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<sst xmlns="http://schemas.openxmlformats.org/spreadsheetml/2006/main" count="12049" uniqueCount="2305">
  <si>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</si>
  <si>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</si>
  <si>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</si>
  <si>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</si>
  <si>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</si>
  <si>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</si>
  <si>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</si>
  <si>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</si>
  <si>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</si>
  <si>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</si>
  <si>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</si>
  <si>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</si>
  <si>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</si>
  <si>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</si>
  <si>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</si>
  <si>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</si>
  <si>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</si>
  <si>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</si>
  <si>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</si>
  <si>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</si>
  <si>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</si>
  <si>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</si>
  <si>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</si>
  <si>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</si>
  <si>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</si>
  <si>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</si>
  <si>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</si>
  <si>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</si>
  <si>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</si>
  <si>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</si>
  <si>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</si>
  <si>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</si>
  <si>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</si>
  <si>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</si>
  <si>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</si>
  <si>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</si>
  <si>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</si>
  <si>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</si>
  <si>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</si>
  <si>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</si>
  <si>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</si>
  <si>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</si>
  <si>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</si>
  <si>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</si>
  <si>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</si>
  <si>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</si>
  <si>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</si>
  <si>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</si>
  <si>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</si>
  <si>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</si>
  <si>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</si>
  <si>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</si>
  <si>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</si>
  <si>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</si>
  <si>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</si>
  <si>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</si>
  <si>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</si>
  <si>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</si>
  <si>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</si>
  <si>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</si>
  <si>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</si>
  <si>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</si>
  <si>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</si>
  <si>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</si>
  <si>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</si>
  <si>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</si>
  <si>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</si>
  <si>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</si>
  <si>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</si>
  <si>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</si>
  <si>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</si>
  <si>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</si>
  <si>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</si>
  <si>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</si>
  <si>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</si>
  <si>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</si>
  <si>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</si>
  <si>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</si>
  <si>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</si>
  <si>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</si>
  <si>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</si>
  <si>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</si>
  <si>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</si>
  <si>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</si>
  <si>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</si>
  <si>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</si>
  <si>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</si>
  <si>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</si>
  <si>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</si>
  <si>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</si>
  <si>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</si>
  <si>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</si>
  <si>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</si>
  <si>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</si>
  <si>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</si>
  <si>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</si>
  <si>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</si>
  <si>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</si>
  <si>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</si>
  <si>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</si>
  <si>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</si>
  <si>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</si>
  <si>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</si>
  <si>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</si>
  <si>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</si>
  <si>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</si>
  <si>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</si>
  <si>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</si>
  <si>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</si>
  <si>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</si>
  <si>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</si>
  <si>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</si>
  <si>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</si>
  <si>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</si>
  <si>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</si>
  <si>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</si>
  <si>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</si>
  <si>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</si>
  <si>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</si>
  <si>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</si>
  <si>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</si>
  <si>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</si>
  <si>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</si>
  <si>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</si>
  <si>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</si>
  <si>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</si>
  <si>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</si>
  <si>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</si>
  <si>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</si>
  <si>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</si>
  <si>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</si>
  <si>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</si>
  <si>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</si>
  <si>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</si>
  <si>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</si>
  <si>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</si>
  <si>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</si>
  <si>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</si>
  <si>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</si>
  <si>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</si>
  <si>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</si>
  <si>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</si>
  <si>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</si>
  <si>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</si>
  <si>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</si>
  <si>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</si>
  <si>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</si>
  <si>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</si>
  <si>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</si>
  <si>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</si>
  <si>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</si>
  <si>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</si>
  <si>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</si>
  <si>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</si>
  <si>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</si>
  <si>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</si>
  <si>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</si>
  <si>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</si>
  <si>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</si>
  <si>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</si>
  <si>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</si>
  <si>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</si>
  <si>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</si>
  <si>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</si>
  <si>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</si>
  <si>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</si>
  <si>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</si>
  <si>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</si>
  <si>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</si>
  <si>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</si>
  <si>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</si>
  <si>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</si>
  <si>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</si>
  <si>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</si>
  <si>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</si>
  <si>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</si>
  <si>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</si>
  <si>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</si>
  <si>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</si>
  <si>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</si>
  <si>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</si>
  <si>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</si>
  <si>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</si>
  <si>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</si>
  <si>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</si>
  <si>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</si>
  <si>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</si>
  <si>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</si>
  <si>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</si>
  <si>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</si>
  <si>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</si>
  <si>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</si>
  <si>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</si>
  <si>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</si>
  <si>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</si>
  <si>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</si>
  <si>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</si>
  <si>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</si>
  <si>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</si>
  <si>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</si>
  <si>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</si>
  <si>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</si>
  <si>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</si>
  <si>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</si>
  <si>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</si>
  <si>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</si>
  <si>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</si>
  <si>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</si>
  <si>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</si>
  <si>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</si>
  <si>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</si>
  <si>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</si>
  <si>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</si>
  <si>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</si>
  <si>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</si>
  <si>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</si>
  <si>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</si>
  <si>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</si>
  <si>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</si>
  <si>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</si>
  <si>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</si>
  <si>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</si>
  <si>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</si>
  <si>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</si>
  <si>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</si>
  <si>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</si>
  <si>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</si>
  <si>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</si>
  <si>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</si>
  <si>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</si>
  <si>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</si>
  <si>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</si>
  <si>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</si>
  <si>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</si>
  <si>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</si>
  <si>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</si>
  <si>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</si>
  <si>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</si>
  <si>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</si>
  <si>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</si>
  <si>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</si>
  <si>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</si>
  <si>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</si>
  <si>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</si>
  <si>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</si>
  <si>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</si>
  <si>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</si>
  <si>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</si>
  <si>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</si>
  <si>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</si>
  <si>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</si>
  <si>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</si>
  <si>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</si>
  <si>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</si>
  <si>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</si>
  <si>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</si>
  <si>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</si>
  <si>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</si>
  <si>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</si>
  <si>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</si>
  <si>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</si>
  <si>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</si>
  <si>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</si>
  <si>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</si>
  <si>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</si>
  <si>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</si>
  <si>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</si>
  <si>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</si>
  <si>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</si>
  <si>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</si>
  <si>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</si>
  <si>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</si>
  <si>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</si>
  <si>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</si>
  <si>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</si>
  <si>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</si>
  <si>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</si>
  <si>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</si>
  <si>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</si>
  <si>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</si>
  <si>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</si>
  <si>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</si>
  <si>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</si>
  <si>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</si>
  <si>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</si>
  <si>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</si>
  <si>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</si>
  <si>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</si>
  <si>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</si>
  <si>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</si>
  <si>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</si>
  <si>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</si>
  <si>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</si>
  <si>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</si>
  <si>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</si>
  <si>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</si>
  <si>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</si>
  <si>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</si>
  <si>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</si>
  <si>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</si>
  <si>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</si>
  <si>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</si>
  <si>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</si>
  <si>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</si>
  <si>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</si>
  <si>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</si>
  <si>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</si>
  <si>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</si>
  <si>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</si>
  <si>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</si>
  <si>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</si>
  <si>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</si>
  <si>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</si>
  <si>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</si>
  <si>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</si>
  <si>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</si>
  <si>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</si>
  <si>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</si>
  <si>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</si>
  <si>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</si>
  <si>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</si>
  <si>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</si>
  <si>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</si>
  <si>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</si>
  <si>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</si>
  <si>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</si>
  <si>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</si>
  <si>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</si>
  <si>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</si>
  <si>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</si>
  <si>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</si>
  <si>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</si>
  <si>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</si>
  <si>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</si>
  <si>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</si>
  <si>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</si>
  <si>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</si>
  <si>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</si>
  <si>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</si>
  <si>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</si>
  <si>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</si>
  <si>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</si>
  <si>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</si>
  <si>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</si>
  <si>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</si>
  <si>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</si>
  <si>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</si>
  <si>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</si>
  <si>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</si>
  <si>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</si>
  <si>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</si>
  <si>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</si>
  <si>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</si>
  <si>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</si>
  <si>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</si>
  <si>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</si>
  <si>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</si>
  <si>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</si>
  <si>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</si>
  <si>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</si>
  <si>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</si>
  <si>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</si>
  <si>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</si>
  <si>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</si>
  <si>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</si>
  <si>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</si>
  <si>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</si>
  <si>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</si>
  <si>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</si>
  <si>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</si>
  <si>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</si>
  <si>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</si>
  <si>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</si>
  <si>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</si>
  <si>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</si>
  <si>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</si>
  <si>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</si>
  <si>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</si>
  <si>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</si>
  <si>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</si>
  <si>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</si>
  <si>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</si>
  <si>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</si>
  <si>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</si>
  <si>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</si>
  <si>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</si>
  <si>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</si>
  <si>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</si>
  <si>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</si>
  <si>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</si>
  <si>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</si>
  <si>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</si>
  <si>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</si>
  <si>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</si>
  <si>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</si>
  <si>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</si>
  <si>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</si>
  <si>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</si>
  <si>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</si>
  <si>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</si>
  <si>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</si>
  <si>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</si>
  <si>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</si>
  <si>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</si>
  <si>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</si>
  <si>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</si>
  <si>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</si>
  <si>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</si>
  <si>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</si>
  <si>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</si>
  <si>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</si>
  <si>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</si>
  <si>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</si>
  <si>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</si>
  <si>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</si>
  <si>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</si>
  <si>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</si>
  <si>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</si>
  <si>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</si>
  <si>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</si>
  <si>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</si>
  <si>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</si>
  <si>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</si>
  <si>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</si>
  <si>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</si>
  <si>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</si>
  <si>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</si>
  <si>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</si>
  <si>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</si>
  <si>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</si>
  <si>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</si>
  <si>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</si>
  <si>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</si>
  <si>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</si>
  <si>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</si>
  <si>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</si>
  <si>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</si>
  <si>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</si>
  <si>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</si>
  <si>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</si>
  <si>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</si>
  <si>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</si>
  <si>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</si>
  <si>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</si>
  <si>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</si>
  <si>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</si>
  <si>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</si>
  <si>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</si>
  <si>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</si>
  <si>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</si>
  <si>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</si>
  <si>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</si>
  <si>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</si>
  <si>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</si>
  <si>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</si>
  <si>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</si>
  <si>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</si>
  <si>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</si>
  <si>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</si>
  <si>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</si>
  <si>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</si>
  <si>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</si>
  <si>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</si>
  <si>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</si>
  <si>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</si>
  <si>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</si>
  <si>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</si>
  <si>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</si>
  <si>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</si>
  <si>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</si>
  <si>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</si>
  <si>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</si>
  <si>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</si>
  <si>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</si>
  <si>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</si>
  <si>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</si>
  <si>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</si>
  <si>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</si>
  <si>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</si>
  <si>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</si>
  <si>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</si>
  <si>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</si>
  <si>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</si>
  <si>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</si>
  <si>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</si>
  <si>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</si>
  <si>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</si>
  <si>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</si>
  <si>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</si>
  <si>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</si>
  <si>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</si>
  <si>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</si>
  <si>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</si>
  <si>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</si>
  <si>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</si>
  <si>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</si>
  <si>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</si>
  <si>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</si>
  <si>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</si>
  <si>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</si>
  <si>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</si>
  <si>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</si>
  <si>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</si>
  <si>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</si>
  <si>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</si>
  <si>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</si>
  <si>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</si>
  <si>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</si>
  <si>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</si>
  <si>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</si>
  <si>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</si>
  <si>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</si>
  <si>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</si>
  <si>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</si>
  <si>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</si>
  <si>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</si>
  <si>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</si>
  <si>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</si>
  <si>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</si>
  <si>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</si>
  <si>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</si>
  <si>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</si>
  <si>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</si>
  <si>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</si>
  <si>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</si>
  <si>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</si>
  <si>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</si>
  <si>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</si>
  <si>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</si>
  <si>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</si>
  <si>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</si>
  <si>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</si>
  <si>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</si>
  <si>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</si>
  <si>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</si>
  <si>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</si>
  <si>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</si>
  <si>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</si>
  <si>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</si>
  <si>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</si>
  <si>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</si>
  <si>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</si>
  <si>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</si>
  <si>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</si>
  <si>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</si>
  <si>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</si>
  <si>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</si>
  <si>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</si>
  <si>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</si>
  <si>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</si>
  <si>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</si>
  <si>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</si>
  <si>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</si>
  <si>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</si>
  <si>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</si>
  <si>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</si>
  <si>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</si>
  <si>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</si>
  <si>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</si>
  <si>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</si>
  <si>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</si>
  <si>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</si>
  <si>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</si>
  <si>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</si>
  <si>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</si>
  <si>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</si>
  <si>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</si>
  <si>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</si>
  <si>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</si>
  <si>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</si>
  <si>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</si>
  <si>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</si>
  <si>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</si>
  <si>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</si>
  <si>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</si>
  <si>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</si>
  <si>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</si>
  <si>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</si>
  <si>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</si>
  <si>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</si>
  <si>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</si>
  <si>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</si>
  <si>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</si>
  <si>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</si>
  <si>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</si>
  <si>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</si>
  <si>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</si>
  <si>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</si>
  <si>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</si>
  <si>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</si>
  <si>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</si>
  <si>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</si>
  <si>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</si>
  <si>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</si>
  <si>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</si>
  <si>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</si>
  <si>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</si>
  <si>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</si>
  <si>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</si>
  <si>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</si>
  <si>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</si>
  <si>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</si>
  <si>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</si>
  <si>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</si>
  <si>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</si>
  <si>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</si>
  <si>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</si>
  <si>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</si>
  <si>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</si>
  <si>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</si>
  <si>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</si>
  <si>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</si>
  <si>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</si>
  <si>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</si>
  <si>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</si>
  <si>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</si>
  <si>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</si>
  <si>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</si>
  <si>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</si>
  <si>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</si>
  <si>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</si>
  <si>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</si>
  <si>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</si>
  <si>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</si>
  <si>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</si>
  <si>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</si>
  <si>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</si>
  <si>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</si>
  <si>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</si>
  <si>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</si>
  <si>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</si>
  <si>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</si>
  <si>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</si>
  <si>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</si>
  <si>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</si>
  <si>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</si>
  <si>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</si>
  <si>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</si>
  <si>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</si>
  <si>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</si>
  <si>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</si>
  <si>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</si>
  <si>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</si>
  <si>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</si>
  <si>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</si>
  <si>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</si>
  <si>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</si>
  <si>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</si>
  <si>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</si>
  <si>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</si>
  <si>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</si>
  <si>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</si>
  <si>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</si>
  <si>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</si>
  <si>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</si>
  <si>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</si>
  <si>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</si>
  <si>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</si>
  <si>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</si>
  <si>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</si>
  <si>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</si>
  <si>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</si>
  <si>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</si>
  <si>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</si>
  <si>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</si>
  <si>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</si>
  <si>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</si>
  <si>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</si>
  <si>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</si>
  <si>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</si>
  <si>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</si>
  <si>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</si>
  <si>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</si>
  <si>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</si>
  <si>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</si>
  <si>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</si>
  <si>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</si>
  <si>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</si>
  <si>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</si>
  <si>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</si>
  <si>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</si>
  <si>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</si>
  <si>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</si>
  <si>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</si>
  <si>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</si>
  <si>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</si>
  <si>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</si>
  <si>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</si>
  <si>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</si>
  <si>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</si>
  <si>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</si>
  <si>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</si>
  <si>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</si>
  <si>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</si>
  <si>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</si>
  <si>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</si>
  <si>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</si>
  <si>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</si>
  <si>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</si>
  <si>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</si>
  <si>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</si>
  <si>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</si>
  <si>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</si>
  <si>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</si>
  <si>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</si>
  <si>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</si>
  <si>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</si>
  <si>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</si>
  <si>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</si>
  <si>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</si>
  <si>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</si>
  <si>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</si>
  <si>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</si>
  <si>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</si>
  <si>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</si>
  <si>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</si>
  <si>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</si>
  <si>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</si>
  <si>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</si>
  <si>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</si>
  <si>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</si>
  <si>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</si>
  <si>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</si>
  <si>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</si>
  <si>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</si>
  <si>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</si>
  <si>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</si>
  <si>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</si>
  <si>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</si>
  <si>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</si>
  <si>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</si>
  <si>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</si>
  <si>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</si>
  <si>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</si>
  <si>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</si>
  <si>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</si>
  <si>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</si>
  <si>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</si>
  <si>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</si>
  <si>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</si>
  <si>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</si>
  <si>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</si>
  <si>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</si>
  <si>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</si>
  <si>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</si>
  <si>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</si>
  <si>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</si>
  <si>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</si>
  <si>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</si>
  <si>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</si>
  <si>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</si>
  <si>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</si>
  <si>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</si>
  <si>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</si>
  <si>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</si>
  <si>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</si>
  <si>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</si>
  <si>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</si>
  <si>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</si>
  <si>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</si>
  <si>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</si>
  <si>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</si>
  <si>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</si>
  <si>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</si>
  <si>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</si>
  <si>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</si>
  <si>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</si>
  <si>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</si>
  <si>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</si>
  <si>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</si>
  <si>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</si>
  <si>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</si>
  <si>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</si>
  <si>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</si>
  <si>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</si>
  <si>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</si>
  <si>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</si>
  <si>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</si>
  <si>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</si>
  <si>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</si>
  <si>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</si>
  <si>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</si>
  <si>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</si>
  <si>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</si>
  <si>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</si>
  <si>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</si>
  <si>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</si>
  <si>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</si>
  <si>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</si>
  <si>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</si>
  <si>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</si>
  <si>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</si>
  <si>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</si>
  <si>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</si>
  <si>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</si>
  <si>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</si>
  <si>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</si>
  <si>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</si>
  <si>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</si>
  <si>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</si>
  <si>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</si>
  <si>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</si>
  <si>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</si>
  <si>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</si>
  <si>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</si>
  <si>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</si>
  <si>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</si>
  <si>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</si>
  <si>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</si>
  <si>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</si>
  <si>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</si>
  <si>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</si>
  <si>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</si>
  <si>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</si>
  <si>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</si>
  <si>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</si>
  <si>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</si>
  <si>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</si>
  <si>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</si>
  <si>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</si>
  <si>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</si>
  <si>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</si>
  <si>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</si>
  <si>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</si>
  <si>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</si>
  <si>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</si>
  <si>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</si>
  <si>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</si>
  <si>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</si>
  <si>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</si>
  <si>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</si>
  <si>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</si>
  <si>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</si>
  <si>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</si>
  <si>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</si>
  <si>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</si>
  <si>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</si>
  <si>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</si>
  <si>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</si>
  <si>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</si>
  <si>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</si>
  <si>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</si>
  <si>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</si>
  <si>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</si>
  <si>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</si>
  <si>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</si>
  <si>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</si>
  <si>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</si>
  <si>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</si>
  <si>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</si>
  <si>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</si>
  <si>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</si>
  <si>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</si>
  <si>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</si>
  <si>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</si>
  <si>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</si>
  <si>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</si>
  <si>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</si>
  <si>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</si>
  <si>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</si>
  <si>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</si>
  <si>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</si>
  <si>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</si>
  <si>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</si>
  <si>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</si>
  <si>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</si>
  <si>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</si>
  <si>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</si>
  <si>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</si>
  <si>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</si>
  <si>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</si>
  <si>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</si>
  <si>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</si>
  <si>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</si>
  <si>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</si>
  <si>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</si>
  <si>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</si>
  <si>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</si>
  <si>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</si>
  <si>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</si>
  <si>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</si>
  <si>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</si>
  <si>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</si>
  <si>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</si>
  <si>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</si>
  <si>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</si>
  <si>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</si>
  <si>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</si>
  <si>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</si>
  <si>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</si>
  <si>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</si>
  <si>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</si>
  <si>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</si>
  <si>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</si>
  <si>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</si>
  <si>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</si>
  <si>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</si>
  <si>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</si>
  <si>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</si>
  <si>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</si>
  <si>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</si>
  <si>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</si>
  <si>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</si>
  <si>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</si>
  <si>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</si>
  <si>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</si>
  <si>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</si>
  <si>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</si>
  <si>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</si>
  <si>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</si>
  <si>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</si>
  <si>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</si>
  <si>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</si>
  <si>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</si>
  <si>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</si>
  <si>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</si>
  <si>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</si>
  <si>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</si>
  <si>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</si>
  <si>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</si>
  <si>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</si>
  <si>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</si>
  <si>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</si>
  <si>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</si>
  <si>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</si>
  <si>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</si>
  <si>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</si>
  <si>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</si>
  <si>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</si>
  <si>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</si>
  <si>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</si>
  <si>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</si>
  <si>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</si>
  <si>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</si>
  <si>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</si>
  <si>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</si>
  <si>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</si>
  <si>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</si>
  <si>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</si>
  <si>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</si>
  <si>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</si>
  <si>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</si>
  <si>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</si>
  <si>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</si>
  <si>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</si>
  <si>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</si>
  <si>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</si>
  <si>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</si>
  <si>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</si>
  <si>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</si>
  <si>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</si>
  <si>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</si>
  <si>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</si>
  <si>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</si>
  <si>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</si>
  <si>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</si>
  <si>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</si>
  <si>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</si>
  <si>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</si>
  <si>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</si>
  <si>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</si>
  <si>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</si>
  <si>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</si>
  <si>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</si>
  <si>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</si>
  <si>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</si>
  <si>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</si>
  <si>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</si>
  <si>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</si>
  <si>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</si>
  <si>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</si>
  <si>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</si>
  <si>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</si>
  <si>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</si>
  <si>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</si>
  <si>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</si>
  <si>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</si>
  <si>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</si>
  <si>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</si>
  <si>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</si>
  <si>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</si>
  <si>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</si>
  <si>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</si>
  <si>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</si>
  <si>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</si>
  <si>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</si>
  <si>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</si>
  <si>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</si>
  <si>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</si>
  <si>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</si>
  <si>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</si>
  <si>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</si>
  <si>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</si>
  <si>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</si>
  <si>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</si>
  <si>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</si>
  <si>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</si>
  <si>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</si>
  <si>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</si>
  <si>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</si>
  <si>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</si>
  <si>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</si>
  <si>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</si>
  <si>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</si>
  <si>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</si>
  <si>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</si>
  <si>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</si>
  <si>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</si>
  <si>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</si>
  <si>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</si>
  <si>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</si>
  <si>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</si>
  <si>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</si>
  <si>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</si>
  <si>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</si>
  <si>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</si>
  <si>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</si>
  <si>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</si>
  <si>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</si>
  <si>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</si>
  <si>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</si>
  <si>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</si>
  <si>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</si>
  <si>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</si>
  <si>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</si>
  <si>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</si>
  <si>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</si>
  <si>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</si>
  <si>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</si>
  <si>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</si>
  <si>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</si>
  <si>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</si>
  <si>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</si>
  <si>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</si>
  <si>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</si>
  <si>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</si>
  <si>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</si>
  <si>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</si>
  <si>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</si>
  <si>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</si>
  <si>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</si>
  <si>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</si>
  <si>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</si>
  <si>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</si>
  <si>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</si>
  <si>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</si>
  <si>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</si>
  <si>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</si>
  <si>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</si>
  <si>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</si>
  <si>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</si>
  <si>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</si>
  <si>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</si>
  <si>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</si>
  <si>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</si>
  <si>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</si>
  <si>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</si>
  <si>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</si>
  <si>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</si>
  <si>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</si>
  <si>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</si>
  <si>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</si>
  <si>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</si>
  <si>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</si>
  <si>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</si>
  <si>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</si>
  <si>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</si>
  <si>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</si>
  <si>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</si>
  <si>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</si>
  <si>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</si>
  <si>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</si>
  <si>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</si>
  <si>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</si>
  <si>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</si>
  <si>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</si>
  <si>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</si>
  <si>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</si>
  <si>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</si>
  <si>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</si>
  <si>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</si>
  <si>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</si>
  <si>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</si>
  <si>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</si>
  <si>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</si>
  <si>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</si>
  <si>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</si>
  <si>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</si>
  <si>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</si>
  <si>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</si>
  <si>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</si>
  <si>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</si>
  <si>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</si>
  <si>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</si>
  <si>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</si>
  <si>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</si>
  <si>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</si>
  <si>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</si>
  <si>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</si>
  <si>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</si>
  <si>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</si>
  <si>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</si>
  <si>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</si>
  <si>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</si>
  <si>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</si>
  <si>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</si>
  <si>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</si>
  <si>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</si>
  <si>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</si>
  <si>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</si>
  <si>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</si>
  <si>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</si>
  <si>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</si>
  <si>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</si>
  <si>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</si>
  <si>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</si>
  <si>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</si>
  <si>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</si>
  <si>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</si>
  <si>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</si>
  <si>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</si>
  <si>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</si>
  <si>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</si>
  <si>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</si>
  <si>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</si>
  <si>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</si>
  <si>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</si>
  <si>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</si>
  <si>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</si>
  <si>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</si>
  <si>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</si>
  <si>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</si>
  <si>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</si>
  <si>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</si>
  <si>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</si>
  <si>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</si>
  <si>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</si>
  <si>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</si>
  <si>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</si>
  <si>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</si>
  <si>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</si>
  <si>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</si>
  <si>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</si>
  <si>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</si>
  <si>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</si>
  <si>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</si>
  <si>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</si>
  <si>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</si>
  <si>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</si>
  <si>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</si>
  <si>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</si>
  <si>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</si>
  <si>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</si>
  <si>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</si>
  <si>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</si>
  <si>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</si>
  <si>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</si>
  <si>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</si>
  <si>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</si>
  <si>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</si>
  <si>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</si>
  <si>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</si>
  <si>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</si>
  <si>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</si>
  <si>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</si>
  <si>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</si>
  <si>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</si>
  <si>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</si>
  <si>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</si>
  <si>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</si>
  <si>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</si>
  <si>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</si>
  <si>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</si>
  <si>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</si>
  <si>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</si>
  <si>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</si>
  <si>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</si>
  <si>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</si>
  <si>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</si>
  <si>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</si>
  <si>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</si>
  <si>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</si>
  <si>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</si>
  <si>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</si>
  <si>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</si>
  <si>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</si>
  <si>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</si>
  <si>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</si>
  <si>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</si>
  <si>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</si>
  <si>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</si>
  <si>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</si>
  <si>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</si>
  <si>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</si>
  <si>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</si>
  <si>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</si>
  <si>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</si>
  <si>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</si>
  <si>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</si>
  <si>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</si>
  <si>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</si>
  <si>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</si>
  <si>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</si>
  <si>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</si>
  <si>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</si>
  <si>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</si>
  <si>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</si>
  <si>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</si>
  <si>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</si>
  <si>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</si>
  <si>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</si>
  <si>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</si>
  <si>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</si>
  <si>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</si>
  <si>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</si>
  <si>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</si>
  <si>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</si>
  <si>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</si>
  <si>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</si>
  <si>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</si>
  <si>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</si>
  <si>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</si>
  <si>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</si>
  <si>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</si>
  <si>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</si>
  <si>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</si>
  <si>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</si>
  <si>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</si>
  <si>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</si>
  <si>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</si>
  <si>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</si>
  <si>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</si>
  <si>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</si>
  <si>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</si>
  <si>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</si>
  <si>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</si>
  <si>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</si>
  <si>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</si>
  <si>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</si>
  <si>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</si>
  <si>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</si>
  <si>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</si>
  <si>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</si>
  <si>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</si>
  <si>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</si>
  <si>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</si>
  <si>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</si>
  <si>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</si>
  <si>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</si>
  <si>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</si>
  <si>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</si>
  <si>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</si>
  <si>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</si>
  <si>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</si>
  <si>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</si>
  <si>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</si>
  <si>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</si>
  <si>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</si>
  <si>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</si>
  <si>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</si>
  <si>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</si>
  <si>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</si>
  <si>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</si>
  <si>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</si>
  <si>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</si>
  <si>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</si>
  <si>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</si>
  <si>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</si>
  <si>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</si>
  <si>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</si>
  <si>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</si>
  <si>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</si>
  <si>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</si>
  <si>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</si>
  <si>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</si>
  <si>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</si>
  <si>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</si>
  <si>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</si>
  <si>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</si>
  <si>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</si>
  <si>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</si>
  <si>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</si>
  <si>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</si>
  <si>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</si>
  <si>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</si>
  <si>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</si>
  <si>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</si>
  <si>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</si>
  <si>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</si>
  <si>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</si>
  <si>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</si>
  <si>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</si>
  <si>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</si>
  <si>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</si>
  <si>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</si>
  <si>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</si>
  <si>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</si>
  <si>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</si>
  <si>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</si>
  <si>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</si>
  <si>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</si>
  <si>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</si>
  <si>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</si>
  <si>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</si>
  <si>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</si>
  <si>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</si>
  <si>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</si>
  <si>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</si>
  <si>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</si>
  <si>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</si>
  <si>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</si>
  <si>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</si>
  <si>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</si>
  <si>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</si>
  <si>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</si>
  <si>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</si>
  <si>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</si>
  <si>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</si>
  <si>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</si>
  <si>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</si>
  <si>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</si>
  <si>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</si>
  <si>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</si>
  <si>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</si>
  <si>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</si>
  <si>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</si>
  <si>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</si>
  <si>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</si>
  <si>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</si>
  <si>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</si>
  <si>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</si>
  <si>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</si>
  <si>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</si>
  <si>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</si>
  <si>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</si>
  <si>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</si>
  <si>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</si>
  <si>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</si>
  <si>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</si>
  <si>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</si>
  <si>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</si>
  <si>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</si>
  <si>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</si>
  <si>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</si>
  <si>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</si>
  <si>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</si>
  <si>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</si>
  <si>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</si>
  <si>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</si>
  <si>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</si>
  <si>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</si>
  <si>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</si>
  <si>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</si>
  <si>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</si>
  <si>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</si>
  <si>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</si>
  <si>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</si>
  <si>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</si>
  <si>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</si>
  <si>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</si>
  <si>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</si>
  <si>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</si>
  <si>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</si>
  <si>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</si>
  <si>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</si>
  <si>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</si>
  <si>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</si>
  <si>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</si>
  <si>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</si>
  <si>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</si>
  <si>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</si>
  <si>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</si>
  <si>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</si>
  <si>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</si>
  <si>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</si>
  <si>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</si>
  <si>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</si>
  <si>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</si>
  <si>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</si>
  <si>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</si>
  <si>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</si>
  <si>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</si>
  <si>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</si>
  <si>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</si>
  <si>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</si>
  <si>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</si>
  <si>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</si>
  <si>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</si>
  <si>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</si>
  <si>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</si>
  <si>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</si>
  <si>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</si>
  <si>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</si>
  <si>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</si>
  <si>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</si>
  <si>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</si>
  <si>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</si>
  <si>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</si>
  <si>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</si>
  <si>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</si>
  <si>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</si>
  <si>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</si>
  <si>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</si>
  <si>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</si>
  <si>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</si>
  <si>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</si>
  <si>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</si>
  <si>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</si>
  <si>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</si>
  <si>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</si>
  <si>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</si>
  <si>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</si>
  <si>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</si>
  <si>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</si>
  <si>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</si>
  <si>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</si>
  <si>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</si>
  <si>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</si>
  <si>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</si>
  <si>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</si>
  <si>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</si>
  <si>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</si>
  <si>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</si>
  <si>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</si>
  <si>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</si>
  <si>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</si>
  <si>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</si>
  <si>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</si>
  <si>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</si>
  <si>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</si>
  <si>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</si>
  <si>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</si>
  <si>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</si>
  <si>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</si>
  <si>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</si>
  <si>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</si>
  <si>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</si>
  <si>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</si>
  <si>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</si>
  <si>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</si>
  <si>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</si>
  <si>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</si>
  <si>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</si>
  <si>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</si>
  <si>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</si>
  <si>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</si>
  <si>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</si>
  <si>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</si>
  <si>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</si>
  <si>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</si>
  <si>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</si>
  <si>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</si>
  <si>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</si>
  <si>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</si>
  <si>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</si>
  <si>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</si>
  <si>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</si>
  <si>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</si>
  <si>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</si>
  <si>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</si>
  <si>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</si>
  <si>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</si>
  <si>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</si>
  <si>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</si>
  <si>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</si>
  <si>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</si>
  <si>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</si>
  <si>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</si>
  <si>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</si>
  <si>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</si>
  <si>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</si>
  <si>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</si>
  <si>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</si>
  <si>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</si>
  <si>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</si>
  <si>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</si>
  <si>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</si>
  <si>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</si>
  <si>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</si>
  <si>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</si>
  <si>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</si>
  <si>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</si>
  <si>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</si>
  <si>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</si>
  <si>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</si>
  <si>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</si>
  <si>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</si>
  <si>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</si>
  <si>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</si>
  <si>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</si>
  <si>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</si>
  <si>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</si>
  <si>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</si>
  <si>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</si>
  <si>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</si>
  <si>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</si>
  <si>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</si>
  <si>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</si>
  <si>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</si>
  <si>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</si>
  <si>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</si>
  <si>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</si>
  <si>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</si>
  <si>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</si>
  <si>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</si>
  <si>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</si>
  <si>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</si>
  <si>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</si>
  <si>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</si>
  <si>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</si>
  <si>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</si>
  <si>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</si>
  <si>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</si>
  <si>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</si>
  <si>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</si>
  <si>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</si>
  <si>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</si>
  <si>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</si>
  <si>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</si>
  <si>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</si>
  <si>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</si>
  <si>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</si>
  <si>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</si>
  <si>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</si>
  <si>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</si>
  <si>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</si>
  <si>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</si>
  <si>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</si>
  <si>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</si>
  <si>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</si>
  <si>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</si>
  <si>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</si>
  <si>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</si>
  <si>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</si>
  <si>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</si>
  <si>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</si>
  <si>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</si>
  <si>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</si>
  <si>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</si>
  <si>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</si>
  <si>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</si>
  <si>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</si>
  <si>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</si>
  <si>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</si>
  <si>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</si>
  <si>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</si>
  <si>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</si>
  <si>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</si>
  <si>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</si>
  <si>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</si>
  <si>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</si>
  <si>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</si>
  <si>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</si>
  <si>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</si>
  <si>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</si>
  <si>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</si>
  <si>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</si>
  <si>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</si>
  <si>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</si>
  <si>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</si>
  <si>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</si>
  <si>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</si>
  <si>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</si>
  <si>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</si>
  <si>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</si>
  <si>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</si>
  <si>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</si>
  <si>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</si>
  <si>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</si>
  <si>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</si>
  <si>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</si>
  <si>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</si>
  <si>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</si>
  <si>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</si>
  <si>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</si>
  <si>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</si>
  <si>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</si>
  <si>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</si>
  <si>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</si>
  <si>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</si>
  <si>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</si>
  <si>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</si>
  <si>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</si>
  <si>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</si>
  <si>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</si>
  <si>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</si>
  <si>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</si>
  <si>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</si>
  <si>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</si>
  <si>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</si>
  <si>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</si>
  <si>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</si>
  <si>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</si>
  <si>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</si>
  <si>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</si>
  <si>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</si>
  <si>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</si>
  <si>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</si>
  <si>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</si>
  <si>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</si>
  <si>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</si>
  <si>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</si>
  <si>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</si>
  <si>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</si>
  <si>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</si>
  <si>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</si>
  <si>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</si>
  <si>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</si>
  <si>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</si>
  <si>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</si>
  <si>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</si>
  <si>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</si>
  <si>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</si>
  <si>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</si>
  <si>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</si>
  <si>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</si>
  <si>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</si>
  <si>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</si>
  <si>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</si>
  <si>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</si>
  <si>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</si>
  <si>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</si>
  <si>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</si>
  <si>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</si>
  <si>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</si>
  <si>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</si>
  <si>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</si>
  <si>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</si>
  <si>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</si>
  <si>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</si>
  <si>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</si>
  <si>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</si>
  <si>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</si>
  <si>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</si>
  <si>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</si>
  <si>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</si>
  <si>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</si>
  <si>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</si>
  <si>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</si>
  <si>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</si>
  <si>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</si>
  <si>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</si>
  <si>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</si>
  <si>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</si>
  <si>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</si>
  <si>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</si>
  <si>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</si>
  <si>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</si>
  <si>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</si>
  <si>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</si>
  <si>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</si>
  <si>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</si>
  <si>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</si>
  <si>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</si>
  <si>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</si>
  <si>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</si>
  <si>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</si>
  <si>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</si>
  <si>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</si>
  <si>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</si>
  <si>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</si>
  <si>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</si>
  <si>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</si>
  <si>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</si>
  <si>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</si>
  <si>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</si>
  <si>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</si>
  <si>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</si>
  <si>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</si>
  <si>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</si>
  <si>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</si>
  <si>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</si>
  <si>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</si>
  <si>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</si>
  <si>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</si>
  <si>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</si>
  <si>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</si>
  <si>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</si>
  <si>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</si>
  <si>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</si>
  <si>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</si>
  <si>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</si>
  <si>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</si>
  <si>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</si>
  <si>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</si>
  <si>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</si>
  <si>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</si>
  <si>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</si>
  <si>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</si>
  <si>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</si>
  <si>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</si>
  <si>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</si>
  <si>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</si>
  <si>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</si>
  <si>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</si>
  <si>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</si>
  <si>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</si>
  <si>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</si>
  <si>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</si>
  <si>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</si>
  <si>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</si>
  <si>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</si>
  <si>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</si>
  <si>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</si>
  <si>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</si>
  <si>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</si>
  <si>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</si>
  <si>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</si>
  <si>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</si>
  <si>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</si>
  <si>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</si>
  <si>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</si>
  <si>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</si>
  <si>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</si>
  <si>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</si>
  <si>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</si>
  <si>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</si>
  <si>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</si>
  <si>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</si>
  <si>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</si>
  <si>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</si>
  <si>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</si>
  <si>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</si>
  <si>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</si>
  <si>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</si>
  <si>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</si>
  <si>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</si>
  <si>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</si>
  <si>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</si>
  <si>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</si>
  <si>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</si>
  <si>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</si>
  <si>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</si>
  <si>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</si>
  <si>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</si>
  <si>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</si>
  <si>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</si>
  <si>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</si>
  <si>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</si>
  <si>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</si>
  <si>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</si>
  <si>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</si>
  <si>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</si>
  <si>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</si>
  <si>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</si>
  <si>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</si>
  <si>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</si>
  <si>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</si>
  <si>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</si>
  <si>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</si>
  <si>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</si>
  <si>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</si>
  <si>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</si>
  <si>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</si>
  <si>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</si>
  <si>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</si>
  <si>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</si>
  <si>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</si>
  <si>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</si>
  <si>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</si>
  <si>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</si>
  <si>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</si>
  <si>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</si>
  <si>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</si>
  <si>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</si>
  <si>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</si>
  <si>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</si>
  <si>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</si>
  <si>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</si>
  <si>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</si>
  <si>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</si>
  <si>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</si>
  <si>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</si>
  <si>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</si>
  <si>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</si>
  <si>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</si>
  <si>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</si>
  <si>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</si>
  <si>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</si>
  <si>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</si>
  <si>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</si>
  <si>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</si>
  <si>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</si>
  <si>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</si>
  <si>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</si>
  <si>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</si>
  <si>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</si>
  <si>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</si>
  <si>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</si>
  <si>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</si>
  <si>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</si>
  <si>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</si>
  <si>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</si>
  <si>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</si>
  <si>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</si>
  <si>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</si>
  <si>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</si>
  <si>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</si>
  <si>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</si>
  <si>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</si>
  <si>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</si>
  <si>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</si>
  <si>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</si>
  <si>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</si>
  <si>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</si>
  <si>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</si>
  <si>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</si>
  <si>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</si>
  <si>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</si>
  <si>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</si>
  <si>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</si>
  <si>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</si>
  <si>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</si>
  <si>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</si>
  <si>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</si>
  <si>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</si>
  <si>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</si>
  <si>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</si>
  <si>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</si>
  <si>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</si>
  <si>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</si>
  <si>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</si>
  <si>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</si>
  <si>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</si>
  <si>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</si>
  <si>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</si>
  <si>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</si>
  <si>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</si>
  <si>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</si>
  <si>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</si>
  <si>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</si>
  <si>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</si>
  <si>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</si>
  <si>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</si>
  <si>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</si>
  <si>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</si>
  <si>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</si>
  <si>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</si>
  <si>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</si>
  <si>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</si>
  <si>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</si>
  <si>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</si>
  <si>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</si>
  <si>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</si>
  <si>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</si>
  <si>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</si>
  <si>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</si>
  <si>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</si>
  <si>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</si>
  <si>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</si>
  <si>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</si>
  <si>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</si>
  <si>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</si>
  <si>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</si>
  <si>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</si>
  <si>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</si>
  <si>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</si>
  <si>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</si>
  <si>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</si>
  <si>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</si>
  <si>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</si>
  <si>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</si>
  <si>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</si>
  <si>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</si>
  <si>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</si>
  <si>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</si>
  <si>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</si>
  <si>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</si>
  <si>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</si>
  <si>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</si>
  <si>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</si>
  <si>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</si>
  <si>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</si>
  <si>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</si>
  <si>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</si>
  <si>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</si>
  <si>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</si>
  <si>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</si>
  <si>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</si>
  <si>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</si>
  <si>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</si>
  <si>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</si>
  <si>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</si>
  <si>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</si>
  <si>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</si>
  <si>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</si>
  <si>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</si>
  <si>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</si>
  <si>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</si>
  <si>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</si>
  <si>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</si>
  <si>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</si>
  <si>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</si>
  <si>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</si>
  <si>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</si>
  <si>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</si>
  <si>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</si>
  <si>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</si>
  <si>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</si>
  <si>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</si>
  <si>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</si>
  <si>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</si>
  <si>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</si>
  <si>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</si>
  <si>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</si>
  <si>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</si>
  <si>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</si>
  <si>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</si>
  <si>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</si>
  <si>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</si>
  <si>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</si>
  <si>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</si>
  <si>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</si>
  <si>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</si>
  <si>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</si>
  <si>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</si>
  <si>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</si>
  <si>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</si>
  <si>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</si>
  <si>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</si>
  <si>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</si>
  <si>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</si>
  <si>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</si>
  <si>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</si>
  <si>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</si>
  <si>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</si>
  <si>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</si>
  <si>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</si>
  <si>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</si>
  <si>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</si>
  <si>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</si>
  <si>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</si>
  <si>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</si>
  <si>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</si>
  <si>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</si>
  <si>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</si>
  <si>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</si>
  <si>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</si>
  <si>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</si>
  <si>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</si>
  <si>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</si>
  <si>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</si>
  <si>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</si>
  <si>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</si>
  <si>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</si>
  <si>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</si>
  <si>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</si>
  <si>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</si>
  <si>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</si>
  <si>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</si>
  <si>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</si>
  <si>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</si>
  <si>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</si>
  <si>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</si>
  <si>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</si>
  <si>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</si>
  <si>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</si>
  <si>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</si>
  <si>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</si>
  <si>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</si>
  <si>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</si>
  <si>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</si>
  <si>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</si>
  <si>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</si>
  <si>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</si>
  <si>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</si>
  <si>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</si>
  <si>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</si>
  <si>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</si>
  <si>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</si>
  <si>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</si>
  <si>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</si>
  <si>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</si>
  <si>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</si>
  <si>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</si>
  <si>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</si>
  <si>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</si>
  <si>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</si>
  <si>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</si>
  <si>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</si>
  <si>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</si>
  <si>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</si>
  <si>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</si>
  <si>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</si>
  <si>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</si>
  <si>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</si>
  <si>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</si>
  <si>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</si>
  <si>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</si>
  <si>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</si>
  <si>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</si>
  <si>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</si>
  <si>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</si>
  <si>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</si>
  <si>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</si>
  <si>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</si>
  <si>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</si>
  <si>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</si>
  <si>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</si>
  <si>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</si>
  <si>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</si>
  <si>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</si>
  <si>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</si>
  <si>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</si>
  <si>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</si>
  <si>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</si>
  <si>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</si>
  <si>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</si>
  <si>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</si>
  <si>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</si>
  <si>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</si>
  <si>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</si>
  <si>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</si>
  <si>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</si>
  <si>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</si>
  <si>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</si>
  <si>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</si>
  <si>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</si>
  <si>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</si>
  <si>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</si>
  <si>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</si>
  <si>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</si>
  <si>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</si>
  <si>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</si>
  <si>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</si>
  <si>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</si>
  <si>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</si>
  <si>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</si>
  <si>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</si>
  <si>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</si>
  <si>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</si>
  <si>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</si>
  <si>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</si>
  <si>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</si>
  <si>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</si>
  <si>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</si>
  <si>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</si>
  <si>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</si>
  <si>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</si>
  <si>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</si>
  <si>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</si>
  <si>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</si>
  <si>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</si>
  <si>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</si>
  <si>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</si>
  <si>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</si>
  <si>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</si>
  <si>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</si>
  <si>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</si>
  <si>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</si>
  <si>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</si>
  <si>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</si>
  <si>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</si>
  <si>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</si>
  <si>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</si>
  <si>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</si>
  <si>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</si>
  <si>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</si>
  <si>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</si>
  <si>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</si>
  <si>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</si>
  <si>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</si>
  <si>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</si>
  <si>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</si>
  <si>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</si>
  <si>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</si>
  <si>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</si>
  <si>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</si>
  <si>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</si>
  <si>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</si>
  <si>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</si>
  <si>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</si>
  <si>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</si>
  <si>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</si>
  <si>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</si>
  <si>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</si>
  <si>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</si>
  <si>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</si>
  <si>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</si>
  <si>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</si>
  <si>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</si>
  <si>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</si>
  <si>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</si>
  <si>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</si>
  <si>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</si>
  <si>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</si>
  <si>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</si>
  <si>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</si>
  <si>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</si>
  <si>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</si>
  <si>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</si>
  <si>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</si>
  <si>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</si>
  <si>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</si>
  <si>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</si>
  <si>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</si>
  <si>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</si>
  <si>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</si>
  <si>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</si>
  <si>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</si>
  <si>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</si>
  <si>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</si>
  <si>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</si>
  <si>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</si>
  <si>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</si>
  <si>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</si>
  <si>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</si>
  <si>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</si>
  <si>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</si>
  <si>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</si>
  <si>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</si>
  <si>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</si>
  <si>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</si>
  <si>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</si>
  <si>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</si>
  <si>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</si>
  <si>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</si>
  <si>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</si>
  <si>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</si>
  <si>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</si>
  <si>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</si>
  <si>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</si>
  <si>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</si>
  <si>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</si>
  <si>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</si>
  <si>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</si>
  <si>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</si>
  <si>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</si>
  <si>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</si>
  <si>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</si>
  <si>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</si>
  <si>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</si>
  <si>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</si>
  <si>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</si>
  <si>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</si>
  <si>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</si>
  <si>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</si>
  <si>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</si>
  <si>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</si>
  <si>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</si>
  <si>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</si>
  <si>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</si>
  <si>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</si>
  <si>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</si>
  <si>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</si>
  <si>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</si>
  <si>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</si>
  <si>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</si>
  <si>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</si>
  <si>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</si>
  <si>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</si>
  <si>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</si>
  <si>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</si>
  <si>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</si>
  <si>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</si>
  <si>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</si>
  <si>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</si>
  <si>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</si>
  <si>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</si>
  <si>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</si>
  <si>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</si>
  <si>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</si>
  <si>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</si>
  <si>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</si>
  <si>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</si>
  <si>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</si>
  <si>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</si>
  <si>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</si>
  <si>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</si>
  <si>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</si>
  <si>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</si>
  <si>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</si>
  <si>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</si>
  <si>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</si>
  <si>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</si>
  <si>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</si>
  <si>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</si>
  <si>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</si>
  <si>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</si>
  <si>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</si>
  <si>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</si>
  <si>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</si>
  <si>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</si>
  <si>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</si>
  <si>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</si>
  <si>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</si>
  <si>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</si>
  <si>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</si>
  <si>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</si>
  <si>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</si>
  <si>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</si>
  <si>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</si>
  <si>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</si>
  <si>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</si>
  <si>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</si>
  <si>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</si>
  <si>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</si>
  <si>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</si>
  <si>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</si>
  <si>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</si>
  <si>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</si>
  <si>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</si>
  <si>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</si>
  <si>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</si>
  <si>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</si>
  <si>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</si>
  <si>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</si>
  <si>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</si>
  <si>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</si>
  <si>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</si>
  <si>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</si>
  <si>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</si>
  <si>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</si>
  <si>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</si>
  <si>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</si>
  <si>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</si>
  <si>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</si>
  <si>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</si>
  <si>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</si>
  <si>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</si>
  <si>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</si>
  <si>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</si>
  <si>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</si>
  <si>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</si>
  <si>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</si>
  <si>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</si>
  <si>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</si>
  <si>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</si>
  <si>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</si>
  <si>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</si>
  <si>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</si>
  <si>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</si>
  <si>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</si>
  <si>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</si>
  <si>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</si>
  <si>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</si>
  <si>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</si>
  <si>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</si>
  <si>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</si>
  <si>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</si>
  <si>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</si>
  <si>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</si>
  <si>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</si>
  <si>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</si>
  <si>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</si>
  <si>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</si>
  <si>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</si>
  <si>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</si>
  <si>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</si>
  <si>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</si>
  <si>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</si>
  <si>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</si>
  <si>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</si>
  <si>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</si>
  <si>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</si>
  <si>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</si>
  <si>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</si>
  <si>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</si>
  <si>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</si>
  <si>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</si>
  <si>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</si>
  <si>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</si>
  <si>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</si>
  <si>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</si>
  <si>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</si>
  <si>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</si>
  <si>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</si>
  <si>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</si>
  <si>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</si>
  <si>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</si>
  <si>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</si>
  <si>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</si>
  <si>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</si>
  <si>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</si>
  <si>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</si>
  <si>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</si>
  <si>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</si>
  <si>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</si>
  <si>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</si>
  <si>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</si>
  <si>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</si>
  <si>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</si>
  <si>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</si>
  <si>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</si>
  <si>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</si>
  <si>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</si>
  <si>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</si>
  <si>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</si>
  <si>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</si>
  <si>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</si>
  <si>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</si>
  <si>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</si>
  <si>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</si>
  <si>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</si>
  <si>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</si>
  <si>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</si>
  <si>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</si>
  <si>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</si>
  <si>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</si>
  <si>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</si>
  <si>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November 2012</t>
  </si>
  <si>
    <t>Estimated cost of construction authorized by building permits, January-November 2012</t>
  </si>
  <si>
    <t>Source:  New Jersey Department of Community Affairs, 1/18/13</t>
  </si>
  <si>
    <t>November</t>
  </si>
  <si>
    <t>January-November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</si>
</sst>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4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3939747"/>
        <c:axId val="37022268"/>
      </c:bar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022268"/>
        <c:crosses val="autoZero"/>
        <c:auto val="1"/>
        <c:lblOffset val="100"/>
        <c:tickLblSkip val="1"/>
        <c:noMultiLvlLbl val="0"/>
      </c:catAx>
      <c:valAx>
        <c:axId val="37022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93974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23559738</v>
      </c>
      <c r="G7" s="40">
        <f>SUM(G31:G53)</f>
        <v>6058576</v>
      </c>
      <c r="H7" s="40">
        <f>SUM(H31:H53)</f>
        <v>5264460</v>
      </c>
      <c r="I7" s="40">
        <f>SUM(I31:I53)</f>
        <v>10060000</v>
      </c>
      <c r="J7" s="40">
        <f>SUM(J31:J53)</f>
        <v>2176702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81762325</v>
      </c>
      <c r="G8" s="38">
        <f>SUM(G54:G123)</f>
        <v>14459417</v>
      </c>
      <c r="H8" s="38">
        <f>SUM(H54:H123)</f>
        <v>31387492</v>
      </c>
      <c r="I8" s="38">
        <f>SUM(I54:I123)</f>
        <v>6734172</v>
      </c>
      <c r="J8" s="38">
        <f>SUM(J54:J123)</f>
        <v>29181244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39932956</v>
      </c>
      <c r="G9" s="38">
        <f>SUM(G124:G163)</f>
        <v>7626453</v>
      </c>
      <c r="H9" s="38">
        <f>SUM(H124:H163)</f>
        <v>13567554</v>
      </c>
      <c r="I9" s="38">
        <f>SUM(I124:I163)</f>
        <v>4706722</v>
      </c>
      <c r="J9" s="38">
        <f>SUM(J124:J163)</f>
        <v>14032227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50609222</v>
      </c>
      <c r="G10" s="38">
        <f>SUM(G164:G200)</f>
        <v>2154484</v>
      </c>
      <c r="H10" s="38">
        <f>SUM(H164:H200)</f>
        <v>8455852</v>
      </c>
      <c r="I10" s="38">
        <f>SUM(I164:I200)</f>
        <v>31760000</v>
      </c>
      <c r="J10" s="38">
        <f>SUM(J164:J200)</f>
        <v>8238886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29897522</v>
      </c>
      <c r="G11" s="38">
        <f>SUM(G201:G216)</f>
        <v>17943950</v>
      </c>
      <c r="H11" s="38">
        <f>SUM(H201:H216)</f>
        <v>8459824</v>
      </c>
      <c r="I11" s="38">
        <f>SUM(I201:I216)</f>
        <v>1298672</v>
      </c>
      <c r="J11" s="38">
        <f>SUM(J201:J216)</f>
        <v>2195076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6629491</v>
      </c>
      <c r="G12" s="38">
        <f>SUM(G217:G230)</f>
        <v>1365247</v>
      </c>
      <c r="H12" s="38">
        <f>SUM(H217:H230)</f>
        <v>1346729</v>
      </c>
      <c r="I12" s="38">
        <f>SUM(I217:I230)</f>
        <v>423484</v>
      </c>
      <c r="J12" s="38">
        <f>SUM(J217:J230)</f>
        <v>3494031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31694516</v>
      </c>
      <c r="G13" s="38">
        <f>SUM(G231:G252)</f>
        <v>4620592</v>
      </c>
      <c r="H13" s="38">
        <f>SUM(H231:H252)</f>
        <v>14089169</v>
      </c>
      <c r="I13" s="38">
        <f>SUM(I231:I252)</f>
        <v>735351</v>
      </c>
      <c r="J13" s="38">
        <f>SUM(J231:J252)</f>
        <v>12249404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50096974</v>
      </c>
      <c r="G14" s="38">
        <f>SUM(G253:G276)</f>
        <v>5768017</v>
      </c>
      <c r="H14" s="38">
        <f>SUM(H253:H276)</f>
        <v>4404658</v>
      </c>
      <c r="I14" s="38">
        <f>SUM(I253:I276)</f>
        <v>20903623</v>
      </c>
      <c r="J14" s="38">
        <f>SUM(J253:J276)</f>
        <v>19020676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72359130</v>
      </c>
      <c r="G15" s="38">
        <f>SUM(G277:G288)</f>
        <v>10996450</v>
      </c>
      <c r="H15" s="38">
        <f>SUM(H277:H288)</f>
        <v>12995504</v>
      </c>
      <c r="I15" s="38">
        <f>SUM(I277:I288)</f>
        <v>19647001</v>
      </c>
      <c r="J15" s="38">
        <f>SUM(J277:J288)</f>
        <v>28720175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12099340</v>
      </c>
      <c r="G16" s="38">
        <f>SUM(G289:G314)</f>
        <v>2129900</v>
      </c>
      <c r="H16" s="38">
        <f>SUM(H289:H314)</f>
        <v>4365410</v>
      </c>
      <c r="I16" s="38">
        <f>SUM(I289:I314)</f>
        <v>468794</v>
      </c>
      <c r="J16" s="38">
        <f>SUM(J289:J314)</f>
        <v>5135236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31812364</v>
      </c>
      <c r="G17" s="38">
        <f>SUM(G315:G327)</f>
        <v>5467169</v>
      </c>
      <c r="H17" s="38">
        <f>SUM(H315:H327)</f>
        <v>9324892</v>
      </c>
      <c r="I17" s="38">
        <f>SUM(I315:I327)</f>
        <v>7247809</v>
      </c>
      <c r="J17" s="38">
        <f>SUM(J315:J327)</f>
        <v>9772494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48785965</v>
      </c>
      <c r="G18" s="38">
        <f>SUM(G328:G352)</f>
        <v>9689519</v>
      </c>
      <c r="H18" s="38">
        <f>SUM(H328:H352)</f>
        <v>12829715</v>
      </c>
      <c r="I18" s="38">
        <f>SUM(I328:I352)</f>
        <v>2282123</v>
      </c>
      <c r="J18" s="38">
        <f>SUM(J328:J352)</f>
        <v>23984608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51393005</v>
      </c>
      <c r="G19" s="38">
        <f>SUM(G353:G405)</f>
        <v>11425821</v>
      </c>
      <c r="H19" s="38">
        <f>SUM(H353:H405)</f>
        <v>17921057</v>
      </c>
      <c r="I19" s="38">
        <f>SUM(I353:I405)</f>
        <v>8821769</v>
      </c>
      <c r="J19" s="38">
        <f>SUM(J353:J405)</f>
        <v>13224358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51729686</v>
      </c>
      <c r="G20" s="38">
        <f>SUM(G406:G444)</f>
        <v>10664490</v>
      </c>
      <c r="H20" s="38">
        <f>SUM(H406:H444)</f>
        <v>20608475</v>
      </c>
      <c r="I20" s="38">
        <f>SUM(I406:I444)</f>
        <v>1540089</v>
      </c>
      <c r="J20" s="38">
        <f>SUM(J406:J444)</f>
        <v>18916632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29613401</v>
      </c>
      <c r="G21" s="38">
        <f>SUM(G445:G477)</f>
        <v>11742548</v>
      </c>
      <c r="H21" s="38">
        <f>SUM(H445:H477)</f>
        <v>12068634</v>
      </c>
      <c r="I21" s="38">
        <f>SUM(I445:I477)</f>
        <v>1755503</v>
      </c>
      <c r="J21" s="38">
        <f>SUM(J445:J477)</f>
        <v>4046716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22498459</v>
      </c>
      <c r="G22" s="38">
        <f>SUM(G478:G493)</f>
        <v>3080324</v>
      </c>
      <c r="H22" s="38">
        <f>SUM(H478:H493)</f>
        <v>6327529</v>
      </c>
      <c r="I22" s="38">
        <f>SUM(I478:I493)</f>
        <v>16550</v>
      </c>
      <c r="J22" s="38">
        <f>SUM(J478:J493)</f>
        <v>13074056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1975533</v>
      </c>
      <c r="G23" s="38">
        <f>SUM(G494:G508)</f>
        <v>856</v>
      </c>
      <c r="H23" s="38">
        <f>SUM(H494:H508)</f>
        <v>917802</v>
      </c>
      <c r="I23" s="38">
        <f>SUM(I494:I508)</f>
        <v>154439</v>
      </c>
      <c r="J23" s="38">
        <f>SUM(J494:J508)</f>
        <v>902436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30411456</v>
      </c>
      <c r="G24" s="38">
        <f>SUM(G509:G529)</f>
        <v>10890679</v>
      </c>
      <c r="H24" s="38">
        <f>SUM(H509:H529)</f>
        <v>11068750</v>
      </c>
      <c r="I24" s="38">
        <f>SUM(I509:I529)</f>
        <v>1765720</v>
      </c>
      <c r="J24" s="38">
        <f>SUM(J509:J529)</f>
        <v>6686307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7831751</v>
      </c>
      <c r="G25" s="38">
        <f>SUM(G530:G553)</f>
        <v>14052</v>
      </c>
      <c r="H25" s="38">
        <f>SUM(H530:H553)</f>
        <v>3732494</v>
      </c>
      <c r="I25" s="38">
        <f>SUM(I530:I553)</f>
        <v>2354700</v>
      </c>
      <c r="J25" s="38">
        <f>SUM(J530:J553)</f>
        <v>1730505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38410290</v>
      </c>
      <c r="G26" s="38">
        <f>SUM(G554:G574)</f>
        <v>4718902</v>
      </c>
      <c r="H26" s="38">
        <f>SUM(H554:H574)</f>
        <v>13857102</v>
      </c>
      <c r="I26" s="38">
        <f>SUM(I554:I574)</f>
        <v>1556402</v>
      </c>
      <c r="J26" s="38">
        <f>SUM(J554:J574)</f>
        <v>18277884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4850818</v>
      </c>
      <c r="G27" s="38">
        <f>SUM(G575:G597)</f>
        <v>1150158</v>
      </c>
      <c r="H27" s="38">
        <f>SUM(H575:H597)</f>
        <v>1405434</v>
      </c>
      <c r="I27" s="38">
        <f>SUM(I575:I597)</f>
        <v>83573</v>
      </c>
      <c r="J27" s="38">
        <f>SUM(J575:J597)</f>
        <v>2211653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17333351</v>
      </c>
      <c r="G28" s="38">
        <f>G598</f>
        <v>0</v>
      </c>
      <c r="H28" s="38">
        <f>H598</f>
        <v>0</v>
      </c>
      <c r="I28" s="38">
        <f>I598</f>
        <v>6201464</v>
      </c>
      <c r="J28" s="38">
        <f>J598</f>
        <v>11131887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735287293</v>
      </c>
      <c r="G29" s="40">
        <f>SUM(G7:G28)</f>
        <v>141967604</v>
      </c>
      <c r="H29" s="40">
        <f>SUM(H7:H28)</f>
        <v>214398536</v>
      </c>
      <c r="I29" s="40">
        <f>SUM(I7:I28)</f>
        <v>130517960</v>
      </c>
      <c r="J29" s="40">
        <f>SUM(J7:J28)</f>
        <v>248403193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498151</v>
      </c>
      <c r="G31" s="51">
        <v>111500</v>
      </c>
      <c r="H31" s="51">
        <v>360151</v>
      </c>
      <c r="I31" s="51">
        <v>0</v>
      </c>
      <c r="J31" s="51">
        <v>26500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1535134</v>
      </c>
      <c r="G32" s="37">
        <v>0</v>
      </c>
      <c r="H32" s="37">
        <v>707892</v>
      </c>
      <c r="I32" s="37">
        <v>0</v>
      </c>
      <c r="J32" s="37">
        <v>827242</v>
      </c>
      <c r="K32" s="37"/>
      <c r="L32" s="92">
        <v>20121207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301524</v>
      </c>
      <c r="G33" s="37">
        <v>0</v>
      </c>
      <c r="H33" s="37">
        <v>272246</v>
      </c>
      <c r="I33" s="37">
        <v>0</v>
      </c>
      <c r="J33" s="37">
        <v>29278</v>
      </c>
      <c r="K33" s="37"/>
      <c r="L33" s="92">
        <v>20121207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3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66">G35+H35+I35+J35</f>
        <v>184517</v>
      </c>
      <c r="G35" s="37">
        <v>0</v>
      </c>
      <c r="H35" s="37">
        <v>141817</v>
      </c>
      <c r="I35" s="37">
        <v>32700</v>
      </c>
      <c r="J35" s="37">
        <v>10000</v>
      </c>
      <c r="K35" s="67"/>
      <c r="L35" s="92">
        <v>20130107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7266</v>
      </c>
      <c r="G36" s="37">
        <v>0</v>
      </c>
      <c r="H36" s="37">
        <v>0</v>
      </c>
      <c r="I36" s="37">
        <v>0</v>
      </c>
      <c r="J36" s="37">
        <v>7266</v>
      </c>
      <c r="K36" s="37"/>
      <c r="L36" s="92">
        <v>20121207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32234</v>
      </c>
      <c r="G37" s="37">
        <v>0</v>
      </c>
      <c r="H37" s="37">
        <v>24459</v>
      </c>
      <c r="I37" s="37">
        <v>4975</v>
      </c>
      <c r="J37" s="37">
        <v>2800</v>
      </c>
      <c r="K37" s="37"/>
      <c r="L37" s="92">
        <v>20121207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1686309</v>
      </c>
      <c r="G38" s="37">
        <v>786651</v>
      </c>
      <c r="H38" s="37">
        <v>637642</v>
      </c>
      <c r="I38" s="37">
        <v>26000</v>
      </c>
      <c r="J38" s="37">
        <v>236016</v>
      </c>
      <c r="K38" s="37"/>
      <c r="L38" s="92">
        <v>20121207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29950</v>
      </c>
      <c r="G39" s="37">
        <v>0</v>
      </c>
      <c r="H39" s="37">
        <v>29950</v>
      </c>
      <c r="I39" s="37">
        <v>0</v>
      </c>
      <c r="J39" s="37">
        <v>0</v>
      </c>
      <c r="K39" s="37"/>
      <c r="L39" s="92">
        <v>20121207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23809</v>
      </c>
      <c r="G40" s="37">
        <v>0</v>
      </c>
      <c r="H40" s="37">
        <v>23809</v>
      </c>
      <c r="I40" s="37">
        <v>0</v>
      </c>
      <c r="J40" s="37">
        <v>0</v>
      </c>
      <c r="K40" s="37"/>
      <c r="L40" s="92">
        <v>20121207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817261</v>
      </c>
      <c r="G41" s="37">
        <v>152850</v>
      </c>
      <c r="H41" s="37">
        <v>535281</v>
      </c>
      <c r="I41" s="37">
        <v>0</v>
      </c>
      <c r="J41" s="37">
        <v>129130</v>
      </c>
      <c r="K41" s="37"/>
      <c r="L41" s="92">
        <v>20121207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9860716</v>
      </c>
      <c r="G42" s="37">
        <v>425010</v>
      </c>
      <c r="H42" s="37">
        <v>264378</v>
      </c>
      <c r="I42" s="37">
        <v>8958077</v>
      </c>
      <c r="J42" s="37">
        <v>213251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413506</v>
      </c>
      <c r="G43" s="37">
        <v>0</v>
      </c>
      <c r="H43" s="37">
        <v>139938</v>
      </c>
      <c r="I43" s="37">
        <v>13248</v>
      </c>
      <c r="J43" s="37">
        <v>260320</v>
      </c>
      <c r="K43" s="37"/>
      <c r="L43" s="92">
        <v>20121207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79736</v>
      </c>
      <c r="G44" s="37">
        <v>0</v>
      </c>
      <c r="H44" s="37">
        <v>79735</v>
      </c>
      <c r="I44" s="37">
        <v>0</v>
      </c>
      <c r="J44" s="37">
        <v>1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2586550</v>
      </c>
      <c r="G45" s="37">
        <v>2364400</v>
      </c>
      <c r="H45" s="37">
        <v>222150</v>
      </c>
      <c r="I45" s="37">
        <v>0</v>
      </c>
      <c r="J45" s="37">
        <v>0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1841657</v>
      </c>
      <c r="G46" s="37">
        <v>1010300</v>
      </c>
      <c r="H46" s="37">
        <v>714272</v>
      </c>
      <c r="I46" s="37">
        <v>0</v>
      </c>
      <c r="J46" s="37">
        <v>117085</v>
      </c>
      <c r="K46" s="37"/>
      <c r="L46" s="92">
        <v>20130118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429561</v>
      </c>
      <c r="G47" s="37">
        <v>79500</v>
      </c>
      <c r="H47" s="37">
        <v>287202</v>
      </c>
      <c r="I47" s="37">
        <v>57300</v>
      </c>
      <c r="J47" s="37">
        <v>5559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82050</v>
      </c>
      <c r="G48" s="37">
        <v>0</v>
      </c>
      <c r="H48" s="37">
        <v>71050</v>
      </c>
      <c r="I48" s="37">
        <v>0</v>
      </c>
      <c r="J48" s="37">
        <v>11000</v>
      </c>
      <c r="K48" s="37"/>
      <c r="L48" s="92">
        <v>20121207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296145</v>
      </c>
      <c r="G49" s="37">
        <v>0</v>
      </c>
      <c r="H49" s="37">
        <v>145495</v>
      </c>
      <c r="I49" s="37">
        <v>0</v>
      </c>
      <c r="J49" s="37">
        <v>150650</v>
      </c>
      <c r="K49" s="37"/>
      <c r="L49" s="92">
        <v>20121207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22682</v>
      </c>
      <c r="G50" s="37">
        <v>0</v>
      </c>
      <c r="H50" s="37">
        <v>22682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2424265</v>
      </c>
      <c r="G51" s="37">
        <v>1128365</v>
      </c>
      <c r="H51" s="37">
        <v>177596</v>
      </c>
      <c r="I51" s="37">
        <v>967700</v>
      </c>
      <c r="J51" s="37">
        <v>150604</v>
      </c>
      <c r="K51" s="37"/>
      <c r="L51" s="92">
        <v>20121207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335410</v>
      </c>
      <c r="G52" s="37">
        <v>0</v>
      </c>
      <c r="H52" s="37">
        <v>335410</v>
      </c>
      <c r="I52" s="37">
        <v>0</v>
      </c>
      <c r="J52" s="37">
        <v>0</v>
      </c>
      <c r="K52" s="37"/>
      <c r="L52" s="92">
        <v>20130107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71305</v>
      </c>
      <c r="G53" s="37">
        <v>0</v>
      </c>
      <c r="H53" s="37">
        <v>71305</v>
      </c>
      <c r="I53" s="37">
        <v>0</v>
      </c>
      <c r="J53" s="37">
        <v>0</v>
      </c>
      <c r="K53" s="37"/>
      <c r="L53" s="92">
        <v>20121207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430289</v>
      </c>
      <c r="G54" s="37">
        <v>0</v>
      </c>
      <c r="H54" s="37">
        <v>382689</v>
      </c>
      <c r="I54" s="37">
        <v>0</v>
      </c>
      <c r="J54" s="37">
        <v>47600</v>
      </c>
      <c r="K54" s="37"/>
      <c r="L54" s="92">
        <v>20121207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954139</v>
      </c>
      <c r="G55" s="37">
        <v>380300</v>
      </c>
      <c r="H55" s="37">
        <v>508564</v>
      </c>
      <c r="I55" s="37">
        <v>0</v>
      </c>
      <c r="J55" s="37">
        <v>65275</v>
      </c>
      <c r="K55" s="37"/>
      <c r="L55" s="92">
        <v>20121207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713666</v>
      </c>
      <c r="G56" s="37">
        <v>0</v>
      </c>
      <c r="H56" s="37">
        <v>631783</v>
      </c>
      <c r="I56" s="37">
        <v>0</v>
      </c>
      <c r="J56" s="37">
        <v>81883</v>
      </c>
      <c r="K56" s="37"/>
      <c r="L56" s="92">
        <v>20121207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136171</v>
      </c>
      <c r="G57" s="37">
        <v>0</v>
      </c>
      <c r="H57" s="37">
        <v>117771</v>
      </c>
      <c r="I57" s="37">
        <v>0</v>
      </c>
      <c r="J57" s="37">
        <v>18400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745007</v>
      </c>
      <c r="G58" s="37">
        <v>0</v>
      </c>
      <c r="H58" s="37">
        <v>90475</v>
      </c>
      <c r="I58" s="37">
        <v>0</v>
      </c>
      <c r="J58" s="37">
        <v>654532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12400</v>
      </c>
      <c r="G59" s="37">
        <v>0</v>
      </c>
      <c r="H59" s="37">
        <v>12400</v>
      </c>
      <c r="I59" s="37">
        <v>0</v>
      </c>
      <c r="J59" s="37">
        <v>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1241945</v>
      </c>
      <c r="G60" s="37">
        <v>1028599</v>
      </c>
      <c r="H60" s="37">
        <v>183661</v>
      </c>
      <c r="I60" s="37">
        <v>0</v>
      </c>
      <c r="J60" s="37">
        <v>29685</v>
      </c>
      <c r="K60" s="37"/>
      <c r="L60" s="92">
        <v>20121207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1567541</v>
      </c>
      <c r="G61" s="37">
        <v>602900</v>
      </c>
      <c r="H61" s="37">
        <v>956396</v>
      </c>
      <c r="I61" s="37">
        <v>0</v>
      </c>
      <c r="J61" s="37">
        <v>8245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602020</v>
      </c>
      <c r="G62" s="37">
        <v>0</v>
      </c>
      <c r="H62" s="37">
        <v>348070</v>
      </c>
      <c r="I62" s="37">
        <v>0</v>
      </c>
      <c r="J62" s="37">
        <v>253950</v>
      </c>
      <c r="K62" s="37"/>
      <c r="L62" s="92">
        <v>20121207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711568</v>
      </c>
      <c r="G63" s="37">
        <v>0</v>
      </c>
      <c r="H63" s="37">
        <v>613068</v>
      </c>
      <c r="I63" s="37">
        <v>0</v>
      </c>
      <c r="J63" s="37">
        <v>98500</v>
      </c>
      <c r="K63" s="37"/>
      <c r="L63" s="92">
        <v>20130118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0"/>
        <v>1618585</v>
      </c>
      <c r="G64" s="37">
        <v>0</v>
      </c>
      <c r="H64" s="37">
        <v>381335</v>
      </c>
      <c r="I64" s="37">
        <v>0</v>
      </c>
      <c r="J64" s="37">
        <v>1237250</v>
      </c>
      <c r="K64" s="37"/>
      <c r="L64" s="92">
        <v>20130107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0"/>
        <v>1380842</v>
      </c>
      <c r="G65" s="37">
        <v>0</v>
      </c>
      <c r="H65" s="37">
        <v>125842</v>
      </c>
      <c r="I65" s="37">
        <v>1048500</v>
      </c>
      <c r="J65" s="37">
        <v>206500</v>
      </c>
      <c r="K65" s="37"/>
      <c r="L65" s="92">
        <v>20130118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0"/>
        <v>1262440</v>
      </c>
      <c r="G66" s="37">
        <v>296815</v>
      </c>
      <c r="H66" s="37">
        <v>431287</v>
      </c>
      <c r="I66" s="37">
        <v>0</v>
      </c>
      <c r="J66" s="37">
        <v>534338</v>
      </c>
      <c r="K66" s="37"/>
      <c r="L66" s="92">
        <v>20121207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aca="true" t="shared" si="1" ref="F67:F98">G67+H67+I67+J67</f>
        <v>432011</v>
      </c>
      <c r="G67" s="37">
        <v>0</v>
      </c>
      <c r="H67" s="37">
        <v>296511</v>
      </c>
      <c r="I67" s="37">
        <v>0</v>
      </c>
      <c r="J67" s="37">
        <v>135500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1472859</v>
      </c>
      <c r="G68" s="37">
        <v>9000</v>
      </c>
      <c r="H68" s="37">
        <v>421393</v>
      </c>
      <c r="I68" s="37">
        <v>55600</v>
      </c>
      <c r="J68" s="37">
        <v>986866</v>
      </c>
      <c r="K68" s="37"/>
      <c r="L68" s="92">
        <v>20121207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2050795</v>
      </c>
      <c r="G69" s="37">
        <v>0</v>
      </c>
      <c r="H69" s="37">
        <v>124395</v>
      </c>
      <c r="I69" s="37">
        <v>1765000</v>
      </c>
      <c r="J69" s="37">
        <v>161400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2811532</v>
      </c>
      <c r="G70" s="37">
        <v>0</v>
      </c>
      <c r="H70" s="37">
        <v>1121566</v>
      </c>
      <c r="I70" s="37">
        <v>650000</v>
      </c>
      <c r="J70" s="37">
        <v>1039966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556931</v>
      </c>
      <c r="G71" s="37">
        <v>0</v>
      </c>
      <c r="H71" s="37">
        <v>107550</v>
      </c>
      <c r="I71" s="37">
        <v>0</v>
      </c>
      <c r="J71" s="37">
        <v>449381</v>
      </c>
      <c r="K71" s="37"/>
      <c r="L71" s="92">
        <v>20121207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2925372</v>
      </c>
      <c r="G72" s="37">
        <v>0</v>
      </c>
      <c r="H72" s="37">
        <v>1944194</v>
      </c>
      <c r="I72" s="37">
        <v>0</v>
      </c>
      <c r="J72" s="37">
        <v>981178</v>
      </c>
      <c r="K72" s="37"/>
      <c r="L72" s="92">
        <v>20121207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1469290</v>
      </c>
      <c r="G73" s="37">
        <v>800</v>
      </c>
      <c r="H73" s="37">
        <v>1205415</v>
      </c>
      <c r="I73" s="37">
        <v>68000</v>
      </c>
      <c r="J73" s="37">
        <v>195075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1562071</v>
      </c>
      <c r="G74" s="37">
        <v>1251200</v>
      </c>
      <c r="H74" s="37">
        <v>176729</v>
      </c>
      <c r="I74" s="37">
        <v>57850</v>
      </c>
      <c r="J74" s="37">
        <v>76292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1341803</v>
      </c>
      <c r="G75" s="37">
        <v>336300</v>
      </c>
      <c r="H75" s="37">
        <v>843788</v>
      </c>
      <c r="I75" s="37">
        <v>19900</v>
      </c>
      <c r="J75" s="37">
        <v>141815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4331054</v>
      </c>
      <c r="G76" s="37">
        <v>44200</v>
      </c>
      <c r="H76" s="37">
        <v>589054</v>
      </c>
      <c r="I76" s="37">
        <v>0</v>
      </c>
      <c r="J76" s="37">
        <v>3697800</v>
      </c>
      <c r="K76" s="37"/>
      <c r="L76" s="92">
        <v>20121207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50150</v>
      </c>
      <c r="G77" s="37">
        <v>0</v>
      </c>
      <c r="H77" s="37">
        <v>43650</v>
      </c>
      <c r="I77" s="37">
        <v>6500</v>
      </c>
      <c r="J77" s="37">
        <v>0</v>
      </c>
      <c r="K77" s="37"/>
      <c r="L77" s="92">
        <v>20121207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1261867</v>
      </c>
      <c r="G78" s="37">
        <v>0</v>
      </c>
      <c r="H78" s="37">
        <v>995165</v>
      </c>
      <c r="I78" s="37">
        <v>0</v>
      </c>
      <c r="J78" s="37">
        <v>266702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102889</v>
      </c>
      <c r="G79" s="37">
        <v>0</v>
      </c>
      <c r="H79" s="37">
        <v>97939</v>
      </c>
      <c r="I79" s="37">
        <v>0</v>
      </c>
      <c r="J79" s="37">
        <v>4950</v>
      </c>
      <c r="K79" s="37"/>
      <c r="L79" s="92">
        <v>20121207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386268</v>
      </c>
      <c r="G80" s="37">
        <v>0</v>
      </c>
      <c r="H80" s="37">
        <v>294918</v>
      </c>
      <c r="I80" s="37">
        <v>0</v>
      </c>
      <c r="J80" s="37">
        <v>91350</v>
      </c>
      <c r="K80" s="37"/>
      <c r="L80" s="92">
        <v>20121207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1615692</v>
      </c>
      <c r="G81" s="37">
        <v>0</v>
      </c>
      <c r="H81" s="37">
        <v>385192</v>
      </c>
      <c r="I81" s="37">
        <v>1171000</v>
      </c>
      <c r="J81" s="37">
        <v>59500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665908</v>
      </c>
      <c r="G82" s="37">
        <v>0</v>
      </c>
      <c r="H82" s="37">
        <v>331038</v>
      </c>
      <c r="I82" s="37">
        <v>0</v>
      </c>
      <c r="J82" s="37">
        <v>334870</v>
      </c>
      <c r="K82" s="37"/>
      <c r="L82" s="92">
        <v>20121207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3114982</v>
      </c>
      <c r="G83" s="37">
        <v>2273000</v>
      </c>
      <c r="H83" s="37">
        <v>683772</v>
      </c>
      <c r="I83" s="37">
        <v>0</v>
      </c>
      <c r="J83" s="37">
        <v>158210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1236931</v>
      </c>
      <c r="G84" s="37">
        <v>0</v>
      </c>
      <c r="H84" s="37">
        <v>174665</v>
      </c>
      <c r="I84" s="37">
        <v>0</v>
      </c>
      <c r="J84" s="37">
        <v>1062266</v>
      </c>
      <c r="K84" s="37"/>
      <c r="L84" s="92">
        <v>20121207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1095163</v>
      </c>
      <c r="G85" s="37">
        <v>500</v>
      </c>
      <c r="H85" s="37">
        <v>425561</v>
      </c>
      <c r="I85" s="37">
        <v>13001</v>
      </c>
      <c r="J85" s="37">
        <v>656101</v>
      </c>
      <c r="K85" s="37"/>
      <c r="L85" s="92">
        <v>20121207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3195632</v>
      </c>
      <c r="G86" s="37">
        <v>1431250</v>
      </c>
      <c r="H86" s="37">
        <v>649691</v>
      </c>
      <c r="I86" s="37">
        <v>0</v>
      </c>
      <c r="J86" s="37">
        <v>1114691</v>
      </c>
      <c r="K86" s="37"/>
      <c r="L86" s="92">
        <v>20121207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2640682</v>
      </c>
      <c r="G87" s="37">
        <v>0</v>
      </c>
      <c r="H87" s="37">
        <v>310172</v>
      </c>
      <c r="I87" s="37">
        <v>0</v>
      </c>
      <c r="J87" s="37">
        <v>2330510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303639</v>
      </c>
      <c r="G88" s="37">
        <v>0</v>
      </c>
      <c r="H88" s="37">
        <v>217469</v>
      </c>
      <c r="I88" s="37">
        <v>0</v>
      </c>
      <c r="J88" s="37">
        <v>86170</v>
      </c>
      <c r="K88" s="37"/>
      <c r="L88" s="92">
        <v>20121207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4390936</v>
      </c>
      <c r="G89" s="37">
        <v>2392860</v>
      </c>
      <c r="H89" s="37">
        <v>374256</v>
      </c>
      <c r="I89" s="37">
        <v>1567320</v>
      </c>
      <c r="J89" s="37">
        <v>56500</v>
      </c>
      <c r="K89" s="37"/>
      <c r="L89" s="92">
        <v>20121207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499477</v>
      </c>
      <c r="G90" s="37">
        <v>0</v>
      </c>
      <c r="H90" s="37">
        <v>316381</v>
      </c>
      <c r="I90" s="37">
        <v>0</v>
      </c>
      <c r="J90" s="37">
        <v>183096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293387</v>
      </c>
      <c r="G91" s="37">
        <v>0</v>
      </c>
      <c r="H91" s="37">
        <v>288987</v>
      </c>
      <c r="I91" s="37">
        <v>0</v>
      </c>
      <c r="J91" s="37">
        <v>4400</v>
      </c>
      <c r="K91" s="37"/>
      <c r="L91" s="92">
        <v>20130107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473988</v>
      </c>
      <c r="G92" s="37">
        <v>0</v>
      </c>
      <c r="H92" s="37">
        <v>358188</v>
      </c>
      <c r="I92" s="37">
        <v>0</v>
      </c>
      <c r="J92" s="37">
        <v>115800</v>
      </c>
      <c r="K92" s="37"/>
      <c r="L92" s="92">
        <v>20121207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65477</v>
      </c>
      <c r="G93" s="37">
        <v>0</v>
      </c>
      <c r="H93" s="37">
        <v>61527</v>
      </c>
      <c r="I93" s="37">
        <v>0</v>
      </c>
      <c r="J93" s="37">
        <v>3950</v>
      </c>
      <c r="K93" s="37"/>
      <c r="L93" s="92">
        <v>20121207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114547</v>
      </c>
      <c r="G94" s="37">
        <v>0</v>
      </c>
      <c r="H94" s="37">
        <v>114547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217335</v>
      </c>
      <c r="G95" s="37">
        <v>0</v>
      </c>
      <c r="H95" s="37">
        <v>204220</v>
      </c>
      <c r="I95" s="37">
        <v>0</v>
      </c>
      <c r="J95" s="37">
        <v>13115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279567</v>
      </c>
      <c r="G96" s="37">
        <v>0</v>
      </c>
      <c r="H96" s="37">
        <v>134867</v>
      </c>
      <c r="I96" s="37">
        <v>15600</v>
      </c>
      <c r="J96" s="37">
        <v>129100</v>
      </c>
      <c r="K96" s="37"/>
      <c r="L96" s="92">
        <v>20121207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696470</v>
      </c>
      <c r="G97" s="37">
        <v>0</v>
      </c>
      <c r="H97" s="37">
        <v>412770</v>
      </c>
      <c r="I97" s="37">
        <v>100000</v>
      </c>
      <c r="J97" s="37">
        <v>183700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630741</v>
      </c>
      <c r="G98" s="37">
        <v>350000</v>
      </c>
      <c r="H98" s="37">
        <v>126481</v>
      </c>
      <c r="I98" s="37">
        <v>0</v>
      </c>
      <c r="J98" s="37">
        <v>154260</v>
      </c>
      <c r="K98" s="37"/>
      <c r="L98" s="92">
        <v>20121207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aca="true" t="shared" si="2" ref="F99:F130">G99+H99+I99+J99</f>
        <v>5421872</v>
      </c>
      <c r="G99" s="37">
        <v>417950</v>
      </c>
      <c r="H99" s="37">
        <v>988918</v>
      </c>
      <c r="I99" s="37">
        <v>0</v>
      </c>
      <c r="J99" s="37">
        <v>4015004</v>
      </c>
      <c r="K99" s="37"/>
      <c r="L99" s="92">
        <v>20121207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750340</v>
      </c>
      <c r="G100" s="37">
        <v>330000</v>
      </c>
      <c r="H100" s="37">
        <v>168247</v>
      </c>
      <c r="I100" s="37">
        <v>0</v>
      </c>
      <c r="J100" s="37">
        <v>252093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840331</v>
      </c>
      <c r="G101" s="37">
        <v>0</v>
      </c>
      <c r="H101" s="37">
        <v>504735</v>
      </c>
      <c r="I101" s="37">
        <v>32400</v>
      </c>
      <c r="J101" s="37">
        <v>303196</v>
      </c>
      <c r="K101" s="37"/>
      <c r="L101" s="92">
        <v>20130107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185427</v>
      </c>
      <c r="G102" s="37">
        <v>0</v>
      </c>
      <c r="H102" s="37">
        <v>118478</v>
      </c>
      <c r="I102" s="37">
        <v>0</v>
      </c>
      <c r="J102" s="37">
        <v>66949</v>
      </c>
      <c r="K102" s="37"/>
      <c r="L102" s="92">
        <v>20121207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380584</v>
      </c>
      <c r="G103" s="37">
        <v>0</v>
      </c>
      <c r="H103" s="37">
        <v>355884</v>
      </c>
      <c r="I103" s="37">
        <v>0</v>
      </c>
      <c r="J103" s="37">
        <v>24700</v>
      </c>
      <c r="K103" s="37"/>
      <c r="L103" s="92">
        <v>20130107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3102180</v>
      </c>
      <c r="G104" s="37">
        <v>472700</v>
      </c>
      <c r="H104" s="37">
        <v>1289908</v>
      </c>
      <c r="I104" s="37">
        <v>89500</v>
      </c>
      <c r="J104" s="37">
        <v>1250072</v>
      </c>
      <c r="K104" s="37"/>
      <c r="L104" s="92">
        <v>20130107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1120667</v>
      </c>
      <c r="G105" s="37">
        <v>0</v>
      </c>
      <c r="H105" s="37">
        <v>1118167</v>
      </c>
      <c r="I105" s="37">
        <v>0</v>
      </c>
      <c r="J105" s="37">
        <v>2500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404686</v>
      </c>
      <c r="G106" s="37">
        <v>0</v>
      </c>
      <c r="H106" s="37">
        <v>239116</v>
      </c>
      <c r="I106" s="37">
        <v>0</v>
      </c>
      <c r="J106" s="37">
        <v>165570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644864</v>
      </c>
      <c r="G107" s="37">
        <v>0</v>
      </c>
      <c r="H107" s="37">
        <v>184304</v>
      </c>
      <c r="I107" s="37">
        <v>0</v>
      </c>
      <c r="J107" s="37">
        <v>460560</v>
      </c>
      <c r="K107" s="37"/>
      <c r="L107" s="92">
        <v>20121207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198901</v>
      </c>
      <c r="G108" s="37">
        <v>0</v>
      </c>
      <c r="H108" s="37">
        <v>0</v>
      </c>
      <c r="I108" s="37">
        <v>0</v>
      </c>
      <c r="J108" s="37">
        <v>198901</v>
      </c>
      <c r="K108" s="37"/>
      <c r="L108" s="92">
        <v>20121207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384673</v>
      </c>
      <c r="G109" s="37">
        <v>200</v>
      </c>
      <c r="H109" s="37">
        <v>313373</v>
      </c>
      <c r="I109" s="37">
        <v>0</v>
      </c>
      <c r="J109" s="37">
        <v>71100</v>
      </c>
      <c r="K109" s="37"/>
      <c r="L109" s="92">
        <v>20121207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651715</v>
      </c>
      <c r="G110" s="37">
        <v>133000</v>
      </c>
      <c r="H110" s="37">
        <v>430515</v>
      </c>
      <c r="I110" s="37">
        <v>0</v>
      </c>
      <c r="J110" s="37">
        <v>88200</v>
      </c>
      <c r="K110" s="37"/>
      <c r="L110" s="92">
        <v>20130107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2059931</v>
      </c>
      <c r="G111" s="37">
        <v>866700</v>
      </c>
      <c r="H111" s="37">
        <v>943998</v>
      </c>
      <c r="I111" s="37">
        <v>74000</v>
      </c>
      <c r="J111" s="37">
        <v>175233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702850</v>
      </c>
      <c r="G112" s="37">
        <v>0</v>
      </c>
      <c r="H112" s="37">
        <v>26500</v>
      </c>
      <c r="I112" s="37">
        <v>0</v>
      </c>
      <c r="J112" s="37">
        <v>676350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2035924</v>
      </c>
      <c r="G113" s="37">
        <v>300</v>
      </c>
      <c r="H113" s="37">
        <v>1362000</v>
      </c>
      <c r="I113" s="37">
        <v>0</v>
      </c>
      <c r="J113" s="37">
        <v>673624</v>
      </c>
      <c r="K113" s="37"/>
      <c r="L113" s="92">
        <v>20121207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2747218</v>
      </c>
      <c r="G114" s="37">
        <v>1025841</v>
      </c>
      <c r="H114" s="37">
        <v>1263926</v>
      </c>
      <c r="I114" s="37">
        <v>0</v>
      </c>
      <c r="J114" s="37">
        <v>457451</v>
      </c>
      <c r="K114" s="37"/>
      <c r="L114" s="92">
        <v>20121207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156818</v>
      </c>
      <c r="G115" s="37">
        <v>0</v>
      </c>
      <c r="H115" s="37">
        <v>0</v>
      </c>
      <c r="I115" s="37">
        <v>0</v>
      </c>
      <c r="J115" s="37">
        <v>156818</v>
      </c>
      <c r="K115" s="37"/>
      <c r="L115" s="92">
        <v>20121207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583032</v>
      </c>
      <c r="G116" s="37">
        <v>1</v>
      </c>
      <c r="H116" s="37">
        <v>490650</v>
      </c>
      <c r="I116" s="37">
        <v>1</v>
      </c>
      <c r="J116" s="37">
        <v>92380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844078</v>
      </c>
      <c r="G117" s="37">
        <v>0</v>
      </c>
      <c r="H117" s="37">
        <v>361728</v>
      </c>
      <c r="I117" s="37">
        <v>0</v>
      </c>
      <c r="J117" s="37">
        <v>482350</v>
      </c>
      <c r="K117" s="37"/>
      <c r="L117" s="92">
        <v>20121207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69036</v>
      </c>
      <c r="G118" s="37">
        <v>0</v>
      </c>
      <c r="H118" s="37">
        <v>62035</v>
      </c>
      <c r="I118" s="37">
        <v>0</v>
      </c>
      <c r="J118" s="37">
        <v>7001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158992</v>
      </c>
      <c r="G119" s="37">
        <v>0</v>
      </c>
      <c r="H119" s="37">
        <v>140992</v>
      </c>
      <c r="I119" s="37">
        <v>0</v>
      </c>
      <c r="J119" s="37">
        <v>18000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606296</v>
      </c>
      <c r="G120" s="37">
        <v>0</v>
      </c>
      <c r="H120" s="37">
        <v>307226</v>
      </c>
      <c r="I120" s="37">
        <v>0</v>
      </c>
      <c r="J120" s="37">
        <v>299070</v>
      </c>
      <c r="K120" s="37"/>
      <c r="L120" s="92">
        <v>20121207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1206592</v>
      </c>
      <c r="G121" s="37">
        <v>425000</v>
      </c>
      <c r="H121" s="37">
        <v>716092</v>
      </c>
      <c r="I121" s="37">
        <v>0</v>
      </c>
      <c r="J121" s="37">
        <v>65500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298041</v>
      </c>
      <c r="G122" s="37">
        <v>1</v>
      </c>
      <c r="H122" s="37">
        <v>255540</v>
      </c>
      <c r="I122" s="37">
        <v>0</v>
      </c>
      <c r="J122" s="37">
        <v>42500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2545218</v>
      </c>
      <c r="G123" s="37">
        <v>390000</v>
      </c>
      <c r="H123" s="37">
        <v>1129768</v>
      </c>
      <c r="I123" s="37">
        <v>0</v>
      </c>
      <c r="J123" s="37">
        <v>1025450</v>
      </c>
      <c r="K123" s="37"/>
      <c r="L123" s="92">
        <v>20130107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5065</v>
      </c>
      <c r="G124" s="37">
        <v>0</v>
      </c>
      <c r="H124" s="37">
        <v>4320</v>
      </c>
      <c r="I124" s="37">
        <v>0</v>
      </c>
      <c r="J124" s="37">
        <v>745</v>
      </c>
      <c r="K124" s="37"/>
      <c r="L124" s="92">
        <v>20121207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11268</v>
      </c>
      <c r="G125" s="37">
        <v>0</v>
      </c>
      <c r="H125" s="37">
        <v>11268</v>
      </c>
      <c r="I125" s="37">
        <v>0</v>
      </c>
      <c r="J125" s="37">
        <v>0</v>
      </c>
      <c r="K125" s="37"/>
      <c r="L125" s="92">
        <v>20121207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13185</v>
      </c>
      <c r="G126" s="37">
        <v>0</v>
      </c>
      <c r="H126" s="37">
        <v>13185</v>
      </c>
      <c r="I126" s="37">
        <v>0</v>
      </c>
      <c r="J126" s="37">
        <v>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933983</v>
      </c>
      <c r="G127" s="37">
        <v>273200</v>
      </c>
      <c r="H127" s="37">
        <v>191898</v>
      </c>
      <c r="I127" s="37">
        <v>0</v>
      </c>
      <c r="J127" s="37">
        <v>468885</v>
      </c>
      <c r="K127" s="37"/>
      <c r="L127" s="92">
        <v>20121207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676239</v>
      </c>
      <c r="G128" s="37">
        <v>0</v>
      </c>
      <c r="H128" s="37">
        <v>50839</v>
      </c>
      <c r="I128" s="37">
        <v>0</v>
      </c>
      <c r="J128" s="37">
        <v>625400</v>
      </c>
      <c r="K128" s="37"/>
      <c r="L128" s="92">
        <v>20121207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2"/>
        <v>7921818</v>
      </c>
      <c r="G129" s="37">
        <v>1224440</v>
      </c>
      <c r="H129" s="37">
        <v>6232950</v>
      </c>
      <c r="I129" s="37">
        <v>399900</v>
      </c>
      <c r="J129" s="37">
        <v>64528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517561</v>
      </c>
      <c r="G130" s="37">
        <v>280000</v>
      </c>
      <c r="H130" s="37">
        <v>226411</v>
      </c>
      <c r="I130" s="37">
        <v>0</v>
      </c>
      <c r="J130" s="37">
        <v>11150</v>
      </c>
      <c r="K130" s="37"/>
      <c r="L130" s="92">
        <v>20121207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aca="true" t="shared" si="3" ref="F131:F162">G131+H131+I131+J131</f>
        <v>3521595</v>
      </c>
      <c r="G131" s="37">
        <v>3144319</v>
      </c>
      <c r="H131" s="37">
        <v>268321</v>
      </c>
      <c r="I131" s="37">
        <v>7000</v>
      </c>
      <c r="J131" s="37">
        <v>101955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272122</v>
      </c>
      <c r="G132" s="37">
        <v>180500</v>
      </c>
      <c r="H132" s="37">
        <v>40422</v>
      </c>
      <c r="I132" s="37">
        <v>19000</v>
      </c>
      <c r="J132" s="37">
        <v>32200</v>
      </c>
      <c r="K132" s="37"/>
      <c r="L132" s="92">
        <v>20130107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336877</v>
      </c>
      <c r="G133" s="37">
        <v>0</v>
      </c>
      <c r="H133" s="37">
        <v>260208</v>
      </c>
      <c r="I133" s="37">
        <v>0</v>
      </c>
      <c r="J133" s="37">
        <v>76669</v>
      </c>
      <c r="K133" s="37"/>
      <c r="L133" s="92">
        <v>20121207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148911</v>
      </c>
      <c r="G134" s="37">
        <v>0</v>
      </c>
      <c r="H134" s="37">
        <v>148911</v>
      </c>
      <c r="I134" s="37">
        <v>0</v>
      </c>
      <c r="J134" s="37">
        <v>0</v>
      </c>
      <c r="K134" s="37"/>
      <c r="L134" s="92">
        <v>20121207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111545</v>
      </c>
      <c r="G135" s="37">
        <v>0</v>
      </c>
      <c r="H135" s="37">
        <v>76214</v>
      </c>
      <c r="I135" s="37">
        <v>0</v>
      </c>
      <c r="J135" s="37">
        <v>35331</v>
      </c>
      <c r="K135" s="37"/>
      <c r="L135" s="92">
        <v>20130107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7069598</v>
      </c>
      <c r="G136" s="37">
        <v>155991</v>
      </c>
      <c r="H136" s="37">
        <v>165534</v>
      </c>
      <c r="I136" s="37">
        <v>1407642</v>
      </c>
      <c r="J136" s="37">
        <v>5340431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24400</v>
      </c>
      <c r="G137" s="37">
        <v>0</v>
      </c>
      <c r="H137" s="37">
        <v>24400</v>
      </c>
      <c r="I137" s="37">
        <v>0</v>
      </c>
      <c r="J137" s="37">
        <v>0</v>
      </c>
      <c r="K137" s="37"/>
      <c r="L137" s="92">
        <v>20121207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2215081</v>
      </c>
      <c r="G138" s="37">
        <v>239900</v>
      </c>
      <c r="H138" s="37">
        <v>193763</v>
      </c>
      <c r="I138" s="37">
        <v>1618130</v>
      </c>
      <c r="J138" s="37">
        <v>163288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379528</v>
      </c>
      <c r="G139" s="37">
        <v>146600</v>
      </c>
      <c r="H139" s="37">
        <v>195678</v>
      </c>
      <c r="I139" s="37">
        <v>0</v>
      </c>
      <c r="J139" s="37">
        <v>37250</v>
      </c>
      <c r="K139" s="37"/>
      <c r="L139" s="92">
        <v>20121207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286477</v>
      </c>
      <c r="G140" s="37">
        <v>0</v>
      </c>
      <c r="H140" s="37">
        <v>251253</v>
      </c>
      <c r="I140" s="37">
        <v>0</v>
      </c>
      <c r="J140" s="37">
        <v>35224</v>
      </c>
      <c r="K140" s="37"/>
      <c r="L140" s="92">
        <v>20121207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1256239</v>
      </c>
      <c r="G141" s="37">
        <v>0</v>
      </c>
      <c r="H141" s="37">
        <v>293139</v>
      </c>
      <c r="I141" s="37">
        <v>797000</v>
      </c>
      <c r="J141" s="37">
        <v>166100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257555</v>
      </c>
      <c r="G142" s="37">
        <v>97204</v>
      </c>
      <c r="H142" s="37">
        <v>137218</v>
      </c>
      <c r="I142" s="37">
        <v>0</v>
      </c>
      <c r="J142" s="37">
        <v>23133</v>
      </c>
      <c r="K142" s="37"/>
      <c r="L142" s="92">
        <v>20121207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1452553</v>
      </c>
      <c r="G143" s="37">
        <v>689653</v>
      </c>
      <c r="H143" s="37">
        <v>632239</v>
      </c>
      <c r="I143" s="37">
        <v>4900</v>
      </c>
      <c r="J143" s="37">
        <v>125761</v>
      </c>
      <c r="K143" s="37"/>
      <c r="L143" s="92">
        <v>20121207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159519</v>
      </c>
      <c r="G144" s="37">
        <v>0</v>
      </c>
      <c r="H144" s="37">
        <v>135019</v>
      </c>
      <c r="I144" s="37">
        <v>0</v>
      </c>
      <c r="J144" s="37">
        <v>24500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5802244</v>
      </c>
      <c r="G145" s="37">
        <v>77500</v>
      </c>
      <c r="H145" s="37">
        <v>692804</v>
      </c>
      <c r="I145" s="37">
        <v>78500</v>
      </c>
      <c r="J145" s="37">
        <v>4953440</v>
      </c>
      <c r="K145" s="37"/>
      <c r="L145" s="92">
        <v>20121207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640720</v>
      </c>
      <c r="G146" s="37">
        <v>0</v>
      </c>
      <c r="H146" s="37">
        <v>366919</v>
      </c>
      <c r="I146" s="37">
        <v>0</v>
      </c>
      <c r="J146" s="37">
        <v>273801</v>
      </c>
      <c r="K146" s="37"/>
      <c r="L146" s="92">
        <v>20121207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2708466</v>
      </c>
      <c r="G147" s="37">
        <v>938946</v>
      </c>
      <c r="H147" s="37">
        <v>671019</v>
      </c>
      <c r="I147" s="37">
        <v>0</v>
      </c>
      <c r="J147" s="37">
        <v>1098501</v>
      </c>
      <c r="K147" s="37"/>
      <c r="L147" s="92">
        <v>20121207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6262</v>
      </c>
      <c r="G148" s="37">
        <v>0</v>
      </c>
      <c r="H148" s="37">
        <v>6262</v>
      </c>
      <c r="I148" s="37">
        <v>0</v>
      </c>
      <c r="J148" s="37">
        <v>0</v>
      </c>
      <c r="K148" s="37"/>
      <c r="L148" s="92">
        <v>20121207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85335</v>
      </c>
      <c r="G149" s="37">
        <v>1000</v>
      </c>
      <c r="H149" s="37">
        <v>67005</v>
      </c>
      <c r="I149" s="37">
        <v>10000</v>
      </c>
      <c r="J149" s="37">
        <v>7330</v>
      </c>
      <c r="K149" s="37"/>
      <c r="L149" s="92">
        <v>20121207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241818</v>
      </c>
      <c r="G150" s="37">
        <v>0</v>
      </c>
      <c r="H150" s="37">
        <v>235418</v>
      </c>
      <c r="I150" s="37">
        <v>0</v>
      </c>
      <c r="J150" s="37">
        <v>6400</v>
      </c>
      <c r="K150" s="37"/>
      <c r="L150" s="92">
        <v>20121207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48303</v>
      </c>
      <c r="G151" s="37">
        <v>0</v>
      </c>
      <c r="H151" s="37">
        <v>48303</v>
      </c>
      <c r="I151" s="37">
        <v>0</v>
      </c>
      <c r="J151" s="37">
        <v>0</v>
      </c>
      <c r="K151" s="37"/>
      <c r="L151" s="92">
        <v>20121207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471695</v>
      </c>
      <c r="G152" s="37">
        <v>171700</v>
      </c>
      <c r="H152" s="37">
        <v>222395</v>
      </c>
      <c r="I152" s="37">
        <v>25500</v>
      </c>
      <c r="J152" s="37">
        <v>52100</v>
      </c>
      <c r="K152" s="37"/>
      <c r="L152" s="92">
        <v>20121207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41259</v>
      </c>
      <c r="G153" s="37">
        <v>0</v>
      </c>
      <c r="H153" s="37">
        <v>40759</v>
      </c>
      <c r="I153" s="37">
        <v>0</v>
      </c>
      <c r="J153" s="37">
        <v>500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57724</v>
      </c>
      <c r="G154" s="37">
        <v>0</v>
      </c>
      <c r="H154" s="37">
        <v>57724</v>
      </c>
      <c r="I154" s="37">
        <v>0</v>
      </c>
      <c r="J154" s="37">
        <v>0</v>
      </c>
      <c r="K154" s="37"/>
      <c r="L154" s="92">
        <v>20130107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200715</v>
      </c>
      <c r="G155" s="37">
        <v>0</v>
      </c>
      <c r="H155" s="37">
        <v>126115</v>
      </c>
      <c r="I155" s="37">
        <v>62200</v>
      </c>
      <c r="J155" s="37">
        <v>12400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330343</v>
      </c>
      <c r="G156" s="37">
        <v>0</v>
      </c>
      <c r="H156" s="37">
        <v>304043</v>
      </c>
      <c r="I156" s="37">
        <v>3500</v>
      </c>
      <c r="J156" s="37">
        <v>22800</v>
      </c>
      <c r="K156" s="37"/>
      <c r="L156" s="92">
        <v>20130107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142540</v>
      </c>
      <c r="G157" s="37">
        <v>0</v>
      </c>
      <c r="H157" s="37">
        <v>71340</v>
      </c>
      <c r="I157" s="37">
        <v>48700</v>
      </c>
      <c r="J157" s="37">
        <v>22500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295661</v>
      </c>
      <c r="G158" s="37">
        <v>0</v>
      </c>
      <c r="H158" s="37">
        <v>165308</v>
      </c>
      <c r="I158" s="37">
        <v>55500</v>
      </c>
      <c r="J158" s="37">
        <v>74853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80974</v>
      </c>
      <c r="G159" s="37">
        <v>5500</v>
      </c>
      <c r="H159" s="37">
        <v>65990</v>
      </c>
      <c r="I159" s="37">
        <v>0</v>
      </c>
      <c r="J159" s="37">
        <v>9484</v>
      </c>
      <c r="K159" s="37"/>
      <c r="L159" s="92">
        <v>20121207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198854</v>
      </c>
      <c r="G160" s="37">
        <v>0</v>
      </c>
      <c r="H160" s="37">
        <v>145399</v>
      </c>
      <c r="I160" s="37">
        <v>0</v>
      </c>
      <c r="J160" s="37">
        <v>53455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977532</v>
      </c>
      <c r="G161" s="37">
        <v>0</v>
      </c>
      <c r="H161" s="37">
        <v>727061</v>
      </c>
      <c r="I161" s="37">
        <v>169000</v>
      </c>
      <c r="J161" s="37">
        <v>81471</v>
      </c>
      <c r="K161" s="37"/>
      <c r="L161" s="92">
        <v>20121207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3"/>
        <v>28750</v>
      </c>
      <c r="G162" s="37">
        <v>0</v>
      </c>
      <c r="H162" s="37">
        <v>500</v>
      </c>
      <c r="I162" s="37">
        <v>250</v>
      </c>
      <c r="J162" s="37">
        <v>28000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4" ref="F163:F194">G163+H163+I163+J163</f>
        <v>2642</v>
      </c>
      <c r="G163" s="37">
        <v>0</v>
      </c>
      <c r="H163" s="37">
        <v>0</v>
      </c>
      <c r="I163" s="37">
        <v>0</v>
      </c>
      <c r="J163" s="37">
        <v>2642</v>
      </c>
      <c r="K163" s="37"/>
      <c r="L163" s="92">
        <v>20130107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228313</v>
      </c>
      <c r="G164" s="37">
        <v>28320</v>
      </c>
      <c r="H164" s="37">
        <v>166118</v>
      </c>
      <c r="I164" s="37">
        <v>23800</v>
      </c>
      <c r="J164" s="37">
        <v>10075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34715</v>
      </c>
      <c r="G165" s="37">
        <v>0</v>
      </c>
      <c r="H165" s="37">
        <v>32600</v>
      </c>
      <c r="I165" s="37">
        <v>0</v>
      </c>
      <c r="J165" s="37">
        <v>2115</v>
      </c>
      <c r="K165" s="37"/>
      <c r="L165" s="92">
        <v>20121207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237942</v>
      </c>
      <c r="G166" s="37">
        <v>0</v>
      </c>
      <c r="H166" s="37">
        <v>137657</v>
      </c>
      <c r="I166" s="37">
        <v>0</v>
      </c>
      <c r="J166" s="37">
        <v>100285</v>
      </c>
      <c r="K166" s="37"/>
      <c r="L166" s="92">
        <v>20121207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129059</v>
      </c>
      <c r="G167" s="37">
        <v>0</v>
      </c>
      <c r="H167" s="37">
        <v>93559</v>
      </c>
      <c r="I167" s="37">
        <v>0</v>
      </c>
      <c r="J167" s="37">
        <v>35500</v>
      </c>
      <c r="K167" s="37"/>
      <c r="L167" s="92">
        <v>20121207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547576</v>
      </c>
      <c r="G168" s="37">
        <v>209400</v>
      </c>
      <c r="H168" s="37">
        <v>111709</v>
      </c>
      <c r="I168" s="37">
        <v>500</v>
      </c>
      <c r="J168" s="37">
        <v>225967</v>
      </c>
      <c r="K168" s="37"/>
      <c r="L168" s="92">
        <v>20121207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583188</v>
      </c>
      <c r="G169" s="37">
        <v>102500</v>
      </c>
      <c r="H169" s="37">
        <v>27688</v>
      </c>
      <c r="I169" s="37">
        <v>0</v>
      </c>
      <c r="J169" s="37">
        <v>453000</v>
      </c>
      <c r="K169" s="37"/>
      <c r="L169" s="92">
        <v>20121207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307540</v>
      </c>
      <c r="G170" s="37">
        <v>0</v>
      </c>
      <c r="H170" s="37">
        <v>30040</v>
      </c>
      <c r="I170" s="37">
        <v>0</v>
      </c>
      <c r="J170" s="37">
        <v>277500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31368036</v>
      </c>
      <c r="G171" s="37">
        <v>50801</v>
      </c>
      <c r="H171" s="37">
        <v>278744</v>
      </c>
      <c r="I171" s="37">
        <v>30000000</v>
      </c>
      <c r="J171" s="37">
        <v>1038491</v>
      </c>
      <c r="K171" s="37"/>
      <c r="L171" s="92">
        <v>20121207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4533804</v>
      </c>
      <c r="G172" s="37">
        <v>266628</v>
      </c>
      <c r="H172" s="37">
        <v>2052075</v>
      </c>
      <c r="I172" s="37">
        <v>0</v>
      </c>
      <c r="J172" s="37">
        <v>2215101</v>
      </c>
      <c r="K172" s="37"/>
      <c r="L172" s="92">
        <v>20121207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5997</v>
      </c>
      <c r="G173" s="37">
        <v>0</v>
      </c>
      <c r="H173" s="37">
        <v>5997</v>
      </c>
      <c r="I173" s="37">
        <v>0</v>
      </c>
      <c r="J173" s="37">
        <v>0</v>
      </c>
      <c r="K173" s="37"/>
      <c r="L173" s="92">
        <v>20121207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105027</v>
      </c>
      <c r="G174" s="37">
        <v>0</v>
      </c>
      <c r="H174" s="37">
        <v>104577</v>
      </c>
      <c r="I174" s="37">
        <v>0</v>
      </c>
      <c r="J174" s="37">
        <v>450</v>
      </c>
      <c r="K174" s="37"/>
      <c r="L174" s="92">
        <v>20130107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442623</v>
      </c>
      <c r="G175" s="37">
        <v>0</v>
      </c>
      <c r="H175" s="37">
        <v>423573</v>
      </c>
      <c r="I175" s="37">
        <v>0</v>
      </c>
      <c r="J175" s="37">
        <v>19050</v>
      </c>
      <c r="K175" s="37"/>
      <c r="L175" s="92">
        <v>20121207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142640</v>
      </c>
      <c r="G176" s="37">
        <v>0</v>
      </c>
      <c r="H176" s="37">
        <v>20010</v>
      </c>
      <c r="I176" s="37">
        <v>100000</v>
      </c>
      <c r="J176" s="37">
        <v>22630</v>
      </c>
      <c r="K176" s="37"/>
      <c r="L176" s="92">
        <v>20121207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467857</v>
      </c>
      <c r="G177" s="37">
        <v>0</v>
      </c>
      <c r="H177" s="37">
        <v>66499</v>
      </c>
      <c r="I177" s="37">
        <v>0</v>
      </c>
      <c r="J177" s="37">
        <v>401358</v>
      </c>
      <c r="K177" s="37"/>
      <c r="L177" s="92">
        <v>20130107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3814639</v>
      </c>
      <c r="G178" s="37">
        <v>737250</v>
      </c>
      <c r="H178" s="37">
        <v>823768</v>
      </c>
      <c r="I178" s="37">
        <v>1615000</v>
      </c>
      <c r="J178" s="37">
        <v>638621</v>
      </c>
      <c r="K178" s="37"/>
      <c r="L178" s="92">
        <v>20121207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441465</v>
      </c>
      <c r="G179" s="37">
        <v>0</v>
      </c>
      <c r="H179" s="37">
        <v>428930</v>
      </c>
      <c r="I179" s="37">
        <v>0</v>
      </c>
      <c r="J179" s="37">
        <v>12535</v>
      </c>
      <c r="K179" s="37"/>
      <c r="L179" s="92">
        <v>20121207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949378</v>
      </c>
      <c r="G180" s="37">
        <v>25100</v>
      </c>
      <c r="H180" s="37">
        <v>816753</v>
      </c>
      <c r="I180" s="37">
        <v>0</v>
      </c>
      <c r="J180" s="37">
        <v>107525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411847</v>
      </c>
      <c r="G181" s="37">
        <v>0</v>
      </c>
      <c r="H181" s="37">
        <v>357096</v>
      </c>
      <c r="I181" s="37">
        <v>0</v>
      </c>
      <c r="J181" s="37">
        <v>54751</v>
      </c>
      <c r="K181" s="37"/>
      <c r="L181" s="92">
        <v>20121207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7419</v>
      </c>
      <c r="G182" s="37">
        <v>0</v>
      </c>
      <c r="H182" s="37">
        <v>6630</v>
      </c>
      <c r="I182" s="37">
        <v>0</v>
      </c>
      <c r="J182" s="37">
        <v>789</v>
      </c>
      <c r="K182" s="37"/>
      <c r="L182" s="92">
        <v>20121207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19830</v>
      </c>
      <c r="G183" s="37">
        <v>0</v>
      </c>
      <c r="H183" s="37">
        <v>13330</v>
      </c>
      <c r="I183" s="37">
        <v>0</v>
      </c>
      <c r="J183" s="37">
        <v>6500</v>
      </c>
      <c r="K183" s="37"/>
      <c r="L183" s="92">
        <v>20121207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27928</v>
      </c>
      <c r="G184" s="37">
        <v>0</v>
      </c>
      <c r="H184" s="37">
        <v>20648</v>
      </c>
      <c r="I184" s="37">
        <v>0</v>
      </c>
      <c r="J184" s="37">
        <v>7280</v>
      </c>
      <c r="K184" s="37"/>
      <c r="L184" s="92">
        <v>20121207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86979</v>
      </c>
      <c r="G185" s="37">
        <v>0</v>
      </c>
      <c r="H185" s="37">
        <v>62479</v>
      </c>
      <c r="I185" s="37">
        <v>0</v>
      </c>
      <c r="J185" s="37">
        <v>24500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292555</v>
      </c>
      <c r="G186" s="37">
        <v>0</v>
      </c>
      <c r="H186" s="37">
        <v>58055</v>
      </c>
      <c r="I186" s="37">
        <v>0</v>
      </c>
      <c r="J186" s="37">
        <v>234500</v>
      </c>
      <c r="K186" s="37"/>
      <c r="L186" s="92">
        <v>20121207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75004</v>
      </c>
      <c r="G187" s="37">
        <v>0</v>
      </c>
      <c r="H187" s="37">
        <v>75004</v>
      </c>
      <c r="I187" s="37">
        <v>0</v>
      </c>
      <c r="J187" s="37">
        <v>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118296</v>
      </c>
      <c r="G188" s="37">
        <v>0</v>
      </c>
      <c r="H188" s="37">
        <v>118296</v>
      </c>
      <c r="I188" s="37">
        <v>0</v>
      </c>
      <c r="J188" s="37">
        <v>0</v>
      </c>
      <c r="K188" s="37"/>
      <c r="L188" s="92">
        <v>20121207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80860</v>
      </c>
      <c r="G189" s="37">
        <v>0</v>
      </c>
      <c r="H189" s="37">
        <v>73860</v>
      </c>
      <c r="I189" s="37">
        <v>0</v>
      </c>
      <c r="J189" s="37">
        <v>7000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818126</v>
      </c>
      <c r="G190" s="37">
        <v>0</v>
      </c>
      <c r="H190" s="37">
        <v>445638</v>
      </c>
      <c r="I190" s="37">
        <v>0</v>
      </c>
      <c r="J190" s="37">
        <v>372488</v>
      </c>
      <c r="K190" s="67"/>
      <c r="L190" s="92">
        <v>20130107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178510</v>
      </c>
      <c r="G191" s="37">
        <v>0</v>
      </c>
      <c r="H191" s="37">
        <v>178510</v>
      </c>
      <c r="I191" s="37">
        <v>0</v>
      </c>
      <c r="J191" s="37">
        <v>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41500</v>
      </c>
      <c r="G192" s="37">
        <v>0</v>
      </c>
      <c r="H192" s="37">
        <v>40000</v>
      </c>
      <c r="I192" s="37">
        <v>0</v>
      </c>
      <c r="J192" s="37">
        <v>1500</v>
      </c>
      <c r="K192" s="37"/>
      <c r="L192" s="92">
        <v>20121207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120519</v>
      </c>
      <c r="G193" s="37">
        <v>0</v>
      </c>
      <c r="H193" s="37">
        <v>107862</v>
      </c>
      <c r="I193" s="37">
        <v>0</v>
      </c>
      <c r="J193" s="37">
        <v>12657</v>
      </c>
      <c r="K193" s="37"/>
      <c r="L193" s="92">
        <v>20121207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76448</v>
      </c>
      <c r="G194" s="37">
        <v>0</v>
      </c>
      <c r="H194" s="37">
        <v>72428</v>
      </c>
      <c r="I194" s="37">
        <v>0</v>
      </c>
      <c r="J194" s="37">
        <v>4020</v>
      </c>
      <c r="K194" s="37"/>
      <c r="L194" s="92">
        <v>20121207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5" ref="F195:F220">G195+H195+I195+J195</f>
        <v>79599</v>
      </c>
      <c r="G195" s="37">
        <v>0</v>
      </c>
      <c r="H195" s="37">
        <v>75999</v>
      </c>
      <c r="I195" s="37">
        <v>0</v>
      </c>
      <c r="J195" s="37">
        <v>3600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2705088</v>
      </c>
      <c r="G197" s="37">
        <v>0</v>
      </c>
      <c r="H197" s="37">
        <v>825395</v>
      </c>
      <c r="I197" s="37">
        <v>0</v>
      </c>
      <c r="J197" s="37">
        <v>1879693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360161</v>
      </c>
      <c r="G198" s="37">
        <v>238200</v>
      </c>
      <c r="H198" s="37">
        <v>95451</v>
      </c>
      <c r="I198" s="37">
        <v>9500</v>
      </c>
      <c r="J198" s="37">
        <v>17010</v>
      </c>
      <c r="K198" s="37"/>
      <c r="L198" s="92">
        <v>20121207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755716</v>
      </c>
      <c r="G199" s="37">
        <v>496285</v>
      </c>
      <c r="H199" s="37">
        <v>195836</v>
      </c>
      <c r="I199" s="37">
        <v>11200</v>
      </c>
      <c r="J199" s="37">
        <v>52395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13038</v>
      </c>
      <c r="G200" s="37">
        <v>0</v>
      </c>
      <c r="H200" s="37">
        <v>13038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5460657</v>
      </c>
      <c r="G201" s="37">
        <v>4876900</v>
      </c>
      <c r="H201" s="37">
        <v>460337</v>
      </c>
      <c r="I201" s="37">
        <v>0</v>
      </c>
      <c r="J201" s="37">
        <v>123420</v>
      </c>
      <c r="K201" s="37"/>
      <c r="L201" s="92">
        <v>20121207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1242275</v>
      </c>
      <c r="G202" s="37">
        <v>300</v>
      </c>
      <c r="H202" s="37">
        <v>1193709</v>
      </c>
      <c r="I202" s="37">
        <v>0</v>
      </c>
      <c r="J202" s="37">
        <v>48266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316165</v>
      </c>
      <c r="G203" s="37">
        <v>294900</v>
      </c>
      <c r="H203" s="37">
        <v>21265</v>
      </c>
      <c r="I203" s="37">
        <v>0</v>
      </c>
      <c r="J203" s="37">
        <v>0</v>
      </c>
      <c r="K203" s="37"/>
      <c r="L203" s="92">
        <v>20121207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220398</v>
      </c>
      <c r="G204" s="37">
        <v>93050</v>
      </c>
      <c r="H204" s="37">
        <v>85448</v>
      </c>
      <c r="I204" s="37">
        <v>17000</v>
      </c>
      <c r="J204" s="37">
        <v>24900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763982</v>
      </c>
      <c r="G205" s="37">
        <v>15000</v>
      </c>
      <c r="H205" s="37">
        <v>611069</v>
      </c>
      <c r="I205" s="37">
        <v>45400</v>
      </c>
      <c r="J205" s="37">
        <v>92513</v>
      </c>
      <c r="K205" s="37"/>
      <c r="L205" s="92">
        <v>20130107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1099509</v>
      </c>
      <c r="G206" s="37">
        <v>196000</v>
      </c>
      <c r="H206" s="37">
        <v>505789</v>
      </c>
      <c r="I206" s="37">
        <v>47971</v>
      </c>
      <c r="J206" s="37">
        <v>349749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800656</v>
      </c>
      <c r="G207" s="37">
        <v>346400</v>
      </c>
      <c r="H207" s="37">
        <v>185204</v>
      </c>
      <c r="I207" s="37">
        <v>1</v>
      </c>
      <c r="J207" s="37">
        <v>269051</v>
      </c>
      <c r="K207" s="37"/>
      <c r="L207" s="92">
        <v>20121207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7052902</v>
      </c>
      <c r="G208" s="37">
        <v>3213900</v>
      </c>
      <c r="H208" s="37">
        <v>3211493</v>
      </c>
      <c r="I208" s="37">
        <v>42300</v>
      </c>
      <c r="J208" s="37">
        <v>585209</v>
      </c>
      <c r="K208" s="37"/>
      <c r="L208" s="92">
        <v>20121207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7802256</v>
      </c>
      <c r="G209" s="37">
        <v>6263700</v>
      </c>
      <c r="H209" s="37">
        <v>361356</v>
      </c>
      <c r="I209" s="37">
        <v>1146000</v>
      </c>
      <c r="J209" s="37">
        <v>31200</v>
      </c>
      <c r="K209" s="37"/>
      <c r="L209" s="92">
        <v>20121207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2960024</v>
      </c>
      <c r="G210" s="37">
        <v>1811850</v>
      </c>
      <c r="H210" s="37">
        <v>853473</v>
      </c>
      <c r="I210" s="37">
        <v>0</v>
      </c>
      <c r="J210" s="37">
        <v>294701</v>
      </c>
      <c r="K210" s="37"/>
      <c r="L210" s="92">
        <v>20121207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863407</v>
      </c>
      <c r="G211" s="37">
        <v>431100</v>
      </c>
      <c r="H211" s="37">
        <v>394426</v>
      </c>
      <c r="I211" s="37">
        <v>0</v>
      </c>
      <c r="J211" s="37">
        <v>37881</v>
      </c>
      <c r="K211" s="37"/>
      <c r="L211" s="92">
        <v>20121207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84035</v>
      </c>
      <c r="G212" s="37">
        <v>0</v>
      </c>
      <c r="H212" s="37">
        <v>69035</v>
      </c>
      <c r="I212" s="37">
        <v>0</v>
      </c>
      <c r="J212" s="37">
        <v>15000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46030</v>
      </c>
      <c r="G213" s="37">
        <v>0</v>
      </c>
      <c r="H213" s="37">
        <v>46030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334583</v>
      </c>
      <c r="G214" s="37">
        <v>0</v>
      </c>
      <c r="H214" s="37">
        <v>319782</v>
      </c>
      <c r="I214" s="37">
        <v>0</v>
      </c>
      <c r="J214" s="37">
        <v>14801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553445</v>
      </c>
      <c r="G215" s="37">
        <v>400850</v>
      </c>
      <c r="H215" s="37">
        <v>47210</v>
      </c>
      <c r="I215" s="37">
        <v>0</v>
      </c>
      <c r="J215" s="37">
        <v>105385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297198</v>
      </c>
      <c r="G216" s="37">
        <v>0</v>
      </c>
      <c r="H216" s="37">
        <v>94198</v>
      </c>
      <c r="I216" s="37">
        <v>0</v>
      </c>
      <c r="J216" s="37">
        <v>203000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440809</v>
      </c>
      <c r="G217" s="37">
        <v>0</v>
      </c>
      <c r="H217" s="37">
        <v>134446</v>
      </c>
      <c r="I217" s="37">
        <v>0</v>
      </c>
      <c r="J217" s="37">
        <v>306363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52000</v>
      </c>
      <c r="G218" s="37">
        <v>0</v>
      </c>
      <c r="H218" s="37">
        <v>24200</v>
      </c>
      <c r="I218" s="37">
        <v>0</v>
      </c>
      <c r="J218" s="37">
        <v>27800</v>
      </c>
      <c r="K218" s="37"/>
      <c r="L218" s="92">
        <v>20121207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272502</v>
      </c>
      <c r="G219" s="37">
        <v>112201</v>
      </c>
      <c r="H219" s="37">
        <v>128750</v>
      </c>
      <c r="I219" s="37">
        <v>21700</v>
      </c>
      <c r="J219" s="37">
        <v>9851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56152</v>
      </c>
      <c r="G220" s="37">
        <v>1</v>
      </c>
      <c r="H220" s="37">
        <v>56151</v>
      </c>
      <c r="I220" s="37">
        <v>0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 t="s">
        <v>13</v>
      </c>
      <c r="G221" s="67" t="s">
        <v>13</v>
      </c>
      <c r="H221" s="67" t="s">
        <v>13</v>
      </c>
      <c r="I221" s="67" t="s">
        <v>13</v>
      </c>
      <c r="J221" s="67" t="s">
        <v>13</v>
      </c>
      <c r="K221" s="37"/>
      <c r="L221" s="89" t="s">
        <v>13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aca="true" t="shared" si="6" ref="F222:F241">G222+H222+I222+J222</f>
        <v>9950</v>
      </c>
      <c r="G222" s="37">
        <v>0</v>
      </c>
      <c r="H222" s="37">
        <v>2750</v>
      </c>
      <c r="I222" s="37">
        <v>0</v>
      </c>
      <c r="J222" s="37">
        <v>7200</v>
      </c>
      <c r="K222" s="37"/>
      <c r="L222" s="92">
        <v>20121207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527599</v>
      </c>
      <c r="G223" s="37">
        <v>0</v>
      </c>
      <c r="H223" s="37">
        <v>68188</v>
      </c>
      <c r="I223" s="37">
        <v>10000</v>
      </c>
      <c r="J223" s="37">
        <v>449411</v>
      </c>
      <c r="K223" s="37"/>
      <c r="L223" s="92">
        <v>20121207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49500</v>
      </c>
      <c r="G224" s="37">
        <v>0</v>
      </c>
      <c r="H224" s="37">
        <v>49500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186016</v>
      </c>
      <c r="G225" s="37">
        <v>39600</v>
      </c>
      <c r="H225" s="37">
        <v>92416</v>
      </c>
      <c r="I225" s="37">
        <v>0</v>
      </c>
      <c r="J225" s="37">
        <v>54000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2303856</v>
      </c>
      <c r="G226" s="37">
        <v>90000</v>
      </c>
      <c r="H226" s="37">
        <v>216484</v>
      </c>
      <c r="I226" s="37">
        <v>2500</v>
      </c>
      <c r="J226" s="37">
        <v>1994872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17834</v>
      </c>
      <c r="G227" s="37">
        <v>0</v>
      </c>
      <c r="H227" s="37">
        <v>0</v>
      </c>
      <c r="I227" s="37">
        <v>12784</v>
      </c>
      <c r="J227" s="37">
        <v>5050</v>
      </c>
      <c r="K227" s="37"/>
      <c r="L227" s="92">
        <v>20121207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8100</v>
      </c>
      <c r="G228" s="37">
        <v>0</v>
      </c>
      <c r="H228" s="37">
        <v>7600</v>
      </c>
      <c r="I228" s="37">
        <v>0</v>
      </c>
      <c r="J228" s="37">
        <v>500</v>
      </c>
      <c r="K228" s="37"/>
      <c r="L228" s="92">
        <v>20121207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223935</v>
      </c>
      <c r="G229" s="37">
        <v>0</v>
      </c>
      <c r="H229" s="37">
        <v>148135</v>
      </c>
      <c r="I229" s="37">
        <v>0</v>
      </c>
      <c r="J229" s="37">
        <v>75800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2481238</v>
      </c>
      <c r="G230" s="37">
        <v>1123445</v>
      </c>
      <c r="H230" s="37">
        <v>418109</v>
      </c>
      <c r="I230" s="37">
        <v>376500</v>
      </c>
      <c r="J230" s="37">
        <v>563184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637492</v>
      </c>
      <c r="G231" s="37">
        <v>0</v>
      </c>
      <c r="H231" s="37">
        <v>539577</v>
      </c>
      <c r="I231" s="37">
        <v>0</v>
      </c>
      <c r="J231" s="37">
        <v>97915</v>
      </c>
      <c r="K231" s="37"/>
      <c r="L231" s="92">
        <v>20130107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1752374</v>
      </c>
      <c r="G232" s="37">
        <v>0</v>
      </c>
      <c r="H232" s="37">
        <v>931374</v>
      </c>
      <c r="I232" s="37">
        <v>600000</v>
      </c>
      <c r="J232" s="37">
        <v>221000</v>
      </c>
      <c r="K232" s="37"/>
      <c r="L232" s="92">
        <v>20121207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322800</v>
      </c>
      <c r="G233" s="37">
        <v>267000</v>
      </c>
      <c r="H233" s="37">
        <v>55800</v>
      </c>
      <c r="I233" s="37">
        <v>0</v>
      </c>
      <c r="J233" s="37">
        <v>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347534</v>
      </c>
      <c r="G234" s="37">
        <v>0</v>
      </c>
      <c r="H234" s="37">
        <v>240835</v>
      </c>
      <c r="I234" s="37">
        <v>0</v>
      </c>
      <c r="J234" s="37">
        <v>106699</v>
      </c>
      <c r="K234" s="37"/>
      <c r="L234" s="92">
        <v>20121207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1100865</v>
      </c>
      <c r="G235" s="37">
        <v>0</v>
      </c>
      <c r="H235" s="37">
        <v>917740</v>
      </c>
      <c r="I235" s="37">
        <v>10000</v>
      </c>
      <c r="J235" s="37">
        <v>173125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883000</v>
      </c>
      <c r="G236" s="37">
        <v>660500</v>
      </c>
      <c r="H236" s="37">
        <v>222500</v>
      </c>
      <c r="I236" s="37">
        <v>0</v>
      </c>
      <c r="J236" s="37">
        <v>0</v>
      </c>
      <c r="K236" s="37"/>
      <c r="L236" s="92">
        <v>20130107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269088</v>
      </c>
      <c r="G237" s="37">
        <v>0</v>
      </c>
      <c r="H237" s="37">
        <v>76969</v>
      </c>
      <c r="I237" s="37">
        <v>0</v>
      </c>
      <c r="J237" s="37">
        <v>192119</v>
      </c>
      <c r="K237" s="37"/>
      <c r="L237" s="92">
        <v>20121207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274176</v>
      </c>
      <c r="G238" s="37">
        <v>0</v>
      </c>
      <c r="H238" s="37">
        <v>274176</v>
      </c>
      <c r="I238" s="37">
        <v>0</v>
      </c>
      <c r="J238" s="37">
        <v>0</v>
      </c>
      <c r="K238" s="37"/>
      <c r="L238" s="92">
        <v>20130107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569677</v>
      </c>
      <c r="G239" s="37">
        <v>0</v>
      </c>
      <c r="H239" s="37">
        <v>331600</v>
      </c>
      <c r="I239" s="37">
        <v>0</v>
      </c>
      <c r="J239" s="37">
        <v>238077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5564608</v>
      </c>
      <c r="G240" s="37">
        <v>1421301</v>
      </c>
      <c r="H240" s="37">
        <v>1819265</v>
      </c>
      <c r="I240" s="37">
        <v>0</v>
      </c>
      <c r="J240" s="37">
        <v>2324042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1823951</v>
      </c>
      <c r="G241" s="37">
        <v>0</v>
      </c>
      <c r="H241" s="37">
        <v>1306301</v>
      </c>
      <c r="I241" s="37">
        <v>18600</v>
      </c>
      <c r="J241" s="37">
        <v>499050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7" ref="F243:F274">G243+H243+I243+J243</f>
        <v>1890519</v>
      </c>
      <c r="G243" s="37">
        <v>0</v>
      </c>
      <c r="H243" s="37">
        <v>1527780</v>
      </c>
      <c r="I243" s="37">
        <v>0</v>
      </c>
      <c r="J243" s="37">
        <v>362739</v>
      </c>
      <c r="K243" s="37"/>
      <c r="L243" s="92">
        <v>20121207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4791560</v>
      </c>
      <c r="G244" s="37">
        <v>588051</v>
      </c>
      <c r="H244" s="37">
        <v>1159881</v>
      </c>
      <c r="I244" s="37">
        <v>56651</v>
      </c>
      <c r="J244" s="37">
        <v>2986977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538754</v>
      </c>
      <c r="G245" s="37">
        <v>78000</v>
      </c>
      <c r="H245" s="37">
        <v>460354</v>
      </c>
      <c r="I245" s="37">
        <v>0</v>
      </c>
      <c r="J245" s="37">
        <v>400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1019660</v>
      </c>
      <c r="G246" s="37">
        <v>179840</v>
      </c>
      <c r="H246" s="37">
        <v>599332</v>
      </c>
      <c r="I246" s="37">
        <v>4700</v>
      </c>
      <c r="J246" s="37">
        <v>235788</v>
      </c>
      <c r="K246" s="37"/>
      <c r="L246" s="92">
        <v>20130107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402568</v>
      </c>
      <c r="G247" s="37">
        <v>0</v>
      </c>
      <c r="H247" s="37">
        <v>261668</v>
      </c>
      <c r="I247" s="37">
        <v>0</v>
      </c>
      <c r="J247" s="37">
        <v>140900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2137058</v>
      </c>
      <c r="G248" s="37">
        <v>0</v>
      </c>
      <c r="H248" s="37">
        <v>292091</v>
      </c>
      <c r="I248" s="37">
        <v>0</v>
      </c>
      <c r="J248" s="37">
        <v>1844967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1880074</v>
      </c>
      <c r="G249" s="37">
        <v>182000</v>
      </c>
      <c r="H249" s="37">
        <v>486624</v>
      </c>
      <c r="I249" s="37">
        <v>15000</v>
      </c>
      <c r="J249" s="37">
        <v>1196450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1133105</v>
      </c>
      <c r="G250" s="37">
        <v>525200</v>
      </c>
      <c r="H250" s="37">
        <v>581617</v>
      </c>
      <c r="I250" s="37">
        <v>0</v>
      </c>
      <c r="J250" s="37">
        <v>26288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1651605</v>
      </c>
      <c r="G251" s="37">
        <v>700500</v>
      </c>
      <c r="H251" s="37">
        <v>613211</v>
      </c>
      <c r="I251" s="37">
        <v>22900</v>
      </c>
      <c r="J251" s="37">
        <v>314994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2704048</v>
      </c>
      <c r="G252" s="37">
        <v>18200</v>
      </c>
      <c r="H252" s="37">
        <v>1390474</v>
      </c>
      <c r="I252" s="37">
        <v>7500</v>
      </c>
      <c r="J252" s="37">
        <v>1287874</v>
      </c>
      <c r="K252" s="37"/>
      <c r="L252" s="92">
        <v>20121207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1654063</v>
      </c>
      <c r="G253" s="37">
        <v>190000</v>
      </c>
      <c r="H253" s="37">
        <v>100438</v>
      </c>
      <c r="I253" s="37">
        <v>0</v>
      </c>
      <c r="J253" s="37">
        <v>1363625</v>
      </c>
      <c r="K253" s="37"/>
      <c r="L253" s="92">
        <v>20121207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1007160</v>
      </c>
      <c r="G254" s="37">
        <v>111000</v>
      </c>
      <c r="H254" s="37">
        <v>491510</v>
      </c>
      <c r="I254" s="37">
        <v>0</v>
      </c>
      <c r="J254" s="37">
        <v>404650</v>
      </c>
      <c r="K254" s="37"/>
      <c r="L254" s="92">
        <v>20121207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813569</v>
      </c>
      <c r="G255" s="37">
        <v>324500</v>
      </c>
      <c r="H255" s="37">
        <v>358869</v>
      </c>
      <c r="I255" s="37">
        <v>39000</v>
      </c>
      <c r="J255" s="37">
        <v>91200</v>
      </c>
      <c r="K255" s="37"/>
      <c r="L255" s="92">
        <v>20121207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105300</v>
      </c>
      <c r="G256" s="37">
        <v>0</v>
      </c>
      <c r="H256" s="37">
        <v>26400</v>
      </c>
      <c r="I256" s="37">
        <v>24000</v>
      </c>
      <c r="J256" s="37">
        <v>54900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870882</v>
      </c>
      <c r="G257" s="37">
        <v>661500</v>
      </c>
      <c r="H257" s="37">
        <v>198082</v>
      </c>
      <c r="I257" s="37">
        <v>0</v>
      </c>
      <c r="J257" s="37">
        <v>11300</v>
      </c>
      <c r="K257" s="37"/>
      <c r="L257" s="92">
        <v>20130107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7"/>
        <v>20735448</v>
      </c>
      <c r="G258" s="37">
        <v>1130500</v>
      </c>
      <c r="H258" s="37">
        <v>221375</v>
      </c>
      <c r="I258" s="37">
        <v>19212873</v>
      </c>
      <c r="J258" s="37">
        <v>170700</v>
      </c>
      <c r="K258" s="37"/>
      <c r="L258" s="92">
        <v>20130107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7"/>
        <v>418353</v>
      </c>
      <c r="G259" s="37">
        <v>128275</v>
      </c>
      <c r="H259" s="37">
        <v>57578</v>
      </c>
      <c r="I259" s="37">
        <v>7500</v>
      </c>
      <c r="J259" s="37">
        <v>225000</v>
      </c>
      <c r="K259" s="37"/>
      <c r="L259" s="92">
        <v>20121207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7"/>
        <v>2162155</v>
      </c>
      <c r="G260" s="37">
        <v>1787935</v>
      </c>
      <c r="H260" s="37">
        <v>294757</v>
      </c>
      <c r="I260" s="37">
        <v>29000</v>
      </c>
      <c r="J260" s="37">
        <v>50463</v>
      </c>
      <c r="K260" s="37"/>
      <c r="L260" s="92">
        <v>20121207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7"/>
        <v>706824</v>
      </c>
      <c r="G261" s="37">
        <v>0</v>
      </c>
      <c r="H261" s="37">
        <v>110524</v>
      </c>
      <c r="I261" s="37">
        <v>5750</v>
      </c>
      <c r="J261" s="37">
        <v>590550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7"/>
        <v>710967</v>
      </c>
      <c r="G262" s="37">
        <v>384607</v>
      </c>
      <c r="H262" s="37">
        <v>243622</v>
      </c>
      <c r="I262" s="37">
        <v>0</v>
      </c>
      <c r="J262" s="37">
        <v>82738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7"/>
        <v>682316</v>
      </c>
      <c r="G263" s="37">
        <v>284300</v>
      </c>
      <c r="H263" s="37">
        <v>351736</v>
      </c>
      <c r="I263" s="37">
        <v>9100</v>
      </c>
      <c r="J263" s="37">
        <v>37180</v>
      </c>
      <c r="K263" s="37"/>
      <c r="L263" s="92">
        <v>20121207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7"/>
        <v>65406</v>
      </c>
      <c r="G264" s="37">
        <v>0</v>
      </c>
      <c r="H264" s="37">
        <v>65406</v>
      </c>
      <c r="I264" s="37">
        <v>0</v>
      </c>
      <c r="J264" s="37">
        <v>0</v>
      </c>
      <c r="K264" s="37"/>
      <c r="L264" s="92">
        <v>20130107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7"/>
        <v>8950</v>
      </c>
      <c r="G265" s="37">
        <v>0</v>
      </c>
      <c r="H265" s="37">
        <v>8950</v>
      </c>
      <c r="I265" s="37">
        <v>0</v>
      </c>
      <c r="J265" s="37">
        <v>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7"/>
        <v>369500</v>
      </c>
      <c r="G266" s="37">
        <v>0</v>
      </c>
      <c r="H266" s="37">
        <v>68000</v>
      </c>
      <c r="I266" s="37">
        <v>0</v>
      </c>
      <c r="J266" s="37">
        <v>301500</v>
      </c>
      <c r="K266" s="37"/>
      <c r="L266" s="92">
        <v>20130107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241445</v>
      </c>
      <c r="G267" s="37">
        <v>0</v>
      </c>
      <c r="H267" s="37">
        <v>172495</v>
      </c>
      <c r="I267" s="37">
        <v>0</v>
      </c>
      <c r="J267" s="37">
        <v>68950</v>
      </c>
      <c r="K267" s="37"/>
      <c r="L267" s="92">
        <v>20130107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48711</v>
      </c>
      <c r="G268" s="37">
        <v>0</v>
      </c>
      <c r="H268" s="37">
        <v>29711</v>
      </c>
      <c r="I268" s="37">
        <v>14000</v>
      </c>
      <c r="J268" s="37">
        <v>5000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7"/>
        <v>3950</v>
      </c>
      <c r="G269" s="37">
        <v>0</v>
      </c>
      <c r="H269" s="37">
        <v>0</v>
      </c>
      <c r="I269" s="37">
        <v>0</v>
      </c>
      <c r="J269" s="37">
        <v>3950</v>
      </c>
      <c r="K269" s="37"/>
      <c r="L269" s="92">
        <v>20121207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1351182</v>
      </c>
      <c r="G270" s="37">
        <v>0</v>
      </c>
      <c r="H270" s="37">
        <v>1036707</v>
      </c>
      <c r="I270" s="37">
        <v>22200</v>
      </c>
      <c r="J270" s="37">
        <v>292275</v>
      </c>
      <c r="K270" s="37"/>
      <c r="L270" s="92">
        <v>20121207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40745</v>
      </c>
      <c r="G271" s="37">
        <v>0</v>
      </c>
      <c r="H271" s="37">
        <v>40145</v>
      </c>
      <c r="I271" s="37">
        <v>0</v>
      </c>
      <c r="J271" s="37">
        <v>600</v>
      </c>
      <c r="K271" s="37"/>
      <c r="L271" s="92">
        <v>20121207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12922323</v>
      </c>
      <c r="G272" s="37">
        <v>0</v>
      </c>
      <c r="H272" s="37">
        <v>201738</v>
      </c>
      <c r="I272" s="37">
        <v>0</v>
      </c>
      <c r="J272" s="37">
        <v>12720585</v>
      </c>
      <c r="K272" s="37"/>
      <c r="L272" s="92">
        <v>20121207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38624</v>
      </c>
      <c r="G273" s="37">
        <v>0</v>
      </c>
      <c r="H273" s="37">
        <v>30324</v>
      </c>
      <c r="I273" s="37">
        <v>2300</v>
      </c>
      <c r="J273" s="37">
        <v>6000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4005083</v>
      </c>
      <c r="G274" s="37">
        <v>0</v>
      </c>
      <c r="H274" s="37">
        <v>178132</v>
      </c>
      <c r="I274" s="37">
        <v>1519000</v>
      </c>
      <c r="J274" s="37">
        <v>2307951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aca="true" t="shared" si="8" ref="F275:F306">G275+H275+I275+J275</f>
        <v>13331</v>
      </c>
      <c r="G275" s="37">
        <v>0</v>
      </c>
      <c r="H275" s="37">
        <v>11331</v>
      </c>
      <c r="I275" s="37">
        <v>0</v>
      </c>
      <c r="J275" s="37">
        <v>2000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1120687</v>
      </c>
      <c r="G276" s="37">
        <v>765400</v>
      </c>
      <c r="H276" s="37">
        <v>106828</v>
      </c>
      <c r="I276" s="37">
        <v>18900</v>
      </c>
      <c r="J276" s="37">
        <v>229559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2329394</v>
      </c>
      <c r="G277" s="37">
        <v>0</v>
      </c>
      <c r="H277" s="37">
        <v>2020745</v>
      </c>
      <c r="I277" s="37">
        <v>0</v>
      </c>
      <c r="J277" s="37">
        <v>308649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21540</v>
      </c>
      <c r="G278" s="37">
        <v>0</v>
      </c>
      <c r="H278" s="37">
        <v>21240</v>
      </c>
      <c r="I278" s="37">
        <v>0</v>
      </c>
      <c r="J278" s="37">
        <v>300</v>
      </c>
      <c r="K278" s="37"/>
      <c r="L278" s="92">
        <v>20121207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695898</v>
      </c>
      <c r="G279" s="37">
        <v>0</v>
      </c>
      <c r="H279" s="37">
        <v>246098</v>
      </c>
      <c r="I279" s="37">
        <v>376000</v>
      </c>
      <c r="J279" s="37">
        <v>73800</v>
      </c>
      <c r="K279" s="37"/>
      <c r="L279" s="92">
        <v>20121207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3045506</v>
      </c>
      <c r="G280" s="37">
        <v>2393000</v>
      </c>
      <c r="H280" s="37">
        <v>346043</v>
      </c>
      <c r="I280" s="37">
        <v>0</v>
      </c>
      <c r="J280" s="37">
        <v>306463</v>
      </c>
      <c r="K280" s="37"/>
      <c r="L280" s="92">
        <v>20121207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19949890</v>
      </c>
      <c r="G281" s="37">
        <v>1455000</v>
      </c>
      <c r="H281" s="37">
        <v>1233448</v>
      </c>
      <c r="I281" s="37">
        <v>597000</v>
      </c>
      <c r="J281" s="37">
        <v>16664442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31837352</v>
      </c>
      <c r="G282" s="37">
        <v>1594148</v>
      </c>
      <c r="H282" s="37">
        <v>5069495</v>
      </c>
      <c r="I282" s="37">
        <v>17064000</v>
      </c>
      <c r="J282" s="37">
        <v>8109709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328895</v>
      </c>
      <c r="G283" s="37">
        <v>0</v>
      </c>
      <c r="H283" s="37">
        <v>124580</v>
      </c>
      <c r="I283" s="37">
        <v>0</v>
      </c>
      <c r="J283" s="37">
        <v>204315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1987295</v>
      </c>
      <c r="G284" s="37">
        <v>0</v>
      </c>
      <c r="H284" s="37">
        <v>311223</v>
      </c>
      <c r="I284" s="37">
        <v>1610000</v>
      </c>
      <c r="J284" s="37">
        <v>66072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2755749</v>
      </c>
      <c r="G285" s="37">
        <v>490002</v>
      </c>
      <c r="H285" s="37">
        <v>353197</v>
      </c>
      <c r="I285" s="37">
        <v>1</v>
      </c>
      <c r="J285" s="37">
        <v>1912549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1125005</v>
      </c>
      <c r="G286" s="37">
        <v>26000</v>
      </c>
      <c r="H286" s="37">
        <v>1028021</v>
      </c>
      <c r="I286" s="37">
        <v>0</v>
      </c>
      <c r="J286" s="37">
        <v>70984</v>
      </c>
      <c r="K286" s="37"/>
      <c r="L286" s="92">
        <v>20121207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2951714</v>
      </c>
      <c r="G287" s="37">
        <v>174000</v>
      </c>
      <c r="H287" s="37">
        <v>1895612</v>
      </c>
      <c r="I287" s="37">
        <v>0</v>
      </c>
      <c r="J287" s="37">
        <v>882102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5330892</v>
      </c>
      <c r="G288" s="37">
        <v>4864300</v>
      </c>
      <c r="H288" s="37">
        <v>345802</v>
      </c>
      <c r="I288" s="37">
        <v>0</v>
      </c>
      <c r="J288" s="37">
        <v>120790</v>
      </c>
      <c r="K288" s="37"/>
      <c r="L288" s="92">
        <v>20121207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279127</v>
      </c>
      <c r="G289" s="37">
        <v>0</v>
      </c>
      <c r="H289" s="37">
        <v>104127</v>
      </c>
      <c r="I289" s="37">
        <v>0</v>
      </c>
      <c r="J289" s="37">
        <v>175000</v>
      </c>
      <c r="K289" s="37"/>
      <c r="L289" s="92">
        <v>20130107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503333</v>
      </c>
      <c r="G290" s="37">
        <v>0</v>
      </c>
      <c r="H290" s="37">
        <v>391000</v>
      </c>
      <c r="I290" s="37">
        <v>38000</v>
      </c>
      <c r="J290" s="37">
        <v>74333</v>
      </c>
      <c r="K290" s="37"/>
      <c r="L290" s="92">
        <v>20121207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8"/>
        <v>63125</v>
      </c>
      <c r="G291" s="37">
        <v>0</v>
      </c>
      <c r="H291" s="37">
        <v>1000</v>
      </c>
      <c r="I291" s="37">
        <v>0</v>
      </c>
      <c r="J291" s="37">
        <v>62125</v>
      </c>
      <c r="K291" s="37"/>
      <c r="L291" s="92">
        <v>20121207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8"/>
        <v>16125</v>
      </c>
      <c r="G292" s="37">
        <v>0</v>
      </c>
      <c r="H292" s="37">
        <v>14250</v>
      </c>
      <c r="I292" s="37">
        <v>0</v>
      </c>
      <c r="J292" s="37">
        <v>1875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8"/>
        <v>67484</v>
      </c>
      <c r="G293" s="37">
        <v>0</v>
      </c>
      <c r="H293" s="37">
        <v>48637</v>
      </c>
      <c r="I293" s="37">
        <v>0</v>
      </c>
      <c r="J293" s="37">
        <v>18847</v>
      </c>
      <c r="K293" s="37"/>
      <c r="L293" s="92">
        <v>20121207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8"/>
        <v>924237</v>
      </c>
      <c r="G294" s="37">
        <v>0</v>
      </c>
      <c r="H294" s="37">
        <v>233595</v>
      </c>
      <c r="I294" s="37">
        <v>0</v>
      </c>
      <c r="J294" s="37">
        <v>690642</v>
      </c>
      <c r="K294" s="37"/>
      <c r="L294" s="92">
        <v>20121207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8"/>
        <v>32500</v>
      </c>
      <c r="G295" s="37">
        <v>0</v>
      </c>
      <c r="H295" s="37">
        <v>20000</v>
      </c>
      <c r="I295" s="37">
        <v>0</v>
      </c>
      <c r="J295" s="37">
        <v>12500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8"/>
        <v>177440</v>
      </c>
      <c r="G296" s="37">
        <v>0</v>
      </c>
      <c r="H296" s="37">
        <v>94900</v>
      </c>
      <c r="I296" s="37">
        <v>25000</v>
      </c>
      <c r="J296" s="37">
        <v>57540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8"/>
        <v>87200</v>
      </c>
      <c r="G297" s="37">
        <v>0</v>
      </c>
      <c r="H297" s="37">
        <v>41200</v>
      </c>
      <c r="I297" s="37">
        <v>0</v>
      </c>
      <c r="J297" s="37">
        <v>46000</v>
      </c>
      <c r="K297" s="37"/>
      <c r="L297" s="92">
        <v>20130107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8"/>
        <v>199075</v>
      </c>
      <c r="G298" s="37">
        <v>0</v>
      </c>
      <c r="H298" s="37">
        <v>50875</v>
      </c>
      <c r="I298" s="37">
        <v>0</v>
      </c>
      <c r="J298" s="37">
        <v>148200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124144</v>
      </c>
      <c r="G299" s="37">
        <v>0</v>
      </c>
      <c r="H299" s="37">
        <v>66144</v>
      </c>
      <c r="I299" s="37">
        <v>0</v>
      </c>
      <c r="J299" s="37">
        <v>58000</v>
      </c>
      <c r="K299" s="37"/>
      <c r="L299" s="92">
        <v>20121207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15667</v>
      </c>
      <c r="G300" s="37">
        <v>0</v>
      </c>
      <c r="H300" s="37">
        <v>13800</v>
      </c>
      <c r="I300" s="37">
        <v>0</v>
      </c>
      <c r="J300" s="37">
        <v>1867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24643</v>
      </c>
      <c r="G301" s="37">
        <v>0</v>
      </c>
      <c r="H301" s="37">
        <v>22748</v>
      </c>
      <c r="I301" s="37">
        <v>0</v>
      </c>
      <c r="J301" s="37">
        <v>1895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32319</v>
      </c>
      <c r="G302" s="37">
        <v>0</v>
      </c>
      <c r="H302" s="37">
        <v>32319</v>
      </c>
      <c r="I302" s="37">
        <v>0</v>
      </c>
      <c r="J302" s="37">
        <v>0</v>
      </c>
      <c r="K302" s="37"/>
      <c r="L302" s="92">
        <v>20130107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271115</v>
      </c>
      <c r="G303" s="37">
        <v>0</v>
      </c>
      <c r="H303" s="37">
        <v>193930</v>
      </c>
      <c r="I303" s="37">
        <v>0</v>
      </c>
      <c r="J303" s="37">
        <v>77185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268420</v>
      </c>
      <c r="G304" s="37">
        <v>175000</v>
      </c>
      <c r="H304" s="37">
        <v>76945</v>
      </c>
      <c r="I304" s="37">
        <v>0</v>
      </c>
      <c r="J304" s="37">
        <v>16475</v>
      </c>
      <c r="K304" s="37"/>
      <c r="L304" s="92">
        <v>20130107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121495</v>
      </c>
      <c r="G305" s="37">
        <v>0</v>
      </c>
      <c r="H305" s="37">
        <v>113500</v>
      </c>
      <c r="I305" s="37">
        <v>0</v>
      </c>
      <c r="J305" s="37">
        <v>7995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5300</v>
      </c>
      <c r="G306" s="37">
        <v>0</v>
      </c>
      <c r="H306" s="37">
        <v>1000</v>
      </c>
      <c r="I306" s="37">
        <v>0</v>
      </c>
      <c r="J306" s="37">
        <v>4300</v>
      </c>
      <c r="K306" s="37"/>
      <c r="L306" s="92">
        <v>20121207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>G307+H307+I307+J307</f>
        <v>854832</v>
      </c>
      <c r="G307" s="37">
        <v>359000</v>
      </c>
      <c r="H307" s="37">
        <v>148832</v>
      </c>
      <c r="I307" s="37">
        <v>326000</v>
      </c>
      <c r="J307" s="37">
        <v>21000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>G308+H308+I308+J308</f>
        <v>6184</v>
      </c>
      <c r="G308" s="37">
        <v>0</v>
      </c>
      <c r="H308" s="37">
        <v>5000</v>
      </c>
      <c r="I308" s="37">
        <v>0</v>
      </c>
      <c r="J308" s="37">
        <v>1184</v>
      </c>
      <c r="K308" s="37"/>
      <c r="L308" s="92">
        <v>20121207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>G309+H309+I309+J309</f>
        <v>2897947</v>
      </c>
      <c r="G309" s="37">
        <v>370400</v>
      </c>
      <c r="H309" s="37">
        <v>482474</v>
      </c>
      <c r="I309" s="37">
        <v>29500</v>
      </c>
      <c r="J309" s="37">
        <v>2015573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>G310+H310+I310+J310</f>
        <v>3469430</v>
      </c>
      <c r="G310" s="37">
        <v>1020000</v>
      </c>
      <c r="H310" s="37">
        <v>915986</v>
      </c>
      <c r="I310" s="37">
        <v>7794</v>
      </c>
      <c r="J310" s="37">
        <v>1525650</v>
      </c>
      <c r="K310" s="37"/>
      <c r="L310" s="92">
        <v>20121207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9" ref="F312:F343">G312+H312+I312+J312</f>
        <v>391007</v>
      </c>
      <c r="G312" s="37">
        <v>198000</v>
      </c>
      <c r="H312" s="37">
        <v>187999</v>
      </c>
      <c r="I312" s="37">
        <v>0</v>
      </c>
      <c r="J312" s="37">
        <v>5008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1099137</v>
      </c>
      <c r="G313" s="37">
        <v>0</v>
      </c>
      <c r="H313" s="37">
        <v>1011045</v>
      </c>
      <c r="I313" s="37">
        <v>22000</v>
      </c>
      <c r="J313" s="37">
        <v>66092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168054</v>
      </c>
      <c r="G314" s="37">
        <v>7500</v>
      </c>
      <c r="H314" s="37">
        <v>94104</v>
      </c>
      <c r="I314" s="37">
        <v>20500</v>
      </c>
      <c r="J314" s="37">
        <v>45950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3331863</v>
      </c>
      <c r="G315" s="37">
        <v>492844</v>
      </c>
      <c r="H315" s="37">
        <v>469379</v>
      </c>
      <c r="I315" s="37">
        <v>2329255</v>
      </c>
      <c r="J315" s="37">
        <v>40385</v>
      </c>
      <c r="K315" s="37"/>
      <c r="L315" s="92">
        <v>20121207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9"/>
        <v>1999864</v>
      </c>
      <c r="G316" s="37">
        <v>8000</v>
      </c>
      <c r="H316" s="37">
        <v>481704</v>
      </c>
      <c r="I316" s="37">
        <v>7000</v>
      </c>
      <c r="J316" s="37">
        <v>1503160</v>
      </c>
      <c r="K316" s="37"/>
      <c r="L316" s="92">
        <v>20121207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9"/>
        <v>2961007</v>
      </c>
      <c r="G317" s="37">
        <v>510775</v>
      </c>
      <c r="H317" s="37">
        <v>1717573</v>
      </c>
      <c r="I317" s="37">
        <v>0</v>
      </c>
      <c r="J317" s="37">
        <v>732659</v>
      </c>
      <c r="K317" s="37"/>
      <c r="L317" s="92">
        <v>20130107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9"/>
        <v>112722</v>
      </c>
      <c r="G318" s="37">
        <v>0</v>
      </c>
      <c r="H318" s="37">
        <v>55877</v>
      </c>
      <c r="I318" s="37">
        <v>0</v>
      </c>
      <c r="J318" s="37">
        <v>56845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9"/>
        <v>66900</v>
      </c>
      <c r="G319" s="37">
        <v>0</v>
      </c>
      <c r="H319" s="37">
        <v>23650</v>
      </c>
      <c r="I319" s="37">
        <v>0</v>
      </c>
      <c r="J319" s="37">
        <v>43250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9"/>
        <v>5921934</v>
      </c>
      <c r="G320" s="37">
        <v>3467500</v>
      </c>
      <c r="H320" s="37">
        <v>788279</v>
      </c>
      <c r="I320" s="37">
        <v>418742</v>
      </c>
      <c r="J320" s="37">
        <v>1247413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9"/>
        <v>1896222</v>
      </c>
      <c r="G321" s="37">
        <v>9600</v>
      </c>
      <c r="H321" s="37">
        <v>841994</v>
      </c>
      <c r="I321" s="37">
        <v>12000</v>
      </c>
      <c r="J321" s="37">
        <v>1032628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9"/>
        <v>151837</v>
      </c>
      <c r="G322" s="37">
        <v>0</v>
      </c>
      <c r="H322" s="37">
        <v>124837</v>
      </c>
      <c r="I322" s="37">
        <v>0</v>
      </c>
      <c r="J322" s="37">
        <v>27000</v>
      </c>
      <c r="K322" s="37"/>
      <c r="L322" s="92">
        <v>20121207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9"/>
        <v>737723</v>
      </c>
      <c r="G323" s="37">
        <v>0</v>
      </c>
      <c r="H323" s="37">
        <v>543658</v>
      </c>
      <c r="I323" s="37">
        <v>12000</v>
      </c>
      <c r="J323" s="37">
        <v>182065</v>
      </c>
      <c r="K323" s="37"/>
      <c r="L323" s="92">
        <v>20121207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9"/>
        <v>7616176</v>
      </c>
      <c r="G324" s="37">
        <v>793250</v>
      </c>
      <c r="H324" s="37">
        <v>1720371</v>
      </c>
      <c r="I324" s="37">
        <v>3279601</v>
      </c>
      <c r="J324" s="37">
        <v>1822954</v>
      </c>
      <c r="K324" s="37"/>
      <c r="L324" s="92">
        <v>20121207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9"/>
        <v>1849592</v>
      </c>
      <c r="G325" s="37">
        <v>0</v>
      </c>
      <c r="H325" s="37">
        <v>804945</v>
      </c>
      <c r="I325" s="37">
        <v>0</v>
      </c>
      <c r="J325" s="37">
        <v>1044647</v>
      </c>
      <c r="K325" s="37"/>
      <c r="L325" s="92">
        <v>20121207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9"/>
        <v>2395043</v>
      </c>
      <c r="G326" s="37">
        <v>185200</v>
      </c>
      <c r="H326" s="37">
        <v>318448</v>
      </c>
      <c r="I326" s="37">
        <v>969001</v>
      </c>
      <c r="J326" s="37">
        <v>922394</v>
      </c>
      <c r="K326" s="37"/>
      <c r="L326" s="92">
        <v>20130107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9"/>
        <v>2771481</v>
      </c>
      <c r="G327" s="37">
        <v>0</v>
      </c>
      <c r="H327" s="37">
        <v>1434177</v>
      </c>
      <c r="I327" s="37">
        <v>220210</v>
      </c>
      <c r="J327" s="37">
        <v>1117094</v>
      </c>
      <c r="K327" s="37"/>
      <c r="L327" s="92">
        <v>20121207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9"/>
        <v>478393</v>
      </c>
      <c r="G328" s="37">
        <v>10600</v>
      </c>
      <c r="H328" s="37">
        <v>233478</v>
      </c>
      <c r="I328" s="37">
        <v>0</v>
      </c>
      <c r="J328" s="37">
        <v>234315</v>
      </c>
      <c r="K328" s="37"/>
      <c r="L328" s="92">
        <v>20121207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9"/>
        <v>1407605</v>
      </c>
      <c r="G329" s="37">
        <v>0</v>
      </c>
      <c r="H329" s="37">
        <v>524250</v>
      </c>
      <c r="I329" s="37">
        <v>0</v>
      </c>
      <c r="J329" s="37">
        <v>883355</v>
      </c>
      <c r="K329" s="37"/>
      <c r="L329" s="92">
        <v>20121207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9"/>
        <v>550750</v>
      </c>
      <c r="G330" s="37">
        <v>90000</v>
      </c>
      <c r="H330" s="37">
        <v>73050</v>
      </c>
      <c r="I330" s="37">
        <v>0</v>
      </c>
      <c r="J330" s="37">
        <v>387700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9"/>
        <v>1341578</v>
      </c>
      <c r="G331" s="37">
        <v>0</v>
      </c>
      <c r="H331" s="37">
        <v>843953</v>
      </c>
      <c r="I331" s="37">
        <v>87000</v>
      </c>
      <c r="J331" s="37">
        <v>410625</v>
      </c>
      <c r="K331" s="37"/>
      <c r="L331" s="92">
        <v>20130107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9"/>
        <v>7212684</v>
      </c>
      <c r="G332" s="37">
        <v>905655</v>
      </c>
      <c r="H332" s="37">
        <v>2447717</v>
      </c>
      <c r="I332" s="37">
        <v>133450</v>
      </c>
      <c r="J332" s="37">
        <v>3725862</v>
      </c>
      <c r="K332" s="37"/>
      <c r="L332" s="92">
        <v>20121207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9"/>
        <v>46803</v>
      </c>
      <c r="G333" s="37">
        <v>0</v>
      </c>
      <c r="H333" s="37">
        <v>46803</v>
      </c>
      <c r="I333" s="37">
        <v>0</v>
      </c>
      <c r="J333" s="37">
        <v>0</v>
      </c>
      <c r="K333" s="37"/>
      <c r="L333" s="92">
        <v>20121207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9"/>
        <v>516934</v>
      </c>
      <c r="G334" s="37">
        <v>0</v>
      </c>
      <c r="H334" s="37">
        <v>0</v>
      </c>
      <c r="I334" s="37">
        <v>0</v>
      </c>
      <c r="J334" s="37">
        <v>516934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9"/>
        <v>56987</v>
      </c>
      <c r="G335" s="37">
        <v>0</v>
      </c>
      <c r="H335" s="37">
        <v>54987</v>
      </c>
      <c r="I335" s="37">
        <v>0</v>
      </c>
      <c r="J335" s="37">
        <v>2000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9"/>
        <v>936642</v>
      </c>
      <c r="G336" s="37">
        <v>5252</v>
      </c>
      <c r="H336" s="37">
        <v>757845</v>
      </c>
      <c r="I336" s="37">
        <v>0</v>
      </c>
      <c r="J336" s="37">
        <v>173545</v>
      </c>
      <c r="K336" s="37"/>
      <c r="L336" s="92">
        <v>20121207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9"/>
        <v>401939</v>
      </c>
      <c r="G337" s="37">
        <v>0</v>
      </c>
      <c r="H337" s="37">
        <v>265364</v>
      </c>
      <c r="I337" s="37">
        <v>130000</v>
      </c>
      <c r="J337" s="37">
        <v>6575</v>
      </c>
      <c r="K337" s="37"/>
      <c r="L337" s="92">
        <v>20121207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9"/>
        <v>566627</v>
      </c>
      <c r="G338" s="37">
        <v>0</v>
      </c>
      <c r="H338" s="37">
        <v>347976</v>
      </c>
      <c r="I338" s="37">
        <v>0</v>
      </c>
      <c r="J338" s="37">
        <v>218651</v>
      </c>
      <c r="K338" s="67"/>
      <c r="L338" s="92">
        <v>20130107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9"/>
        <v>183282</v>
      </c>
      <c r="G339" s="37">
        <v>0</v>
      </c>
      <c r="H339" s="37">
        <v>122407</v>
      </c>
      <c r="I339" s="37">
        <v>0</v>
      </c>
      <c r="J339" s="37">
        <v>60875</v>
      </c>
      <c r="K339" s="37"/>
      <c r="L339" s="92">
        <v>20121207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9"/>
        <v>4749067</v>
      </c>
      <c r="G340" s="37">
        <v>2716115</v>
      </c>
      <c r="H340" s="37">
        <v>694619</v>
      </c>
      <c r="I340" s="37">
        <v>935623</v>
      </c>
      <c r="J340" s="37">
        <v>402710</v>
      </c>
      <c r="K340" s="37"/>
      <c r="L340" s="92">
        <v>20121207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9"/>
        <v>1111918</v>
      </c>
      <c r="G341" s="37">
        <v>0</v>
      </c>
      <c r="H341" s="37">
        <v>119731</v>
      </c>
      <c r="I341" s="37">
        <v>0</v>
      </c>
      <c r="J341" s="37">
        <v>992187</v>
      </c>
      <c r="K341" s="37"/>
      <c r="L341" s="92">
        <v>20121207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9"/>
        <v>1969308</v>
      </c>
      <c r="G342" s="37">
        <v>838785</v>
      </c>
      <c r="H342" s="37">
        <v>310270</v>
      </c>
      <c r="I342" s="37">
        <v>1</v>
      </c>
      <c r="J342" s="37">
        <v>820252</v>
      </c>
      <c r="K342" s="37"/>
      <c r="L342" s="92">
        <v>20121207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9"/>
        <v>1096303</v>
      </c>
      <c r="G343" s="37">
        <v>22800</v>
      </c>
      <c r="H343" s="37">
        <v>260643</v>
      </c>
      <c r="I343" s="37">
        <v>0</v>
      </c>
      <c r="J343" s="37">
        <v>812860</v>
      </c>
      <c r="K343" s="37"/>
      <c r="L343" s="92">
        <v>20121207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aca="true" t="shared" si="10" ref="F344:F365">G344+H344+I344+J344</f>
        <v>3159133</v>
      </c>
      <c r="G344" s="37">
        <v>972627</v>
      </c>
      <c r="H344" s="37">
        <v>608352</v>
      </c>
      <c r="I344" s="37">
        <v>0</v>
      </c>
      <c r="J344" s="37">
        <v>1578154</v>
      </c>
      <c r="K344" s="37"/>
      <c r="L344" s="92">
        <v>20121207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0"/>
        <v>3235023</v>
      </c>
      <c r="G345" s="37">
        <v>0</v>
      </c>
      <c r="H345" s="37">
        <v>457900</v>
      </c>
      <c r="I345" s="37">
        <v>140000</v>
      </c>
      <c r="J345" s="37">
        <v>2637123</v>
      </c>
      <c r="K345" s="37"/>
      <c r="L345" s="92">
        <v>20121207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0"/>
        <v>2094994</v>
      </c>
      <c r="G346" s="37">
        <v>542985</v>
      </c>
      <c r="H346" s="37">
        <v>1497609</v>
      </c>
      <c r="I346" s="37">
        <v>0</v>
      </c>
      <c r="J346" s="37">
        <v>54400</v>
      </c>
      <c r="K346" s="37"/>
      <c r="L346" s="92">
        <v>20121207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0"/>
        <v>55257</v>
      </c>
      <c r="G347" s="37">
        <v>0</v>
      </c>
      <c r="H347" s="37">
        <v>34808</v>
      </c>
      <c r="I347" s="37">
        <v>600</v>
      </c>
      <c r="J347" s="37">
        <v>19849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0"/>
        <v>9052897</v>
      </c>
      <c r="G348" s="37">
        <v>2840500</v>
      </c>
      <c r="H348" s="37">
        <v>642972</v>
      </c>
      <c r="I348" s="37">
        <v>150601</v>
      </c>
      <c r="J348" s="37">
        <v>5418824</v>
      </c>
      <c r="K348" s="37"/>
      <c r="L348" s="92">
        <v>20121207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0"/>
        <v>1818127</v>
      </c>
      <c r="G349" s="37">
        <v>0</v>
      </c>
      <c r="H349" s="37">
        <v>88485</v>
      </c>
      <c r="I349" s="37">
        <v>594246</v>
      </c>
      <c r="J349" s="37">
        <v>1135396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0"/>
        <v>237618</v>
      </c>
      <c r="G350" s="37">
        <v>0</v>
      </c>
      <c r="H350" s="37">
        <v>171789</v>
      </c>
      <c r="I350" s="37">
        <v>0</v>
      </c>
      <c r="J350" s="37">
        <v>65829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0"/>
        <v>257160</v>
      </c>
      <c r="G351" s="37">
        <v>0</v>
      </c>
      <c r="H351" s="37">
        <v>197598</v>
      </c>
      <c r="I351" s="37">
        <v>0</v>
      </c>
      <c r="J351" s="37">
        <v>59562</v>
      </c>
      <c r="K351" s="37"/>
      <c r="L351" s="92">
        <v>20121207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0"/>
        <v>6248936</v>
      </c>
      <c r="G352" s="37">
        <v>744200</v>
      </c>
      <c r="H352" s="37">
        <v>2027109</v>
      </c>
      <c r="I352" s="37">
        <v>110602</v>
      </c>
      <c r="J352" s="37">
        <v>3367025</v>
      </c>
      <c r="K352" s="37"/>
      <c r="L352" s="92">
        <v>20121207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0"/>
        <v>146118</v>
      </c>
      <c r="G353" s="37">
        <v>0</v>
      </c>
      <c r="H353" s="37">
        <v>107718</v>
      </c>
      <c r="I353" s="37">
        <v>25900</v>
      </c>
      <c r="J353" s="37">
        <v>12500</v>
      </c>
      <c r="K353" s="37"/>
      <c r="L353" s="92">
        <v>20130107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0"/>
        <v>62845</v>
      </c>
      <c r="G354" s="37">
        <v>0</v>
      </c>
      <c r="H354" s="37">
        <v>54045</v>
      </c>
      <c r="I354" s="37">
        <v>0</v>
      </c>
      <c r="J354" s="37">
        <v>8800</v>
      </c>
      <c r="K354" s="37"/>
      <c r="L354" s="92">
        <v>20130107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0"/>
        <v>1170035</v>
      </c>
      <c r="G355" s="37">
        <v>600</v>
      </c>
      <c r="H355" s="37">
        <v>571072</v>
      </c>
      <c r="I355" s="37">
        <v>0</v>
      </c>
      <c r="J355" s="37">
        <v>598363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0"/>
        <v>247500</v>
      </c>
      <c r="G356" s="37">
        <v>0</v>
      </c>
      <c r="H356" s="37">
        <v>22787</v>
      </c>
      <c r="I356" s="37">
        <v>73950</v>
      </c>
      <c r="J356" s="37">
        <v>150763</v>
      </c>
      <c r="K356" s="37"/>
      <c r="L356" s="92">
        <v>20121207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0"/>
        <v>308569</v>
      </c>
      <c r="G357" s="37">
        <v>0</v>
      </c>
      <c r="H357" s="37">
        <v>290269</v>
      </c>
      <c r="I357" s="37">
        <v>0</v>
      </c>
      <c r="J357" s="37">
        <v>18300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0"/>
        <v>755052</v>
      </c>
      <c r="G358" s="37">
        <v>0</v>
      </c>
      <c r="H358" s="37">
        <v>517881</v>
      </c>
      <c r="I358" s="37">
        <v>0</v>
      </c>
      <c r="J358" s="37">
        <v>237171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0"/>
        <v>1155581</v>
      </c>
      <c r="G359" s="37">
        <v>822000</v>
      </c>
      <c r="H359" s="37">
        <v>333580</v>
      </c>
      <c r="I359" s="37">
        <v>0</v>
      </c>
      <c r="J359" s="37">
        <v>1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0"/>
        <v>2822349</v>
      </c>
      <c r="G360" s="37">
        <v>400000</v>
      </c>
      <c r="H360" s="37">
        <v>656849</v>
      </c>
      <c r="I360" s="37">
        <v>21000</v>
      </c>
      <c r="J360" s="37">
        <v>1744500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0"/>
        <v>726363</v>
      </c>
      <c r="G361" s="37">
        <v>2500</v>
      </c>
      <c r="H361" s="37">
        <v>653862</v>
      </c>
      <c r="I361" s="37">
        <v>0</v>
      </c>
      <c r="J361" s="37">
        <v>70001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0"/>
        <v>1117314</v>
      </c>
      <c r="G362" s="37">
        <v>851000</v>
      </c>
      <c r="H362" s="37">
        <v>241014</v>
      </c>
      <c r="I362" s="37">
        <v>0</v>
      </c>
      <c r="J362" s="37">
        <v>25300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0"/>
        <v>3398169</v>
      </c>
      <c r="G363" s="37">
        <v>0</v>
      </c>
      <c r="H363" s="37">
        <v>511117</v>
      </c>
      <c r="I363" s="37">
        <v>0</v>
      </c>
      <c r="J363" s="37">
        <v>2887052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0"/>
        <v>228435</v>
      </c>
      <c r="G364" s="37">
        <v>200000</v>
      </c>
      <c r="H364" s="37">
        <v>28435</v>
      </c>
      <c r="I364" s="37">
        <v>0</v>
      </c>
      <c r="J364" s="37">
        <v>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0"/>
        <v>666320</v>
      </c>
      <c r="G365" s="37">
        <v>602000</v>
      </c>
      <c r="H365" s="37">
        <v>39320</v>
      </c>
      <c r="I365" s="37">
        <v>0</v>
      </c>
      <c r="J365" s="37">
        <v>25000</v>
      </c>
      <c r="K365" s="37"/>
      <c r="L365" s="92">
        <v>20121207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 t="s">
        <v>13</v>
      </c>
      <c r="G366" s="67" t="s">
        <v>13</v>
      </c>
      <c r="H366" s="67" t="s">
        <v>13</v>
      </c>
      <c r="I366" s="67" t="s">
        <v>13</v>
      </c>
      <c r="J366" s="67" t="s">
        <v>13</v>
      </c>
      <c r="K366" s="37"/>
      <c r="L366" s="89" t="s">
        <v>13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aca="true" t="shared" si="11" ref="F367:F387">G367+H367+I367+J367</f>
        <v>322342</v>
      </c>
      <c r="G367" s="37">
        <v>0</v>
      </c>
      <c r="H367" s="37">
        <v>180746</v>
      </c>
      <c r="I367" s="37">
        <v>0</v>
      </c>
      <c r="J367" s="37">
        <v>141596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4900610</v>
      </c>
      <c r="G368" s="37">
        <v>0</v>
      </c>
      <c r="H368" s="37">
        <v>1330873</v>
      </c>
      <c r="I368" s="37">
        <v>2506000</v>
      </c>
      <c r="J368" s="37">
        <v>1063737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164092</v>
      </c>
      <c r="G369" s="37">
        <v>0</v>
      </c>
      <c r="H369" s="37">
        <v>121692</v>
      </c>
      <c r="I369" s="37">
        <v>0</v>
      </c>
      <c r="J369" s="37">
        <v>42400</v>
      </c>
      <c r="K369" s="37"/>
      <c r="L369" s="92">
        <v>20121207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573250</v>
      </c>
      <c r="G370" s="37">
        <v>0</v>
      </c>
      <c r="H370" s="37">
        <v>297650</v>
      </c>
      <c r="I370" s="37">
        <v>0</v>
      </c>
      <c r="J370" s="37">
        <v>275600</v>
      </c>
      <c r="K370" s="37"/>
      <c r="L370" s="92">
        <v>20130107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150690</v>
      </c>
      <c r="G371" s="37">
        <v>0</v>
      </c>
      <c r="H371" s="37">
        <v>148690</v>
      </c>
      <c r="I371" s="37">
        <v>0</v>
      </c>
      <c r="J371" s="37">
        <v>2000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1"/>
        <v>22790</v>
      </c>
      <c r="G372" s="37">
        <v>0</v>
      </c>
      <c r="H372" s="37">
        <v>22790</v>
      </c>
      <c r="I372" s="37">
        <v>0</v>
      </c>
      <c r="J372" s="37">
        <v>0</v>
      </c>
      <c r="K372" s="37"/>
      <c r="L372" s="92">
        <v>20121207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1"/>
        <v>335208</v>
      </c>
      <c r="G373" s="37">
        <v>0</v>
      </c>
      <c r="H373" s="37">
        <v>58274</v>
      </c>
      <c r="I373" s="37">
        <v>0</v>
      </c>
      <c r="J373" s="37">
        <v>276934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1"/>
        <v>117021</v>
      </c>
      <c r="G374" s="37">
        <v>0</v>
      </c>
      <c r="H374" s="37">
        <v>62421</v>
      </c>
      <c r="I374" s="37">
        <v>0</v>
      </c>
      <c r="J374" s="37">
        <v>54600</v>
      </c>
      <c r="K374" s="37"/>
      <c r="L374" s="92">
        <v>20130107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1"/>
        <v>299710</v>
      </c>
      <c r="G375" s="37">
        <v>1</v>
      </c>
      <c r="H375" s="37">
        <v>249584</v>
      </c>
      <c r="I375" s="37">
        <v>18000</v>
      </c>
      <c r="J375" s="37">
        <v>32125</v>
      </c>
      <c r="K375" s="37"/>
      <c r="L375" s="92">
        <v>20121207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1"/>
        <v>13000</v>
      </c>
      <c r="G376" s="37">
        <v>0</v>
      </c>
      <c r="H376" s="37">
        <v>6000</v>
      </c>
      <c r="I376" s="37">
        <v>0</v>
      </c>
      <c r="J376" s="37">
        <v>7000</v>
      </c>
      <c r="K376" s="37"/>
      <c r="L376" s="92">
        <v>20121207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1"/>
        <v>2058744</v>
      </c>
      <c r="G377" s="37">
        <v>1638800</v>
      </c>
      <c r="H377" s="37">
        <v>369844</v>
      </c>
      <c r="I377" s="37">
        <v>0</v>
      </c>
      <c r="J377" s="37">
        <v>50100</v>
      </c>
      <c r="K377" s="37"/>
      <c r="L377" s="92">
        <v>20121207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1"/>
        <v>2248730</v>
      </c>
      <c r="G378" s="37">
        <v>524204</v>
      </c>
      <c r="H378" s="37">
        <v>1207760</v>
      </c>
      <c r="I378" s="37">
        <v>0</v>
      </c>
      <c r="J378" s="37">
        <v>516766</v>
      </c>
      <c r="K378" s="37"/>
      <c r="L378" s="92">
        <v>20121207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1"/>
        <v>551825</v>
      </c>
      <c r="G379" s="37">
        <v>0</v>
      </c>
      <c r="H379" s="37">
        <v>527625</v>
      </c>
      <c r="I379" s="37">
        <v>0</v>
      </c>
      <c r="J379" s="37">
        <v>24200</v>
      </c>
      <c r="K379" s="37"/>
      <c r="L379" s="92">
        <v>20130118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1"/>
        <v>4144098</v>
      </c>
      <c r="G380" s="37">
        <v>383415</v>
      </c>
      <c r="H380" s="37">
        <v>695146</v>
      </c>
      <c r="I380" s="37">
        <v>2215000</v>
      </c>
      <c r="J380" s="37">
        <v>850537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1"/>
        <v>143132</v>
      </c>
      <c r="G381" s="37">
        <v>0</v>
      </c>
      <c r="H381" s="37">
        <v>107875</v>
      </c>
      <c r="I381" s="37">
        <v>0</v>
      </c>
      <c r="J381" s="37">
        <v>35257</v>
      </c>
      <c r="K381" s="37"/>
      <c r="L381" s="92">
        <v>20130107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1"/>
        <v>526231</v>
      </c>
      <c r="G382" s="37">
        <v>1322</v>
      </c>
      <c r="H382" s="37">
        <v>409913</v>
      </c>
      <c r="I382" s="37">
        <v>9500</v>
      </c>
      <c r="J382" s="37">
        <v>105496</v>
      </c>
      <c r="K382" s="37"/>
      <c r="L382" s="92">
        <v>20121207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1"/>
        <v>2595078</v>
      </c>
      <c r="G383" s="37">
        <v>296050</v>
      </c>
      <c r="H383" s="37">
        <v>1005572</v>
      </c>
      <c r="I383" s="37">
        <v>0</v>
      </c>
      <c r="J383" s="37">
        <v>1293456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1"/>
        <v>757711</v>
      </c>
      <c r="G384" s="37">
        <v>435690</v>
      </c>
      <c r="H384" s="37">
        <v>128071</v>
      </c>
      <c r="I384" s="37">
        <v>0</v>
      </c>
      <c r="J384" s="37">
        <v>193950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1"/>
        <v>406877</v>
      </c>
      <c r="G385" s="37">
        <v>250400</v>
      </c>
      <c r="H385" s="37">
        <v>156477</v>
      </c>
      <c r="I385" s="37">
        <v>0</v>
      </c>
      <c r="J385" s="37">
        <v>0</v>
      </c>
      <c r="K385" s="37"/>
      <c r="L385" s="92">
        <v>20130107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1"/>
        <v>975181</v>
      </c>
      <c r="G386" s="37">
        <v>204425</v>
      </c>
      <c r="H386" s="37">
        <v>590617</v>
      </c>
      <c r="I386" s="37">
        <v>34319</v>
      </c>
      <c r="J386" s="37">
        <v>145820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1"/>
        <v>346088</v>
      </c>
      <c r="G387" s="37">
        <v>0</v>
      </c>
      <c r="H387" s="37">
        <v>244001</v>
      </c>
      <c r="I387" s="37">
        <v>0</v>
      </c>
      <c r="J387" s="37">
        <v>102087</v>
      </c>
      <c r="K387" s="37"/>
      <c r="L387" s="92">
        <v>20121207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2" ref="F389:F420">G389+H389+I389+J389</f>
        <v>660807</v>
      </c>
      <c r="G389" s="37">
        <v>0</v>
      </c>
      <c r="H389" s="37">
        <v>514196</v>
      </c>
      <c r="I389" s="37">
        <v>0</v>
      </c>
      <c r="J389" s="37">
        <v>146611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125400</v>
      </c>
      <c r="G390" s="37">
        <v>0</v>
      </c>
      <c r="H390" s="37">
        <v>123400</v>
      </c>
      <c r="I390" s="37">
        <v>0</v>
      </c>
      <c r="J390" s="37">
        <v>2000</v>
      </c>
      <c r="K390" s="37"/>
      <c r="L390" s="92">
        <v>20121207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3983512</v>
      </c>
      <c r="G391" s="37">
        <v>0</v>
      </c>
      <c r="H391" s="37">
        <f>125426281-125200000</f>
        <v>226281</v>
      </c>
      <c r="I391" s="37">
        <v>3705000</v>
      </c>
      <c r="J391" s="37">
        <v>52231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334737</v>
      </c>
      <c r="G392" s="37">
        <v>0</v>
      </c>
      <c r="H392" s="37">
        <v>145068</v>
      </c>
      <c r="I392" s="37">
        <v>141000</v>
      </c>
      <c r="J392" s="37">
        <v>48669</v>
      </c>
      <c r="K392" s="37"/>
      <c r="L392" s="92">
        <v>20121207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6497</v>
      </c>
      <c r="G393" s="37">
        <v>0</v>
      </c>
      <c r="H393" s="37">
        <v>6497</v>
      </c>
      <c r="I393" s="37">
        <v>0</v>
      </c>
      <c r="J393" s="37">
        <v>0</v>
      </c>
      <c r="K393" s="37"/>
      <c r="L393" s="92">
        <v>20121207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1947312</v>
      </c>
      <c r="G394" s="37">
        <v>1060000</v>
      </c>
      <c r="H394" s="37">
        <v>801312</v>
      </c>
      <c r="I394" s="37">
        <v>0</v>
      </c>
      <c r="J394" s="37">
        <v>86000</v>
      </c>
      <c r="K394" s="37"/>
      <c r="L394" s="92">
        <v>20130118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0</v>
      </c>
      <c r="G395" s="37">
        <v>0</v>
      </c>
      <c r="H395" s="37">
        <v>0</v>
      </c>
      <c r="I395" s="37">
        <v>0</v>
      </c>
      <c r="J395" s="37">
        <v>0</v>
      </c>
      <c r="K395" s="37"/>
      <c r="L395" s="92">
        <v>20130118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1567326</v>
      </c>
      <c r="G396" s="37">
        <v>482764</v>
      </c>
      <c r="H396" s="37">
        <v>1040261</v>
      </c>
      <c r="I396" s="37">
        <v>24100</v>
      </c>
      <c r="J396" s="37">
        <v>20201</v>
      </c>
      <c r="K396" s="37"/>
      <c r="L396" s="92">
        <v>20121207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2462042</v>
      </c>
      <c r="G397" s="37">
        <v>1301450</v>
      </c>
      <c r="H397" s="37">
        <v>275317</v>
      </c>
      <c r="I397" s="37">
        <v>0</v>
      </c>
      <c r="J397" s="37">
        <v>885275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2">
        <v>20121207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671931</v>
      </c>
      <c r="G399" s="37">
        <v>233200</v>
      </c>
      <c r="H399" s="37">
        <v>139731</v>
      </c>
      <c r="I399" s="37">
        <v>0</v>
      </c>
      <c r="J399" s="37">
        <v>299000</v>
      </c>
      <c r="K399" s="37"/>
      <c r="L399" s="92">
        <v>20130107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1014527</v>
      </c>
      <c r="G400" s="37">
        <v>609000</v>
      </c>
      <c r="H400" s="37">
        <v>343527</v>
      </c>
      <c r="I400" s="37">
        <v>0</v>
      </c>
      <c r="J400" s="37">
        <v>62000</v>
      </c>
      <c r="K400" s="37"/>
      <c r="L400" s="92">
        <v>20121207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567459</v>
      </c>
      <c r="G401" s="37">
        <v>151500</v>
      </c>
      <c r="H401" s="37">
        <v>415959</v>
      </c>
      <c r="I401" s="37">
        <v>0</v>
      </c>
      <c r="J401" s="37">
        <v>0</v>
      </c>
      <c r="K401" s="37"/>
      <c r="L401" s="92">
        <v>20121207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490351</v>
      </c>
      <c r="G402" s="37">
        <v>0</v>
      </c>
      <c r="H402" s="37">
        <v>490351</v>
      </c>
      <c r="I402" s="37">
        <v>0</v>
      </c>
      <c r="J402" s="37">
        <v>0</v>
      </c>
      <c r="K402" s="37"/>
      <c r="L402" s="92">
        <v>20130107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711139</v>
      </c>
      <c r="G403" s="37">
        <v>376000</v>
      </c>
      <c r="H403" s="37">
        <v>186223</v>
      </c>
      <c r="I403" s="37">
        <v>48000</v>
      </c>
      <c r="J403" s="37">
        <v>100916</v>
      </c>
      <c r="K403" s="37"/>
      <c r="L403" s="92">
        <v>20121207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2089593</v>
      </c>
      <c r="G404" s="37">
        <v>599500</v>
      </c>
      <c r="H404" s="37">
        <v>1112150</v>
      </c>
      <c r="I404" s="37">
        <v>0</v>
      </c>
      <c r="J404" s="37">
        <v>377943</v>
      </c>
      <c r="K404" s="37"/>
      <c r="L404" s="92">
        <v>20121207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12"/>
        <v>303314</v>
      </c>
      <c r="G405" s="37">
        <v>0</v>
      </c>
      <c r="H405" s="37">
        <v>151214</v>
      </c>
      <c r="I405" s="37">
        <v>0</v>
      </c>
      <c r="J405" s="37">
        <v>152100</v>
      </c>
      <c r="K405" s="37"/>
      <c r="L405" s="92">
        <v>20130107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12"/>
        <v>1441313</v>
      </c>
      <c r="G406" s="37">
        <v>0</v>
      </c>
      <c r="H406" s="37">
        <v>95336</v>
      </c>
      <c r="I406" s="37">
        <v>0</v>
      </c>
      <c r="J406" s="37">
        <v>1345977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491068</v>
      </c>
      <c r="G407" s="37">
        <v>232500</v>
      </c>
      <c r="H407" s="37">
        <v>258568</v>
      </c>
      <c r="I407" s="37">
        <v>0</v>
      </c>
      <c r="J407" s="37">
        <v>0</v>
      </c>
      <c r="K407" s="37"/>
      <c r="L407" s="92">
        <v>20130118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128160</v>
      </c>
      <c r="G408" s="37">
        <v>0</v>
      </c>
      <c r="H408" s="37">
        <v>119160</v>
      </c>
      <c r="I408" s="37">
        <v>0</v>
      </c>
      <c r="J408" s="37">
        <v>9000</v>
      </c>
      <c r="K408" s="37"/>
      <c r="L408" s="92">
        <v>20121207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503979</v>
      </c>
      <c r="G409" s="37">
        <v>0</v>
      </c>
      <c r="H409" s="37">
        <v>436801</v>
      </c>
      <c r="I409" s="37">
        <v>0</v>
      </c>
      <c r="J409" s="37">
        <v>67178</v>
      </c>
      <c r="K409" s="37"/>
      <c r="L409" s="92">
        <v>20121207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3532700</v>
      </c>
      <c r="G410" s="37">
        <v>1946000</v>
      </c>
      <c r="H410" s="37">
        <v>1504110</v>
      </c>
      <c r="I410" s="37">
        <v>0</v>
      </c>
      <c r="J410" s="37">
        <v>82590</v>
      </c>
      <c r="K410" s="37"/>
      <c r="L410" s="92">
        <v>20121207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116355</v>
      </c>
      <c r="G411" s="37">
        <v>0</v>
      </c>
      <c r="H411" s="37">
        <v>67955</v>
      </c>
      <c r="I411" s="37">
        <v>0</v>
      </c>
      <c r="J411" s="37">
        <v>48400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960898</v>
      </c>
      <c r="G412" s="37">
        <v>0</v>
      </c>
      <c r="H412" s="37">
        <v>492998</v>
      </c>
      <c r="I412" s="37">
        <v>248600</v>
      </c>
      <c r="J412" s="37">
        <v>219300</v>
      </c>
      <c r="K412" s="37"/>
      <c r="L412" s="92">
        <v>20121207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1069408</v>
      </c>
      <c r="G413" s="37">
        <v>1000</v>
      </c>
      <c r="H413" s="37">
        <v>713995</v>
      </c>
      <c r="I413" s="37">
        <v>36800</v>
      </c>
      <c r="J413" s="37">
        <v>317613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129340</v>
      </c>
      <c r="G414" s="37">
        <v>0</v>
      </c>
      <c r="H414" s="37">
        <v>117690</v>
      </c>
      <c r="I414" s="37">
        <v>0</v>
      </c>
      <c r="J414" s="37">
        <v>11650</v>
      </c>
      <c r="K414" s="67"/>
      <c r="L414" s="92">
        <v>20130107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1689870</v>
      </c>
      <c r="G415" s="37">
        <v>31000</v>
      </c>
      <c r="H415" s="37">
        <v>254220</v>
      </c>
      <c r="I415" s="37">
        <v>121000</v>
      </c>
      <c r="J415" s="37">
        <v>1283650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2"/>
        <v>3293745</v>
      </c>
      <c r="G416" s="37">
        <v>704690</v>
      </c>
      <c r="H416" s="37">
        <v>424614</v>
      </c>
      <c r="I416" s="37">
        <v>0</v>
      </c>
      <c r="J416" s="37">
        <v>2164441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2"/>
        <v>3946112</v>
      </c>
      <c r="G417" s="37">
        <v>1102350</v>
      </c>
      <c r="H417" s="37">
        <v>420710</v>
      </c>
      <c r="I417" s="37">
        <v>153798</v>
      </c>
      <c r="J417" s="37">
        <v>2269254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2"/>
        <v>1865270</v>
      </c>
      <c r="G418" s="37">
        <v>1030000</v>
      </c>
      <c r="H418" s="37">
        <v>748638</v>
      </c>
      <c r="I418" s="37">
        <v>0</v>
      </c>
      <c r="J418" s="37">
        <v>86632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2"/>
        <v>566274</v>
      </c>
      <c r="G419" s="37">
        <v>0</v>
      </c>
      <c r="H419" s="37">
        <v>445774</v>
      </c>
      <c r="I419" s="37">
        <v>0</v>
      </c>
      <c r="J419" s="37">
        <v>120500</v>
      </c>
      <c r="K419" s="37"/>
      <c r="L419" s="92">
        <v>20130107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2"/>
        <v>1316623</v>
      </c>
      <c r="G420" s="37">
        <v>347500</v>
      </c>
      <c r="H420" s="37">
        <v>514433</v>
      </c>
      <c r="I420" s="37">
        <v>0</v>
      </c>
      <c r="J420" s="37">
        <v>454690</v>
      </c>
      <c r="K420" s="37"/>
      <c r="L420" s="92">
        <v>20121207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aca="true" t="shared" si="13" ref="F421:F452">G421+H421+I421+J421</f>
        <v>127666</v>
      </c>
      <c r="G421" s="37">
        <v>0</v>
      </c>
      <c r="H421" s="37">
        <v>127666</v>
      </c>
      <c r="I421" s="37">
        <v>0</v>
      </c>
      <c r="J421" s="37">
        <v>0</v>
      </c>
      <c r="K421" s="37"/>
      <c r="L421" s="92">
        <v>20121207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988846</v>
      </c>
      <c r="G422" s="37">
        <v>0</v>
      </c>
      <c r="H422" s="37">
        <v>594396</v>
      </c>
      <c r="I422" s="37">
        <v>45000</v>
      </c>
      <c r="J422" s="37">
        <v>349450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423052</v>
      </c>
      <c r="G423" s="37">
        <v>0</v>
      </c>
      <c r="H423" s="37">
        <v>220652</v>
      </c>
      <c r="I423" s="37">
        <v>0</v>
      </c>
      <c r="J423" s="37">
        <v>202400</v>
      </c>
      <c r="K423" s="37"/>
      <c r="L423" s="92">
        <v>20130107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664415</v>
      </c>
      <c r="G424" s="37">
        <v>0</v>
      </c>
      <c r="H424" s="37">
        <v>576082</v>
      </c>
      <c r="I424" s="37">
        <v>28500</v>
      </c>
      <c r="J424" s="37">
        <v>59833</v>
      </c>
      <c r="K424" s="37"/>
      <c r="L424" s="92">
        <v>20121207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810555</v>
      </c>
      <c r="G425" s="37">
        <v>1800</v>
      </c>
      <c r="H425" s="37">
        <v>808755</v>
      </c>
      <c r="I425" s="37">
        <v>0</v>
      </c>
      <c r="J425" s="37">
        <v>0</v>
      </c>
      <c r="K425" s="37"/>
      <c r="L425" s="92">
        <v>20130107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2431573</v>
      </c>
      <c r="G426" s="37">
        <v>446000</v>
      </c>
      <c r="H426" s="37">
        <v>829118</v>
      </c>
      <c r="I426" s="37">
        <v>77310</v>
      </c>
      <c r="J426" s="37">
        <v>1079145</v>
      </c>
      <c r="K426" s="37"/>
      <c r="L426" s="92">
        <v>20121207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3743774</v>
      </c>
      <c r="G427" s="37">
        <v>164500</v>
      </c>
      <c r="H427" s="37">
        <v>1693787</v>
      </c>
      <c r="I427" s="37">
        <v>111800</v>
      </c>
      <c r="J427" s="37">
        <v>1773687</v>
      </c>
      <c r="K427" s="37"/>
      <c r="L427" s="92">
        <v>20130107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2820373</v>
      </c>
      <c r="G428" s="37">
        <v>2563800</v>
      </c>
      <c r="H428" s="37">
        <v>244573</v>
      </c>
      <c r="I428" s="37">
        <v>0</v>
      </c>
      <c r="J428" s="37">
        <v>12000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2627341</v>
      </c>
      <c r="G429" s="37">
        <v>8100</v>
      </c>
      <c r="H429" s="37">
        <v>602107</v>
      </c>
      <c r="I429" s="37">
        <v>0</v>
      </c>
      <c r="J429" s="37">
        <v>2017134</v>
      </c>
      <c r="K429" s="37"/>
      <c r="L429" s="92">
        <v>20121207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365577</v>
      </c>
      <c r="G430" s="37">
        <v>0</v>
      </c>
      <c r="H430" s="37">
        <v>360577</v>
      </c>
      <c r="I430" s="37">
        <v>0</v>
      </c>
      <c r="J430" s="37">
        <v>5000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435968</v>
      </c>
      <c r="G431" s="37">
        <v>234000</v>
      </c>
      <c r="H431" s="37">
        <v>149348</v>
      </c>
      <c r="I431" s="37">
        <v>0</v>
      </c>
      <c r="J431" s="37">
        <v>52620</v>
      </c>
      <c r="K431" s="37"/>
      <c r="L431" s="92">
        <v>20130107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680856</v>
      </c>
      <c r="G432" s="37">
        <v>277200</v>
      </c>
      <c r="H432" s="37">
        <v>237248</v>
      </c>
      <c r="I432" s="37">
        <v>0</v>
      </c>
      <c r="J432" s="37">
        <v>166408</v>
      </c>
      <c r="K432" s="37"/>
      <c r="L432" s="92">
        <v>20121207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14702</v>
      </c>
      <c r="G433" s="37">
        <v>0</v>
      </c>
      <c r="H433" s="37">
        <v>11087</v>
      </c>
      <c r="I433" s="37">
        <v>0</v>
      </c>
      <c r="J433" s="37">
        <v>3615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4445898</v>
      </c>
      <c r="G434" s="37">
        <v>312750</v>
      </c>
      <c r="H434" s="37">
        <v>1047011</v>
      </c>
      <c r="I434" s="37">
        <v>1</v>
      </c>
      <c r="J434" s="37">
        <v>3086136</v>
      </c>
      <c r="K434" s="37"/>
      <c r="L434" s="92">
        <v>20130107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476730</v>
      </c>
      <c r="G435" s="37">
        <v>10000</v>
      </c>
      <c r="H435" s="37">
        <v>365625</v>
      </c>
      <c r="I435" s="37">
        <v>0</v>
      </c>
      <c r="J435" s="37">
        <v>101105</v>
      </c>
      <c r="K435" s="37"/>
      <c r="L435" s="92">
        <v>20121207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1390853</v>
      </c>
      <c r="G436" s="37">
        <v>0</v>
      </c>
      <c r="H436" s="37">
        <v>460866</v>
      </c>
      <c r="I436" s="37">
        <v>421980</v>
      </c>
      <c r="J436" s="37">
        <v>508007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1179904</v>
      </c>
      <c r="G437" s="37">
        <v>449000</v>
      </c>
      <c r="H437" s="37">
        <v>671689</v>
      </c>
      <c r="I437" s="37">
        <v>0</v>
      </c>
      <c r="J437" s="37">
        <v>59215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3"/>
        <v>248419</v>
      </c>
      <c r="G438" s="37">
        <v>0</v>
      </c>
      <c r="H438" s="37">
        <v>97524</v>
      </c>
      <c r="I438" s="37">
        <v>0</v>
      </c>
      <c r="J438" s="37">
        <v>150895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431871</v>
      </c>
      <c r="G439" s="37">
        <v>0</v>
      </c>
      <c r="H439" s="37">
        <v>189821</v>
      </c>
      <c r="I439" s="37">
        <v>0</v>
      </c>
      <c r="J439" s="37">
        <v>242050</v>
      </c>
      <c r="K439" s="37"/>
      <c r="L439" s="92">
        <v>20121207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3843040</v>
      </c>
      <c r="G440" s="37">
        <v>132300</v>
      </c>
      <c r="H440" s="37">
        <v>3265236</v>
      </c>
      <c r="I440" s="37">
        <v>295300</v>
      </c>
      <c r="J440" s="37">
        <v>150204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1688146</v>
      </c>
      <c r="G441" s="37">
        <v>670000</v>
      </c>
      <c r="H441" s="37">
        <v>694140</v>
      </c>
      <c r="I441" s="37">
        <v>0</v>
      </c>
      <c r="J441" s="37">
        <v>324006</v>
      </c>
      <c r="K441" s="67"/>
      <c r="L441" s="92">
        <v>20121207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12065</v>
      </c>
      <c r="G442" s="37">
        <v>0</v>
      </c>
      <c r="H442" s="37">
        <v>12065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749657</v>
      </c>
      <c r="G443" s="37">
        <v>0</v>
      </c>
      <c r="H443" s="37">
        <v>661357</v>
      </c>
      <c r="I443" s="37">
        <v>0</v>
      </c>
      <c r="J443" s="37">
        <v>88300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77290</v>
      </c>
      <c r="G444" s="37">
        <v>0</v>
      </c>
      <c r="H444" s="37">
        <v>72743</v>
      </c>
      <c r="I444" s="37">
        <v>0</v>
      </c>
      <c r="J444" s="37">
        <v>4547</v>
      </c>
      <c r="K444" s="37"/>
      <c r="L444" s="92">
        <v>20121207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422900</v>
      </c>
      <c r="G445" s="37">
        <v>405000</v>
      </c>
      <c r="H445" s="37">
        <v>17900</v>
      </c>
      <c r="I445" s="37">
        <v>0</v>
      </c>
      <c r="J445" s="37">
        <v>0</v>
      </c>
      <c r="K445" s="37"/>
      <c r="L445" s="92">
        <v>20121207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0</v>
      </c>
      <c r="G446" s="37">
        <v>0</v>
      </c>
      <c r="H446" s="37">
        <v>0</v>
      </c>
      <c r="I446" s="37">
        <v>0</v>
      </c>
      <c r="J446" s="37">
        <v>0</v>
      </c>
      <c r="K446" s="37"/>
      <c r="L446" s="92">
        <v>20121207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87700</v>
      </c>
      <c r="G447" s="37">
        <v>0</v>
      </c>
      <c r="H447" s="37">
        <v>31575</v>
      </c>
      <c r="I447" s="37">
        <v>0</v>
      </c>
      <c r="J447" s="37">
        <v>56125</v>
      </c>
      <c r="K447" s="37"/>
      <c r="L447" s="92">
        <v>20130118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88013</v>
      </c>
      <c r="G448" s="37">
        <v>0</v>
      </c>
      <c r="H448" s="37">
        <v>88013</v>
      </c>
      <c r="I448" s="37">
        <v>0</v>
      </c>
      <c r="J448" s="37">
        <v>0</v>
      </c>
      <c r="K448" s="37"/>
      <c r="L448" s="92">
        <v>20121207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3"/>
        <v>1506798</v>
      </c>
      <c r="G449" s="37">
        <v>475300</v>
      </c>
      <c r="H449" s="37">
        <v>1017398</v>
      </c>
      <c r="I449" s="37">
        <v>0</v>
      </c>
      <c r="J449" s="37">
        <v>14100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3"/>
        <v>1491118</v>
      </c>
      <c r="G450" s="37">
        <v>20010</v>
      </c>
      <c r="H450" s="37">
        <v>1257488</v>
      </c>
      <c r="I450" s="37">
        <v>0</v>
      </c>
      <c r="J450" s="37">
        <v>213620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3"/>
        <v>4793860</v>
      </c>
      <c r="G451" s="37">
        <v>237651</v>
      </c>
      <c r="H451" s="37">
        <v>1750617</v>
      </c>
      <c r="I451" s="37">
        <v>1085001</v>
      </c>
      <c r="J451" s="37">
        <v>1720591</v>
      </c>
      <c r="K451" s="37"/>
      <c r="L451" s="92">
        <v>20130107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3"/>
        <v>23934</v>
      </c>
      <c r="G452" s="37">
        <v>0</v>
      </c>
      <c r="H452" s="37">
        <v>23934</v>
      </c>
      <c r="I452" s="37">
        <v>0</v>
      </c>
      <c r="J452" s="37">
        <v>0</v>
      </c>
      <c r="K452" s="37"/>
      <c r="L452" s="92">
        <v>20130107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aca="true" t="shared" si="14" ref="F453:F484">G453+H453+I453+J453</f>
        <v>558892</v>
      </c>
      <c r="G453" s="37">
        <v>532000</v>
      </c>
      <c r="H453" s="37">
        <v>26892</v>
      </c>
      <c r="I453" s="37">
        <v>0</v>
      </c>
      <c r="J453" s="37">
        <v>0</v>
      </c>
      <c r="K453" s="37"/>
      <c r="L453" s="92">
        <v>20121207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396795</v>
      </c>
      <c r="G454" s="37">
        <v>300500</v>
      </c>
      <c r="H454" s="37">
        <v>71595</v>
      </c>
      <c r="I454" s="37">
        <v>0</v>
      </c>
      <c r="J454" s="37">
        <v>24700</v>
      </c>
      <c r="K454" s="37"/>
      <c r="L454" s="92">
        <v>20121207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1876531</v>
      </c>
      <c r="G455" s="37">
        <v>223505</v>
      </c>
      <c r="H455" s="37">
        <v>978954</v>
      </c>
      <c r="I455" s="37">
        <v>41900</v>
      </c>
      <c r="J455" s="37">
        <v>632172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1789426</v>
      </c>
      <c r="G456" s="37">
        <v>1158525</v>
      </c>
      <c r="H456" s="37">
        <v>506392</v>
      </c>
      <c r="I456" s="37">
        <v>0</v>
      </c>
      <c r="J456" s="37">
        <v>124509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50050</v>
      </c>
      <c r="G457" s="37">
        <v>0</v>
      </c>
      <c r="H457" s="37">
        <v>25050</v>
      </c>
      <c r="I457" s="37">
        <v>0</v>
      </c>
      <c r="J457" s="37">
        <v>25000</v>
      </c>
      <c r="K457" s="37"/>
      <c r="L457" s="92">
        <v>20130107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4082828</v>
      </c>
      <c r="G458" s="37">
        <v>2969780</v>
      </c>
      <c r="H458" s="37">
        <v>524489</v>
      </c>
      <c r="I458" s="37">
        <v>236502</v>
      </c>
      <c r="J458" s="37">
        <v>352057</v>
      </c>
      <c r="K458" s="37"/>
      <c r="L458" s="92">
        <v>20121207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0</v>
      </c>
      <c r="G459" s="37">
        <v>0</v>
      </c>
      <c r="H459" s="37">
        <v>0</v>
      </c>
      <c r="I459" s="37">
        <v>0</v>
      </c>
      <c r="J459" s="37">
        <v>0</v>
      </c>
      <c r="K459" s="37"/>
      <c r="L459" s="92">
        <v>20130118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2548257</v>
      </c>
      <c r="G460" s="37">
        <v>246550</v>
      </c>
      <c r="H460" s="37">
        <v>2180157</v>
      </c>
      <c r="I460" s="37">
        <v>0</v>
      </c>
      <c r="J460" s="37">
        <v>121550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1162570</v>
      </c>
      <c r="G461" s="37">
        <v>811440</v>
      </c>
      <c r="H461" s="37">
        <v>347130</v>
      </c>
      <c r="I461" s="37">
        <v>0</v>
      </c>
      <c r="J461" s="37">
        <v>4000</v>
      </c>
      <c r="K461" s="37"/>
      <c r="L461" s="92">
        <v>20121207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1170906</v>
      </c>
      <c r="G462" s="37">
        <v>533197</v>
      </c>
      <c r="H462" s="37">
        <v>635004</v>
      </c>
      <c r="I462" s="37">
        <v>0</v>
      </c>
      <c r="J462" s="37">
        <v>2705</v>
      </c>
      <c r="K462" s="37"/>
      <c r="L462" s="92">
        <v>20121207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0</v>
      </c>
      <c r="G463" s="37">
        <v>0</v>
      </c>
      <c r="H463" s="37">
        <v>0</v>
      </c>
      <c r="I463" s="37">
        <v>0</v>
      </c>
      <c r="J463" s="37">
        <v>0</v>
      </c>
      <c r="K463" s="37"/>
      <c r="L463" s="92">
        <v>20130107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1783242</v>
      </c>
      <c r="G464" s="37">
        <v>1325661</v>
      </c>
      <c r="H464" s="37">
        <v>456081</v>
      </c>
      <c r="I464" s="37">
        <v>0</v>
      </c>
      <c r="J464" s="37">
        <v>1500</v>
      </c>
      <c r="K464" s="37"/>
      <c r="L464" s="92">
        <v>20121207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123689</v>
      </c>
      <c r="G465" s="37">
        <v>0</v>
      </c>
      <c r="H465" s="37">
        <v>123689</v>
      </c>
      <c r="I465" s="37">
        <v>0</v>
      </c>
      <c r="J465" s="37">
        <v>0</v>
      </c>
      <c r="K465" s="37"/>
      <c r="L465" s="92">
        <v>20121207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48850</v>
      </c>
      <c r="G466" s="37">
        <v>0</v>
      </c>
      <c r="H466" s="37">
        <v>48850</v>
      </c>
      <c r="I466" s="37">
        <v>0</v>
      </c>
      <c r="J466" s="37">
        <v>0</v>
      </c>
      <c r="K466" s="37"/>
      <c r="L466" s="92">
        <v>20130107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233166</v>
      </c>
      <c r="G467" s="37">
        <v>350</v>
      </c>
      <c r="H467" s="37">
        <v>59776</v>
      </c>
      <c r="I467" s="37">
        <v>2500</v>
      </c>
      <c r="J467" s="37">
        <v>170540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1420337</v>
      </c>
      <c r="G468" s="37">
        <v>1015701</v>
      </c>
      <c r="H468" s="37">
        <v>344961</v>
      </c>
      <c r="I468" s="37">
        <v>0</v>
      </c>
      <c r="J468" s="37">
        <v>59675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403055</v>
      </c>
      <c r="G469" s="37">
        <v>0</v>
      </c>
      <c r="H469" s="37">
        <v>379855</v>
      </c>
      <c r="I469" s="37">
        <v>0</v>
      </c>
      <c r="J469" s="37">
        <v>23200</v>
      </c>
      <c r="K469" s="37"/>
      <c r="L469" s="92">
        <v>20121207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4"/>
        <v>31144</v>
      </c>
      <c r="G470" s="37">
        <v>0</v>
      </c>
      <c r="H470" s="37">
        <v>31144</v>
      </c>
      <c r="I470" s="37">
        <v>0</v>
      </c>
      <c r="J470" s="37">
        <v>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4"/>
        <v>0</v>
      </c>
      <c r="G471" s="37">
        <v>0</v>
      </c>
      <c r="H471" s="37">
        <v>0</v>
      </c>
      <c r="I471" s="37">
        <v>0</v>
      </c>
      <c r="J471" s="37">
        <v>0</v>
      </c>
      <c r="K471" s="37"/>
      <c r="L471" s="92">
        <v>20130118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4"/>
        <v>71949</v>
      </c>
      <c r="G472" s="37">
        <v>0</v>
      </c>
      <c r="H472" s="37">
        <v>66949</v>
      </c>
      <c r="I472" s="37">
        <v>0</v>
      </c>
      <c r="J472" s="37">
        <v>5000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4"/>
        <v>41271</v>
      </c>
      <c r="G473" s="37">
        <v>0</v>
      </c>
      <c r="H473" s="37">
        <v>37271</v>
      </c>
      <c r="I473" s="37">
        <v>4000</v>
      </c>
      <c r="J473" s="37">
        <v>0</v>
      </c>
      <c r="K473" s="37"/>
      <c r="L473" s="92">
        <v>20121207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4"/>
        <v>1641601</v>
      </c>
      <c r="G474" s="37">
        <v>422370</v>
      </c>
      <c r="H474" s="37">
        <v>507490</v>
      </c>
      <c r="I474" s="37">
        <v>385000</v>
      </c>
      <c r="J474" s="37">
        <v>326741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4"/>
        <v>135590</v>
      </c>
      <c r="G475" s="37">
        <v>1200</v>
      </c>
      <c r="H475" s="37">
        <v>134390</v>
      </c>
      <c r="I475" s="37">
        <v>0</v>
      </c>
      <c r="J475" s="37">
        <v>0</v>
      </c>
      <c r="K475" s="37"/>
      <c r="L475" s="92">
        <v>20121207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4"/>
        <v>93485</v>
      </c>
      <c r="G476" s="37">
        <v>0</v>
      </c>
      <c r="H476" s="37">
        <v>0</v>
      </c>
      <c r="I476" s="37">
        <v>0</v>
      </c>
      <c r="J476" s="37">
        <v>93485</v>
      </c>
      <c r="K476" s="37"/>
      <c r="L476" s="92">
        <v>20121207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4"/>
        <v>1535444</v>
      </c>
      <c r="G477" s="37">
        <v>1063808</v>
      </c>
      <c r="H477" s="37">
        <v>395590</v>
      </c>
      <c r="I477" s="37">
        <v>600</v>
      </c>
      <c r="J477" s="37">
        <v>75446</v>
      </c>
      <c r="K477" s="37"/>
      <c r="L477" s="92">
        <v>20121207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4"/>
        <v>66944</v>
      </c>
      <c r="G478" s="37">
        <v>0</v>
      </c>
      <c r="H478" s="37">
        <v>66819</v>
      </c>
      <c r="I478" s="37">
        <v>0</v>
      </c>
      <c r="J478" s="37">
        <v>125</v>
      </c>
      <c r="K478" s="37"/>
      <c r="L478" s="92">
        <v>20121207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4"/>
        <v>12575333</v>
      </c>
      <c r="G479" s="37">
        <v>939350</v>
      </c>
      <c r="H479" s="37">
        <v>2205620</v>
      </c>
      <c r="I479" s="37">
        <v>0</v>
      </c>
      <c r="J479" s="37">
        <v>9430363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4"/>
        <v>38065</v>
      </c>
      <c r="G480" s="37">
        <v>0</v>
      </c>
      <c r="H480" s="37">
        <v>32115</v>
      </c>
      <c r="I480" s="37">
        <v>0</v>
      </c>
      <c r="J480" s="37">
        <v>5950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4"/>
        <v>746372</v>
      </c>
      <c r="G481" s="37">
        <v>0</v>
      </c>
      <c r="H481" s="37">
        <v>437971</v>
      </c>
      <c r="I481" s="37">
        <v>0</v>
      </c>
      <c r="J481" s="37">
        <v>308401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4"/>
        <v>473355</v>
      </c>
      <c r="G482" s="37">
        <v>0</v>
      </c>
      <c r="H482" s="37">
        <v>254190</v>
      </c>
      <c r="I482" s="37">
        <v>0</v>
      </c>
      <c r="J482" s="37">
        <v>219165</v>
      </c>
      <c r="K482" s="37"/>
      <c r="L482" s="92">
        <v>20121207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4"/>
        <v>112052</v>
      </c>
      <c r="G483" s="37">
        <v>6100</v>
      </c>
      <c r="H483" s="37">
        <v>93552</v>
      </c>
      <c r="I483" s="37">
        <v>0</v>
      </c>
      <c r="J483" s="37">
        <v>12400</v>
      </c>
      <c r="K483" s="37"/>
      <c r="L483" s="92">
        <v>20121207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4"/>
        <v>848883</v>
      </c>
      <c r="G484" s="37">
        <v>0</v>
      </c>
      <c r="H484" s="37">
        <v>321303</v>
      </c>
      <c r="I484" s="37">
        <v>0</v>
      </c>
      <c r="J484" s="37">
        <v>527580</v>
      </c>
      <c r="K484" s="37"/>
      <c r="L484" s="92">
        <v>20121207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5" ref="F486:F517">G486+H486+I486+J486</f>
        <v>204408</v>
      </c>
      <c r="G486" s="37">
        <v>0</v>
      </c>
      <c r="H486" s="37">
        <v>197313</v>
      </c>
      <c r="I486" s="37">
        <v>0</v>
      </c>
      <c r="J486" s="37">
        <v>7095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23040</v>
      </c>
      <c r="G487" s="37">
        <v>0</v>
      </c>
      <c r="H487" s="37">
        <v>23040</v>
      </c>
      <c r="I487" s="37">
        <v>0</v>
      </c>
      <c r="J487" s="37">
        <v>0</v>
      </c>
      <c r="K487" s="37"/>
      <c r="L487" s="92">
        <v>20121207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305550</v>
      </c>
      <c r="G488" s="37">
        <v>0</v>
      </c>
      <c r="H488" s="37">
        <v>265630</v>
      </c>
      <c r="I488" s="37">
        <v>0</v>
      </c>
      <c r="J488" s="37">
        <v>39920</v>
      </c>
      <c r="K488" s="37"/>
      <c r="L488" s="92">
        <v>20121207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917573</v>
      </c>
      <c r="G489" s="37">
        <v>294500</v>
      </c>
      <c r="H489" s="37">
        <v>169923</v>
      </c>
      <c r="I489" s="37">
        <v>0</v>
      </c>
      <c r="J489" s="37">
        <v>453150</v>
      </c>
      <c r="K489" s="37"/>
      <c r="L489" s="92">
        <v>20121207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115245</v>
      </c>
      <c r="G490" s="37">
        <v>0</v>
      </c>
      <c r="H490" s="37">
        <v>73145</v>
      </c>
      <c r="I490" s="37">
        <v>0</v>
      </c>
      <c r="J490" s="37">
        <v>42100</v>
      </c>
      <c r="K490" s="37"/>
      <c r="L490" s="92">
        <v>20121207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3744278</v>
      </c>
      <c r="G491" s="37">
        <v>522327</v>
      </c>
      <c r="H491" s="37">
        <v>1461704</v>
      </c>
      <c r="I491" s="37">
        <v>15550</v>
      </c>
      <c r="J491" s="37">
        <v>1744697</v>
      </c>
      <c r="K491" s="37"/>
      <c r="L491" s="92">
        <v>20121207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747076</v>
      </c>
      <c r="G492" s="37">
        <v>0</v>
      </c>
      <c r="H492" s="37">
        <v>582306</v>
      </c>
      <c r="I492" s="37">
        <v>1000</v>
      </c>
      <c r="J492" s="37">
        <v>163770</v>
      </c>
      <c r="K492" s="37"/>
      <c r="L492" s="92">
        <v>20130107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1580285</v>
      </c>
      <c r="G493" s="37">
        <v>1318047</v>
      </c>
      <c r="H493" s="37">
        <v>142898</v>
      </c>
      <c r="I493" s="37">
        <v>0</v>
      </c>
      <c r="J493" s="37">
        <v>119340</v>
      </c>
      <c r="K493" s="37"/>
      <c r="L493" s="92">
        <v>20121207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29950</v>
      </c>
      <c r="G494" s="37">
        <v>0</v>
      </c>
      <c r="H494" s="37">
        <v>25000</v>
      </c>
      <c r="I494" s="37">
        <v>0</v>
      </c>
      <c r="J494" s="37">
        <v>4950</v>
      </c>
      <c r="K494" s="37"/>
      <c r="L494" s="92">
        <v>20121207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22800</v>
      </c>
      <c r="G495" s="37">
        <v>0</v>
      </c>
      <c r="H495" s="37">
        <v>5600</v>
      </c>
      <c r="I495" s="37">
        <v>0</v>
      </c>
      <c r="J495" s="37">
        <v>17200</v>
      </c>
      <c r="K495" s="37"/>
      <c r="L495" s="92">
        <v>20121207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13198</v>
      </c>
      <c r="G496" s="37">
        <v>0</v>
      </c>
      <c r="H496" s="37">
        <v>13198</v>
      </c>
      <c r="I496" s="37">
        <v>0</v>
      </c>
      <c r="J496" s="37">
        <v>0</v>
      </c>
      <c r="K496" s="37"/>
      <c r="L496" s="92">
        <v>20121207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192033</v>
      </c>
      <c r="G497" s="37">
        <v>0</v>
      </c>
      <c r="H497" s="37">
        <v>58033</v>
      </c>
      <c r="I497" s="37">
        <v>90000</v>
      </c>
      <c r="J497" s="37">
        <v>44000</v>
      </c>
      <c r="K497" s="37"/>
      <c r="L497" s="92">
        <v>20121207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70340</v>
      </c>
      <c r="G498" s="37">
        <v>0</v>
      </c>
      <c r="H498" s="37">
        <v>33340</v>
      </c>
      <c r="I498" s="37">
        <v>37000</v>
      </c>
      <c r="J498" s="37">
        <v>0</v>
      </c>
      <c r="K498" s="37"/>
      <c r="L498" s="92">
        <v>20121207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20359</v>
      </c>
      <c r="G499" s="37">
        <v>0</v>
      </c>
      <c r="H499" s="37">
        <v>20359</v>
      </c>
      <c r="I499" s="37">
        <v>0</v>
      </c>
      <c r="J499" s="37">
        <v>0</v>
      </c>
      <c r="K499" s="37"/>
      <c r="L499" s="92">
        <v>20121207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38468</v>
      </c>
      <c r="G500" s="37">
        <v>0</v>
      </c>
      <c r="H500" s="37">
        <v>25218</v>
      </c>
      <c r="I500" s="37">
        <v>13250</v>
      </c>
      <c r="J500" s="37">
        <v>0</v>
      </c>
      <c r="K500" s="37"/>
      <c r="L500" s="92">
        <v>20121207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308408</v>
      </c>
      <c r="G501" s="37">
        <v>0</v>
      </c>
      <c r="H501" s="37">
        <v>118681</v>
      </c>
      <c r="I501" s="37">
        <v>0</v>
      </c>
      <c r="J501" s="37">
        <v>189727</v>
      </c>
      <c r="K501" s="37"/>
      <c r="L501" s="92">
        <v>20121207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95271</v>
      </c>
      <c r="G502" s="37">
        <v>201</v>
      </c>
      <c r="H502" s="37">
        <v>94070</v>
      </c>
      <c r="I502" s="37">
        <v>0</v>
      </c>
      <c r="J502" s="37">
        <v>1000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5"/>
        <v>277248</v>
      </c>
      <c r="G503" s="37">
        <v>0</v>
      </c>
      <c r="H503" s="37">
        <v>57978</v>
      </c>
      <c r="I503" s="37">
        <v>1439</v>
      </c>
      <c r="J503" s="37">
        <v>217831</v>
      </c>
      <c r="K503" s="37"/>
      <c r="L503" s="92">
        <v>20121207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5"/>
        <v>27775</v>
      </c>
      <c r="G504" s="37">
        <v>0</v>
      </c>
      <c r="H504" s="37">
        <v>27475</v>
      </c>
      <c r="I504" s="37">
        <v>0</v>
      </c>
      <c r="J504" s="37">
        <v>300</v>
      </c>
      <c r="K504" s="37"/>
      <c r="L504" s="92">
        <v>20121207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5"/>
        <v>34280</v>
      </c>
      <c r="G505" s="37">
        <v>0</v>
      </c>
      <c r="H505" s="37">
        <v>28930</v>
      </c>
      <c r="I505" s="37">
        <v>0</v>
      </c>
      <c r="J505" s="37">
        <v>5350</v>
      </c>
      <c r="K505" s="37"/>
      <c r="L505" s="92">
        <v>20121207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5"/>
        <v>641370</v>
      </c>
      <c r="G506" s="37">
        <v>655</v>
      </c>
      <c r="H506" s="37">
        <v>287200</v>
      </c>
      <c r="I506" s="37">
        <v>0</v>
      </c>
      <c r="J506" s="37">
        <v>353515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5"/>
        <v>86063</v>
      </c>
      <c r="G507" s="37">
        <v>0</v>
      </c>
      <c r="H507" s="37">
        <v>11750</v>
      </c>
      <c r="I507" s="37">
        <v>12750</v>
      </c>
      <c r="J507" s="37">
        <v>61563</v>
      </c>
      <c r="K507" s="37"/>
      <c r="L507" s="92">
        <v>20121207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5"/>
        <v>117970</v>
      </c>
      <c r="G508" s="37">
        <v>0</v>
      </c>
      <c r="H508" s="37">
        <v>110970</v>
      </c>
      <c r="I508" s="37">
        <v>0</v>
      </c>
      <c r="J508" s="37">
        <v>7000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5"/>
        <v>465059</v>
      </c>
      <c r="G509" s="37">
        <v>0</v>
      </c>
      <c r="H509" s="37">
        <v>382109</v>
      </c>
      <c r="I509" s="37">
        <v>0</v>
      </c>
      <c r="J509" s="37">
        <v>82950</v>
      </c>
      <c r="K509" s="37"/>
      <c r="L509" s="92">
        <v>20121207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5"/>
        <v>5111448</v>
      </c>
      <c r="G510" s="37">
        <v>1799225</v>
      </c>
      <c r="H510" s="37">
        <v>1891380</v>
      </c>
      <c r="I510" s="37">
        <v>93170</v>
      </c>
      <c r="J510" s="37">
        <v>1327673</v>
      </c>
      <c r="K510" s="37"/>
      <c r="L510" s="92">
        <v>20121207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5"/>
        <v>733653</v>
      </c>
      <c r="G511" s="37">
        <v>450</v>
      </c>
      <c r="H511" s="37">
        <v>577308</v>
      </c>
      <c r="I511" s="37">
        <v>0</v>
      </c>
      <c r="J511" s="37">
        <v>155895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5"/>
        <v>306625</v>
      </c>
      <c r="G512" s="37">
        <v>0</v>
      </c>
      <c r="H512" s="37">
        <v>124772</v>
      </c>
      <c r="I512" s="37">
        <v>0</v>
      </c>
      <c r="J512" s="37">
        <v>181853</v>
      </c>
      <c r="K512" s="37"/>
      <c r="L512" s="92">
        <v>20121207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5"/>
        <v>826491</v>
      </c>
      <c r="G513" s="37">
        <v>0</v>
      </c>
      <c r="H513" s="37">
        <v>466378</v>
      </c>
      <c r="I513" s="37">
        <v>85308</v>
      </c>
      <c r="J513" s="37">
        <v>274805</v>
      </c>
      <c r="K513" s="37"/>
      <c r="L513" s="92">
        <v>20130107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5"/>
        <v>2531712</v>
      </c>
      <c r="G514" s="37">
        <v>446200</v>
      </c>
      <c r="H514" s="37">
        <v>1300402</v>
      </c>
      <c r="I514" s="37">
        <v>0</v>
      </c>
      <c r="J514" s="37">
        <v>785110</v>
      </c>
      <c r="K514" s="37"/>
      <c r="L514" s="92">
        <v>20121207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5"/>
        <v>38509</v>
      </c>
      <c r="G515" s="37">
        <v>0</v>
      </c>
      <c r="H515" s="37">
        <v>29509</v>
      </c>
      <c r="I515" s="37">
        <v>0</v>
      </c>
      <c r="J515" s="37">
        <v>9000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5"/>
        <v>3663569</v>
      </c>
      <c r="G516" s="37">
        <v>861200</v>
      </c>
      <c r="H516" s="37">
        <v>1054168</v>
      </c>
      <c r="I516" s="37">
        <v>838738</v>
      </c>
      <c r="J516" s="37">
        <v>909463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5"/>
        <v>100505</v>
      </c>
      <c r="G517" s="37">
        <v>0</v>
      </c>
      <c r="H517" s="37">
        <v>89555</v>
      </c>
      <c r="I517" s="37">
        <v>0</v>
      </c>
      <c r="J517" s="37">
        <v>10950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aca="true" t="shared" si="16" ref="F518:F549">G518+H518+I518+J518</f>
        <v>4517067</v>
      </c>
      <c r="G518" s="37">
        <v>2745603</v>
      </c>
      <c r="H518" s="37">
        <v>1416214</v>
      </c>
      <c r="I518" s="37">
        <v>72003</v>
      </c>
      <c r="J518" s="37">
        <v>283247</v>
      </c>
      <c r="K518" s="37"/>
      <c r="L518" s="92">
        <v>20121207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6"/>
        <v>275843</v>
      </c>
      <c r="G519" s="37">
        <v>0</v>
      </c>
      <c r="H519" s="37">
        <v>275843</v>
      </c>
      <c r="I519" s="37">
        <v>0</v>
      </c>
      <c r="J519" s="37">
        <v>0</v>
      </c>
      <c r="K519" s="37"/>
      <c r="L519" s="92">
        <v>20121207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6"/>
        <v>15800</v>
      </c>
      <c r="G520" s="37">
        <v>0</v>
      </c>
      <c r="H520" s="37">
        <v>0</v>
      </c>
      <c r="I520" s="37">
        <v>0</v>
      </c>
      <c r="J520" s="37">
        <v>15800</v>
      </c>
      <c r="K520" s="37"/>
      <c r="L520" s="92">
        <v>20121207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6"/>
        <v>2736921</v>
      </c>
      <c r="G521" s="37">
        <v>103000</v>
      </c>
      <c r="H521" s="37">
        <v>972109</v>
      </c>
      <c r="I521" s="37">
        <v>1</v>
      </c>
      <c r="J521" s="37">
        <v>1661811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6"/>
        <v>319415</v>
      </c>
      <c r="G522" s="37">
        <v>0</v>
      </c>
      <c r="H522" s="37">
        <v>270755</v>
      </c>
      <c r="I522" s="37">
        <v>0</v>
      </c>
      <c r="J522" s="37">
        <v>48660</v>
      </c>
      <c r="K522" s="37"/>
      <c r="L522" s="92">
        <v>20130118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6"/>
        <v>221547</v>
      </c>
      <c r="G523" s="37">
        <v>0</v>
      </c>
      <c r="H523" s="37">
        <v>143297</v>
      </c>
      <c r="I523" s="37">
        <v>0</v>
      </c>
      <c r="J523" s="37">
        <v>78250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6"/>
        <v>5127529</v>
      </c>
      <c r="G524" s="37">
        <v>4597000</v>
      </c>
      <c r="H524" s="37">
        <v>232945</v>
      </c>
      <c r="I524" s="37">
        <v>0</v>
      </c>
      <c r="J524" s="37">
        <v>297584</v>
      </c>
      <c r="K524" s="37"/>
      <c r="L524" s="92">
        <v>20130107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6"/>
        <v>27400</v>
      </c>
      <c r="G525" s="37">
        <v>0</v>
      </c>
      <c r="H525" s="37">
        <v>22400</v>
      </c>
      <c r="I525" s="37">
        <v>0</v>
      </c>
      <c r="J525" s="37">
        <v>5000</v>
      </c>
      <c r="K525" s="37"/>
      <c r="L525" s="92">
        <v>20121207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6"/>
        <v>893689</v>
      </c>
      <c r="G526" s="37">
        <v>0</v>
      </c>
      <c r="H526" s="37">
        <v>168229</v>
      </c>
      <c r="I526" s="37">
        <v>676500</v>
      </c>
      <c r="J526" s="37">
        <v>48960</v>
      </c>
      <c r="K526" s="37"/>
      <c r="L526" s="92">
        <v>20130107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6"/>
        <v>62322</v>
      </c>
      <c r="G527" s="37">
        <v>0</v>
      </c>
      <c r="H527" s="37">
        <v>41246</v>
      </c>
      <c r="I527" s="37">
        <v>0</v>
      </c>
      <c r="J527" s="37">
        <v>21076</v>
      </c>
      <c r="K527" s="37"/>
      <c r="L527" s="92">
        <v>20121207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6"/>
        <v>1917538</v>
      </c>
      <c r="G528" s="37">
        <v>338001</v>
      </c>
      <c r="H528" s="37">
        <v>1187117</v>
      </c>
      <c r="I528" s="37">
        <v>0</v>
      </c>
      <c r="J528" s="37">
        <v>392420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6"/>
        <v>518814</v>
      </c>
      <c r="G529" s="37">
        <v>0</v>
      </c>
      <c r="H529" s="37">
        <v>423014</v>
      </c>
      <c r="I529" s="37">
        <v>0</v>
      </c>
      <c r="J529" s="37">
        <v>95800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33982</v>
      </c>
      <c r="G530" s="37">
        <v>0</v>
      </c>
      <c r="H530" s="37">
        <v>3382</v>
      </c>
      <c r="I530" s="37">
        <v>0</v>
      </c>
      <c r="J530" s="37">
        <v>30600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184256</v>
      </c>
      <c r="G531" s="37">
        <v>0</v>
      </c>
      <c r="H531" s="37">
        <v>70506</v>
      </c>
      <c r="I531" s="37">
        <v>2500</v>
      </c>
      <c r="J531" s="37">
        <v>111250</v>
      </c>
      <c r="K531" s="37"/>
      <c r="L531" s="92">
        <v>20121207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282800</v>
      </c>
      <c r="G532" s="37">
        <v>0</v>
      </c>
      <c r="H532" s="37">
        <v>22800</v>
      </c>
      <c r="I532" s="37">
        <v>0</v>
      </c>
      <c r="J532" s="37">
        <v>260000</v>
      </c>
      <c r="K532" s="37"/>
      <c r="L532" s="92">
        <v>20121207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149336</v>
      </c>
      <c r="G533" s="37">
        <v>0</v>
      </c>
      <c r="H533" s="37">
        <v>129417</v>
      </c>
      <c r="I533" s="37">
        <v>0</v>
      </c>
      <c r="J533" s="37">
        <v>19919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691520</v>
      </c>
      <c r="G534" s="37">
        <v>0</v>
      </c>
      <c r="H534" s="37">
        <v>684070</v>
      </c>
      <c r="I534" s="37">
        <v>0</v>
      </c>
      <c r="J534" s="37">
        <v>7450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268360</v>
      </c>
      <c r="G535" s="37">
        <v>0</v>
      </c>
      <c r="H535" s="37">
        <v>76635</v>
      </c>
      <c r="I535" s="37">
        <v>0</v>
      </c>
      <c r="J535" s="37">
        <v>191725</v>
      </c>
      <c r="K535" s="37"/>
      <c r="L535" s="92">
        <v>20121207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100349</v>
      </c>
      <c r="G536" s="37">
        <v>0</v>
      </c>
      <c r="H536" s="37">
        <v>66724</v>
      </c>
      <c r="I536" s="37">
        <v>1000</v>
      </c>
      <c r="J536" s="37">
        <v>32625</v>
      </c>
      <c r="K536" s="37"/>
      <c r="L536" s="92">
        <v>20121207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130745</v>
      </c>
      <c r="G537" s="37">
        <v>800</v>
      </c>
      <c r="H537" s="37">
        <v>800</v>
      </c>
      <c r="I537" s="37">
        <v>30600</v>
      </c>
      <c r="J537" s="37">
        <v>98545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40430</v>
      </c>
      <c r="G538" s="37">
        <v>13250</v>
      </c>
      <c r="H538" s="37">
        <v>24280</v>
      </c>
      <c r="I538" s="37">
        <v>2000</v>
      </c>
      <c r="J538" s="37">
        <v>900</v>
      </c>
      <c r="K538" s="67"/>
      <c r="L538" s="92">
        <v>20121207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136415</v>
      </c>
      <c r="G539" s="37">
        <v>0</v>
      </c>
      <c r="H539" s="37">
        <v>83615</v>
      </c>
      <c r="I539" s="37">
        <v>52000</v>
      </c>
      <c r="J539" s="37">
        <v>800</v>
      </c>
      <c r="K539" s="37"/>
      <c r="L539" s="92">
        <v>20121207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1023815</v>
      </c>
      <c r="G540" s="37">
        <v>2</v>
      </c>
      <c r="H540" s="37">
        <v>264838</v>
      </c>
      <c r="I540" s="37">
        <v>696000</v>
      </c>
      <c r="J540" s="37">
        <v>62975</v>
      </c>
      <c r="K540" s="37"/>
      <c r="L540" s="92">
        <v>20121207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604258</v>
      </c>
      <c r="G541" s="37">
        <v>0</v>
      </c>
      <c r="H541" s="37">
        <v>240358</v>
      </c>
      <c r="I541" s="37">
        <v>315500</v>
      </c>
      <c r="J541" s="37">
        <v>48400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35200</v>
      </c>
      <c r="G542" s="37">
        <v>0</v>
      </c>
      <c r="H542" s="37">
        <v>33700</v>
      </c>
      <c r="I542" s="37">
        <v>0</v>
      </c>
      <c r="J542" s="37">
        <v>1500</v>
      </c>
      <c r="K542" s="37"/>
      <c r="L542" s="92">
        <v>20121207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43596</v>
      </c>
      <c r="G543" s="37">
        <v>0</v>
      </c>
      <c r="H543" s="37">
        <v>25396</v>
      </c>
      <c r="I543" s="37">
        <v>0</v>
      </c>
      <c r="J543" s="37">
        <v>18200</v>
      </c>
      <c r="K543" s="37"/>
      <c r="L543" s="92">
        <v>20121207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313952</v>
      </c>
      <c r="G544" s="37">
        <v>0</v>
      </c>
      <c r="H544" s="37">
        <v>111952</v>
      </c>
      <c r="I544" s="37">
        <v>7000</v>
      </c>
      <c r="J544" s="37">
        <v>195000</v>
      </c>
      <c r="K544" s="37"/>
      <c r="L544" s="92">
        <v>20121207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73513</v>
      </c>
      <c r="G545" s="37">
        <v>0</v>
      </c>
      <c r="H545" s="37">
        <v>40600</v>
      </c>
      <c r="I545" s="37">
        <v>0</v>
      </c>
      <c r="J545" s="37">
        <v>32913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591875</v>
      </c>
      <c r="G546" s="37">
        <v>0</v>
      </c>
      <c r="H546" s="37">
        <v>43375</v>
      </c>
      <c r="I546" s="37">
        <v>500000</v>
      </c>
      <c r="J546" s="37">
        <v>48500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1271270</v>
      </c>
      <c r="G547" s="37">
        <v>0</v>
      </c>
      <c r="H547" s="37">
        <v>924360</v>
      </c>
      <c r="I547" s="37">
        <v>0</v>
      </c>
      <c r="J547" s="37">
        <v>346910</v>
      </c>
      <c r="K547" s="37"/>
      <c r="L547" s="92">
        <v>20121207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31500</v>
      </c>
      <c r="G548" s="37">
        <v>0</v>
      </c>
      <c r="H548" s="37">
        <v>31500</v>
      </c>
      <c r="I548" s="37">
        <v>0</v>
      </c>
      <c r="J548" s="37">
        <v>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87834</v>
      </c>
      <c r="G549" s="37">
        <v>0</v>
      </c>
      <c r="H549" s="37">
        <v>85734</v>
      </c>
      <c r="I549" s="37">
        <v>2100</v>
      </c>
      <c r="J549" s="37">
        <v>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aca="true" t="shared" si="17" ref="F550:F581">G550+H550+I550+J550</f>
        <v>30535</v>
      </c>
      <c r="G550" s="37">
        <v>0</v>
      </c>
      <c r="H550" s="37">
        <v>29735</v>
      </c>
      <c r="I550" s="37">
        <v>0</v>
      </c>
      <c r="J550" s="37">
        <v>800</v>
      </c>
      <c r="K550" s="37"/>
      <c r="L550" s="92">
        <v>20121207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1348843</v>
      </c>
      <c r="G551" s="37">
        <v>0</v>
      </c>
      <c r="H551" s="37">
        <v>577743</v>
      </c>
      <c r="I551" s="37">
        <v>716000</v>
      </c>
      <c r="J551" s="37">
        <v>55100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7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7"/>
        <v>357367</v>
      </c>
      <c r="G553" s="37">
        <v>0</v>
      </c>
      <c r="H553" s="37">
        <v>160974</v>
      </c>
      <c r="I553" s="37">
        <v>30000</v>
      </c>
      <c r="J553" s="37">
        <v>166393</v>
      </c>
      <c r="K553" s="37"/>
      <c r="L553" s="92">
        <v>20121207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7"/>
        <v>2960852</v>
      </c>
      <c r="G554" s="37">
        <v>952000</v>
      </c>
      <c r="H554" s="37">
        <v>1046798</v>
      </c>
      <c r="I554" s="37">
        <v>0</v>
      </c>
      <c r="J554" s="37">
        <v>962054</v>
      </c>
      <c r="K554" s="37"/>
      <c r="L554" s="92">
        <v>20130107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7"/>
        <v>2384995</v>
      </c>
      <c r="G555" s="37">
        <v>0</v>
      </c>
      <c r="H555" s="37">
        <v>652455</v>
      </c>
      <c r="I555" s="37">
        <v>0</v>
      </c>
      <c r="J555" s="37">
        <v>1732540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1402952</v>
      </c>
      <c r="G556" s="37">
        <v>0</v>
      </c>
      <c r="H556" s="37">
        <v>1054762</v>
      </c>
      <c r="I556" s="37">
        <v>220000</v>
      </c>
      <c r="J556" s="37">
        <v>128190</v>
      </c>
      <c r="K556" s="37"/>
      <c r="L556" s="92">
        <v>20121207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10770071</v>
      </c>
      <c r="G557" s="37">
        <v>292100</v>
      </c>
      <c r="H557" s="37">
        <v>666489</v>
      </c>
      <c r="I557" s="37">
        <v>666000</v>
      </c>
      <c r="J557" s="37">
        <v>9145482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236013</v>
      </c>
      <c r="G558" s="37">
        <v>0</v>
      </c>
      <c r="H558" s="37">
        <v>225871</v>
      </c>
      <c r="I558" s="37">
        <v>0</v>
      </c>
      <c r="J558" s="37">
        <v>10142</v>
      </c>
      <c r="K558" s="37"/>
      <c r="L558" s="92">
        <v>20121207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184508</v>
      </c>
      <c r="G559" s="37">
        <v>0</v>
      </c>
      <c r="H559" s="37">
        <v>116808</v>
      </c>
      <c r="I559" s="37">
        <v>0</v>
      </c>
      <c r="J559" s="37">
        <v>67700</v>
      </c>
      <c r="K559" s="37"/>
      <c r="L559" s="92">
        <v>20121207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295153</v>
      </c>
      <c r="G560" s="37">
        <v>0</v>
      </c>
      <c r="H560" s="37">
        <v>220123</v>
      </c>
      <c r="I560" s="37">
        <v>0</v>
      </c>
      <c r="J560" s="37">
        <v>75030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424576</v>
      </c>
      <c r="G561" s="37">
        <v>0</v>
      </c>
      <c r="H561" s="37">
        <v>146568</v>
      </c>
      <c r="I561" s="37">
        <v>0</v>
      </c>
      <c r="J561" s="37">
        <v>278008</v>
      </c>
      <c r="K561" s="37"/>
      <c r="L561" s="92">
        <v>20121207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1523728</v>
      </c>
      <c r="G562" s="37">
        <v>102101</v>
      </c>
      <c r="H562" s="37">
        <v>564951</v>
      </c>
      <c r="I562" s="37">
        <v>0</v>
      </c>
      <c r="J562" s="37">
        <v>856676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569694</v>
      </c>
      <c r="G563" s="37">
        <v>0</v>
      </c>
      <c r="H563" s="37">
        <v>514230</v>
      </c>
      <c r="I563" s="37">
        <v>0</v>
      </c>
      <c r="J563" s="37">
        <v>55464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861862</v>
      </c>
      <c r="G564" s="37">
        <v>0</v>
      </c>
      <c r="H564" s="37">
        <v>708968</v>
      </c>
      <c r="I564" s="37">
        <v>1</v>
      </c>
      <c r="J564" s="37">
        <v>152893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1850</v>
      </c>
      <c r="G565" s="37">
        <v>0</v>
      </c>
      <c r="H565" s="37">
        <v>1850</v>
      </c>
      <c r="I565" s="37">
        <v>0</v>
      </c>
      <c r="J565" s="37">
        <v>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1087934</v>
      </c>
      <c r="G566" s="37">
        <v>0</v>
      </c>
      <c r="H566" s="37">
        <v>684255</v>
      </c>
      <c r="I566" s="37">
        <v>0</v>
      </c>
      <c r="J566" s="37">
        <v>403679</v>
      </c>
      <c r="K566" s="37"/>
      <c r="L566" s="92">
        <v>20121207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345316</v>
      </c>
      <c r="G567" s="37">
        <v>0</v>
      </c>
      <c r="H567" s="37">
        <v>252766</v>
      </c>
      <c r="I567" s="37">
        <v>0</v>
      </c>
      <c r="J567" s="37">
        <v>92550</v>
      </c>
      <c r="K567" s="37"/>
      <c r="L567" s="92">
        <v>20121207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387308</v>
      </c>
      <c r="G568" s="37">
        <v>0</v>
      </c>
      <c r="H568" s="37">
        <v>342213</v>
      </c>
      <c r="I568" s="37">
        <v>26000</v>
      </c>
      <c r="J568" s="37">
        <v>19095</v>
      </c>
      <c r="K568" s="37"/>
      <c r="L568" s="92">
        <v>20121207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140008</v>
      </c>
      <c r="G569" s="37">
        <v>0</v>
      </c>
      <c r="H569" s="37">
        <v>140008</v>
      </c>
      <c r="I569" s="37">
        <v>0</v>
      </c>
      <c r="J569" s="37">
        <v>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1229705</v>
      </c>
      <c r="G570" s="37">
        <v>0</v>
      </c>
      <c r="H570" s="37">
        <v>765405</v>
      </c>
      <c r="I570" s="37">
        <v>8000</v>
      </c>
      <c r="J570" s="37">
        <v>456300</v>
      </c>
      <c r="K570" s="37"/>
      <c r="L570" s="92">
        <v>20130107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7508435</v>
      </c>
      <c r="G571" s="37">
        <v>1466501</v>
      </c>
      <c r="H571" s="37">
        <v>2806929</v>
      </c>
      <c r="I571" s="37">
        <v>1</v>
      </c>
      <c r="J571" s="37">
        <v>3235004</v>
      </c>
      <c r="K571" s="37"/>
      <c r="L571" s="92">
        <v>20121207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2606632</v>
      </c>
      <c r="G572" s="37">
        <v>901600</v>
      </c>
      <c r="H572" s="37">
        <v>930802</v>
      </c>
      <c r="I572" s="37">
        <v>544800</v>
      </c>
      <c r="J572" s="37">
        <v>229430</v>
      </c>
      <c r="K572" s="37"/>
      <c r="L572" s="92">
        <v>20121207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3485998</v>
      </c>
      <c r="G573" s="37">
        <v>1004600</v>
      </c>
      <c r="H573" s="37">
        <v>2012151</v>
      </c>
      <c r="I573" s="37">
        <v>91600</v>
      </c>
      <c r="J573" s="37">
        <v>377647</v>
      </c>
      <c r="K573" s="37"/>
      <c r="L573" s="92">
        <v>20130107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2700</v>
      </c>
      <c r="G574" s="37">
        <v>0</v>
      </c>
      <c r="H574" s="37">
        <v>2700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6180</v>
      </c>
      <c r="G575" s="37">
        <v>0</v>
      </c>
      <c r="H575" s="37">
        <v>0</v>
      </c>
      <c r="I575" s="37">
        <v>0</v>
      </c>
      <c r="J575" s="37">
        <v>6180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49100</v>
      </c>
      <c r="G576" s="37">
        <v>0</v>
      </c>
      <c r="H576" s="37">
        <v>34300</v>
      </c>
      <c r="I576" s="37">
        <v>0</v>
      </c>
      <c r="J576" s="37">
        <v>14800</v>
      </c>
      <c r="K576" s="37"/>
      <c r="L576" s="92">
        <v>20130107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7"/>
        <v>43700</v>
      </c>
      <c r="G577" s="37">
        <v>0</v>
      </c>
      <c r="H577" s="37">
        <v>43700</v>
      </c>
      <c r="I577" s="37">
        <v>0</v>
      </c>
      <c r="J577" s="37">
        <v>0</v>
      </c>
      <c r="K577" s="37"/>
      <c r="L577" s="92">
        <v>20130107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7"/>
        <v>273103</v>
      </c>
      <c r="G578" s="37">
        <v>122001</v>
      </c>
      <c r="H578" s="37">
        <v>101569</v>
      </c>
      <c r="I578" s="37">
        <v>0</v>
      </c>
      <c r="J578" s="37">
        <v>49533</v>
      </c>
      <c r="K578" s="37"/>
      <c r="L578" s="92">
        <v>20121207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7"/>
        <v>70212</v>
      </c>
      <c r="G579" s="37">
        <v>0</v>
      </c>
      <c r="H579" s="37">
        <v>70212</v>
      </c>
      <c r="I579" s="37">
        <v>0</v>
      </c>
      <c r="J579" s="37">
        <v>0</v>
      </c>
      <c r="K579" s="37"/>
      <c r="L579" s="92">
        <v>20121207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7"/>
        <v>10500</v>
      </c>
      <c r="G580" s="37">
        <v>0</v>
      </c>
      <c r="H580" s="37">
        <v>0</v>
      </c>
      <c r="I580" s="37">
        <v>0</v>
      </c>
      <c r="J580" s="37">
        <v>10500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7"/>
        <v>240398</v>
      </c>
      <c r="G581" s="37">
        <v>0</v>
      </c>
      <c r="H581" s="37">
        <v>146000</v>
      </c>
      <c r="I581" s="37">
        <v>0</v>
      </c>
      <c r="J581" s="37">
        <v>94398</v>
      </c>
      <c r="K581" s="37"/>
      <c r="L581" s="92">
        <v>20121207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aca="true" t="shared" si="18" ref="F582:F591">G582+H582+I582+J582</f>
        <v>306541</v>
      </c>
      <c r="G582" s="37">
        <v>0</v>
      </c>
      <c r="H582" s="37">
        <v>2800</v>
      </c>
      <c r="I582" s="37">
        <v>0</v>
      </c>
      <c r="J582" s="37">
        <v>303741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24023</v>
      </c>
      <c r="G583" s="37">
        <v>0</v>
      </c>
      <c r="H583" s="37">
        <v>24023</v>
      </c>
      <c r="I583" s="37">
        <v>0</v>
      </c>
      <c r="J583" s="37">
        <v>0</v>
      </c>
      <c r="K583" s="37"/>
      <c r="L583" s="92">
        <v>20121207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52400</v>
      </c>
      <c r="G584" s="37">
        <v>0</v>
      </c>
      <c r="H584" s="37">
        <v>16130</v>
      </c>
      <c r="I584" s="37">
        <v>0</v>
      </c>
      <c r="J584" s="37">
        <v>36270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43550</v>
      </c>
      <c r="G585" s="37">
        <v>0</v>
      </c>
      <c r="H585" s="37">
        <v>26800</v>
      </c>
      <c r="I585" s="37">
        <v>0</v>
      </c>
      <c r="J585" s="37">
        <v>16750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561903</v>
      </c>
      <c r="G586" s="37">
        <v>0</v>
      </c>
      <c r="H586" s="37">
        <v>253924</v>
      </c>
      <c r="I586" s="37">
        <v>0</v>
      </c>
      <c r="J586" s="37">
        <v>307979</v>
      </c>
      <c r="K586" s="37"/>
      <c r="L586" s="92">
        <v>20121207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93719</v>
      </c>
      <c r="G587" s="37">
        <v>0</v>
      </c>
      <c r="H587" s="37">
        <v>43246</v>
      </c>
      <c r="I587" s="37">
        <v>22973</v>
      </c>
      <c r="J587" s="37">
        <v>27500</v>
      </c>
      <c r="K587" s="37"/>
      <c r="L587" s="92">
        <v>20121207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210620</v>
      </c>
      <c r="G588" s="37">
        <v>169900</v>
      </c>
      <c r="H588" s="37">
        <v>33720</v>
      </c>
      <c r="I588" s="37">
        <v>7000</v>
      </c>
      <c r="J588" s="37">
        <v>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501885</v>
      </c>
      <c r="G589" s="37">
        <v>490011</v>
      </c>
      <c r="H589" s="37">
        <v>10674</v>
      </c>
      <c r="I589" s="37">
        <v>0</v>
      </c>
      <c r="J589" s="37">
        <v>1200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174129</v>
      </c>
      <c r="G590" s="37">
        <v>0</v>
      </c>
      <c r="H590" s="37">
        <v>140964</v>
      </c>
      <c r="I590" s="37">
        <v>0</v>
      </c>
      <c r="J590" s="37">
        <v>33165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49575</v>
      </c>
      <c r="G591" s="37">
        <v>0</v>
      </c>
      <c r="H591" s="37">
        <v>13725</v>
      </c>
      <c r="I591" s="37">
        <v>0</v>
      </c>
      <c r="J591" s="37">
        <v>35850</v>
      </c>
      <c r="K591" s="37"/>
      <c r="L591" s="92">
        <v>20121207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706439</v>
      </c>
      <c r="G593" s="37">
        <v>0</v>
      </c>
      <c r="H593" s="37">
        <v>156252</v>
      </c>
      <c r="I593" s="37">
        <v>0</v>
      </c>
      <c r="J593" s="37">
        <v>550187</v>
      </c>
      <c r="K593" s="37"/>
      <c r="L593" s="96">
        <v>20121207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96700</v>
      </c>
      <c r="G594" s="37">
        <v>0</v>
      </c>
      <c r="H594" s="37">
        <v>49100</v>
      </c>
      <c r="I594" s="37">
        <v>1600</v>
      </c>
      <c r="J594" s="37">
        <v>46000</v>
      </c>
      <c r="K594" s="37"/>
      <c r="L594" s="96">
        <v>20121207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597242</v>
      </c>
      <c r="G595" s="37">
        <v>368246</v>
      </c>
      <c r="H595" s="37">
        <v>62546</v>
      </c>
      <c r="I595" s="37">
        <v>0</v>
      </c>
      <c r="J595" s="37">
        <v>166450</v>
      </c>
      <c r="K595" s="37"/>
      <c r="L595" s="96">
        <v>20121207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157529</v>
      </c>
      <c r="G596" s="37">
        <v>0</v>
      </c>
      <c r="H596" s="37">
        <v>119429</v>
      </c>
      <c r="I596" s="37">
        <v>26000</v>
      </c>
      <c r="J596" s="37">
        <v>12100</v>
      </c>
      <c r="K596" s="37"/>
      <c r="L596" s="96">
        <v>20130107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581370</v>
      </c>
      <c r="G597" s="37">
        <v>0</v>
      </c>
      <c r="H597" s="37">
        <v>56320</v>
      </c>
      <c r="I597" s="37">
        <v>26000</v>
      </c>
      <c r="J597" s="37">
        <v>499050</v>
      </c>
      <c r="K597" s="37"/>
      <c r="L597" s="96">
        <v>20130107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17333351</v>
      </c>
      <c r="G598" s="37">
        <v>0</v>
      </c>
      <c r="H598" s="37">
        <v>0</v>
      </c>
      <c r="I598" s="37">
        <v>6201464</v>
      </c>
      <c r="J598" s="37">
        <v>11131887</v>
      </c>
      <c r="K598" s="37"/>
      <c r="L598" s="96">
        <v>20130107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111500</v>
      </c>
      <c r="D3" s="47">
        <f>E3+F3</f>
        <v>360151</v>
      </c>
      <c r="E3" s="47">
        <v>83599</v>
      </c>
      <c r="F3" s="47">
        <v>276552</v>
      </c>
      <c r="G3" s="5"/>
      <c r="H3" s="47" t="s">
        <v>263</v>
      </c>
      <c r="I3" s="47" t="s">
        <v>1129</v>
      </c>
      <c r="J3" s="47">
        <v>0</v>
      </c>
      <c r="K3" s="47">
        <f>L3+M3</f>
        <v>26500</v>
      </c>
      <c r="L3" s="47">
        <v>0</v>
      </c>
      <c r="M3" s="47">
        <v>26500</v>
      </c>
      <c r="O3" s="47" t="s">
        <v>263</v>
      </c>
      <c r="P3" s="47" t="s">
        <v>1129</v>
      </c>
      <c r="Q3" s="47">
        <v>145650</v>
      </c>
      <c r="R3" s="47">
        <f>S3+T3</f>
        <v>1730601</v>
      </c>
      <c r="S3" s="47">
        <v>376723</v>
      </c>
      <c r="T3" s="47">
        <v>1353878</v>
      </c>
      <c r="V3" s="47" t="s">
        <v>263</v>
      </c>
      <c r="W3" s="47" t="s">
        <v>1129</v>
      </c>
      <c r="X3" s="47">
        <v>132050</v>
      </c>
      <c r="Y3" s="47">
        <f>Z3+AA3</f>
        <v>497833</v>
      </c>
      <c r="Z3" s="47">
        <v>0</v>
      </c>
      <c r="AA3" s="47">
        <v>497833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10">E4+F4</f>
        <v>707892</v>
      </c>
      <c r="E4" s="47">
        <v>0</v>
      </c>
      <c r="F4" s="47">
        <v>707892</v>
      </c>
      <c r="G4" s="5"/>
      <c r="H4" s="47" t="s">
        <v>266</v>
      </c>
      <c r="I4" s="47" t="s">
        <v>1369</v>
      </c>
      <c r="J4" s="47">
        <v>0</v>
      </c>
      <c r="K4" s="47">
        <f aca="true" t="shared" si="1" ref="K4:K67">L4+M4</f>
        <v>827242</v>
      </c>
      <c r="L4" s="47">
        <v>0</v>
      </c>
      <c r="M4" s="47">
        <v>827242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5404368</v>
      </c>
      <c r="S4" s="47">
        <v>62680</v>
      </c>
      <c r="T4" s="47">
        <v>5341688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75921145</v>
      </c>
      <c r="Z4" s="47">
        <v>50000</v>
      </c>
      <c r="AA4" s="47">
        <v>75871145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272246</v>
      </c>
      <c r="E5" s="47">
        <v>0</v>
      </c>
      <c r="F5" s="47">
        <v>272246</v>
      </c>
      <c r="G5" s="5"/>
      <c r="H5" s="47" t="s">
        <v>269</v>
      </c>
      <c r="I5" s="47" t="s">
        <v>1130</v>
      </c>
      <c r="J5" s="47">
        <v>0</v>
      </c>
      <c r="K5" s="47">
        <f t="shared" si="1"/>
        <v>29278</v>
      </c>
      <c r="L5" s="47">
        <v>0</v>
      </c>
      <c r="M5" s="47">
        <v>29278</v>
      </c>
      <c r="O5" s="47" t="s">
        <v>269</v>
      </c>
      <c r="P5" s="47" t="s">
        <v>1130</v>
      </c>
      <c r="Q5" s="47">
        <v>6934465</v>
      </c>
      <c r="R5" s="47">
        <f t="shared" si="2"/>
        <v>4784663</v>
      </c>
      <c r="S5" s="47">
        <v>865008</v>
      </c>
      <c r="T5" s="47">
        <v>3919655</v>
      </c>
      <c r="V5" s="47" t="s">
        <v>269</v>
      </c>
      <c r="W5" s="47" t="s">
        <v>1130</v>
      </c>
      <c r="X5" s="47">
        <v>80950</v>
      </c>
      <c r="Y5" s="47">
        <f t="shared" si="3"/>
        <v>1741783</v>
      </c>
      <c r="Z5" s="47">
        <v>69800</v>
      </c>
      <c r="AA5" s="47">
        <v>1671983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141817</v>
      </c>
      <c r="E6" s="47">
        <v>51805</v>
      </c>
      <c r="F6" s="47">
        <v>90012</v>
      </c>
      <c r="G6" s="5"/>
      <c r="H6" s="47" t="s">
        <v>275</v>
      </c>
      <c r="I6" s="47" t="s">
        <v>1132</v>
      </c>
      <c r="J6" s="47">
        <v>32700</v>
      </c>
      <c r="K6" s="47">
        <f t="shared" si="1"/>
        <v>10000</v>
      </c>
      <c r="L6" s="47">
        <v>150</v>
      </c>
      <c r="M6" s="47">
        <v>9850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0</v>
      </c>
      <c r="D7" s="47">
        <f t="shared" si="0"/>
        <v>24459</v>
      </c>
      <c r="E7" s="47">
        <v>0</v>
      </c>
      <c r="F7" s="47">
        <v>24459</v>
      </c>
      <c r="G7" s="5"/>
      <c r="H7" s="47" t="s">
        <v>278</v>
      </c>
      <c r="I7" s="47" t="s">
        <v>1615</v>
      </c>
      <c r="J7" s="47">
        <v>0</v>
      </c>
      <c r="K7" s="47">
        <f t="shared" si="1"/>
        <v>7266</v>
      </c>
      <c r="L7" s="47">
        <v>0</v>
      </c>
      <c r="M7" s="47">
        <v>7266</v>
      </c>
      <c r="O7" s="47" t="s">
        <v>275</v>
      </c>
      <c r="P7" s="47" t="s">
        <v>1132</v>
      </c>
      <c r="Q7" s="47">
        <v>219825</v>
      </c>
      <c r="R7" s="47">
        <f t="shared" si="2"/>
        <v>867369</v>
      </c>
      <c r="S7" s="47">
        <v>216901</v>
      </c>
      <c r="T7" s="47">
        <v>650468</v>
      </c>
      <c r="V7" s="47" t="s">
        <v>275</v>
      </c>
      <c r="W7" s="47" t="s">
        <v>1132</v>
      </c>
      <c r="X7" s="47">
        <v>561325</v>
      </c>
      <c r="Y7" s="47">
        <f t="shared" si="3"/>
        <v>1509821</v>
      </c>
      <c r="Z7" s="47">
        <v>104350</v>
      </c>
      <c r="AA7" s="47">
        <v>1405471</v>
      </c>
    </row>
    <row r="8" spans="1:27" ht="15">
      <c r="A8" s="47" t="s">
        <v>284</v>
      </c>
      <c r="B8" s="47" t="s">
        <v>1134</v>
      </c>
      <c r="C8" s="47">
        <v>786651</v>
      </c>
      <c r="D8" s="47">
        <f t="shared" si="0"/>
        <v>637642</v>
      </c>
      <c r="E8" s="47">
        <v>239350</v>
      </c>
      <c r="F8" s="47">
        <v>398292</v>
      </c>
      <c r="G8" s="5"/>
      <c r="H8" s="47" t="s">
        <v>281</v>
      </c>
      <c r="I8" s="47" t="s">
        <v>1133</v>
      </c>
      <c r="J8" s="47">
        <v>4975</v>
      </c>
      <c r="K8" s="47">
        <f t="shared" si="1"/>
        <v>2800</v>
      </c>
      <c r="L8" s="47">
        <v>0</v>
      </c>
      <c r="M8" s="47">
        <v>2800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35066</v>
      </c>
      <c r="Z8" s="47">
        <v>0</v>
      </c>
      <c r="AA8" s="47">
        <v>35066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29950</v>
      </c>
      <c r="E9" s="47">
        <v>29950</v>
      </c>
      <c r="F9" s="47">
        <v>0</v>
      </c>
      <c r="G9" s="5"/>
      <c r="H9" s="47" t="s">
        <v>284</v>
      </c>
      <c r="I9" s="47" t="s">
        <v>1134</v>
      </c>
      <c r="J9" s="47">
        <v>26000</v>
      </c>
      <c r="K9" s="47">
        <f t="shared" si="1"/>
        <v>236016</v>
      </c>
      <c r="L9" s="47">
        <v>0</v>
      </c>
      <c r="M9" s="47">
        <v>236016</v>
      </c>
      <c r="O9" s="47" t="s">
        <v>281</v>
      </c>
      <c r="P9" s="47" t="s">
        <v>1133</v>
      </c>
      <c r="Q9" s="47">
        <v>263910</v>
      </c>
      <c r="R9" s="47">
        <f t="shared" si="2"/>
        <v>371117</v>
      </c>
      <c r="S9" s="47">
        <v>0</v>
      </c>
      <c r="T9" s="47">
        <v>371117</v>
      </c>
      <c r="V9" s="47" t="s">
        <v>281</v>
      </c>
      <c r="W9" s="47" t="s">
        <v>1133</v>
      </c>
      <c r="X9" s="47">
        <v>32775</v>
      </c>
      <c r="Y9" s="47">
        <f t="shared" si="3"/>
        <v>743246</v>
      </c>
      <c r="Z9" s="47">
        <v>31000</v>
      </c>
      <c r="AA9" s="47">
        <v>712246</v>
      </c>
    </row>
    <row r="10" spans="1:27" ht="15">
      <c r="A10" s="47" t="s">
        <v>290</v>
      </c>
      <c r="B10" s="47" t="s">
        <v>1136</v>
      </c>
      <c r="C10" s="47">
        <v>0</v>
      </c>
      <c r="D10" s="47">
        <f t="shared" si="0"/>
        <v>23809</v>
      </c>
      <c r="E10" s="47">
        <v>0</v>
      </c>
      <c r="F10" s="47">
        <v>23809</v>
      </c>
      <c r="G10" s="5"/>
      <c r="H10" s="47" t="s">
        <v>293</v>
      </c>
      <c r="I10" s="47" t="s">
        <v>1137</v>
      </c>
      <c r="J10" s="47">
        <v>0</v>
      </c>
      <c r="K10" s="47">
        <f t="shared" si="1"/>
        <v>129130</v>
      </c>
      <c r="L10" s="47">
        <v>0</v>
      </c>
      <c r="M10" s="47">
        <v>129130</v>
      </c>
      <c r="O10" s="47" t="s">
        <v>284</v>
      </c>
      <c r="P10" s="47" t="s">
        <v>1134</v>
      </c>
      <c r="Q10" s="47">
        <v>14581203</v>
      </c>
      <c r="R10" s="47">
        <f t="shared" si="2"/>
        <v>6523172</v>
      </c>
      <c r="S10" s="47">
        <v>738130</v>
      </c>
      <c r="T10" s="47">
        <v>5785042</v>
      </c>
      <c r="V10" s="47" t="s">
        <v>284</v>
      </c>
      <c r="W10" s="47" t="s">
        <v>1134</v>
      </c>
      <c r="X10" s="47">
        <v>8431381</v>
      </c>
      <c r="Y10" s="47">
        <f t="shared" si="3"/>
        <v>8144165</v>
      </c>
      <c r="Z10" s="47">
        <v>1073790</v>
      </c>
      <c r="AA10" s="47">
        <v>7070375</v>
      </c>
    </row>
    <row r="11" spans="1:27" ht="15">
      <c r="A11" s="47" t="s">
        <v>293</v>
      </c>
      <c r="B11" s="47" t="s">
        <v>1137</v>
      </c>
      <c r="C11" s="47">
        <v>152850</v>
      </c>
      <c r="D11" s="47">
        <f>E11+F11</f>
        <v>535281</v>
      </c>
      <c r="E11" s="47">
        <v>31113</v>
      </c>
      <c r="F11" s="47">
        <v>504168</v>
      </c>
      <c r="G11" s="5"/>
      <c r="H11" s="47" t="s">
        <v>296</v>
      </c>
      <c r="I11" s="47" t="s">
        <v>1138</v>
      </c>
      <c r="J11" s="47">
        <v>8958077</v>
      </c>
      <c r="K11" s="47">
        <f t="shared" si="1"/>
        <v>213251</v>
      </c>
      <c r="L11" s="47">
        <v>0</v>
      </c>
      <c r="M11" s="47">
        <v>213251</v>
      </c>
      <c r="O11" s="47" t="s">
        <v>287</v>
      </c>
      <c r="P11" s="47" t="s">
        <v>1135</v>
      </c>
      <c r="Q11" s="47">
        <v>294400</v>
      </c>
      <c r="R11" s="47">
        <f t="shared" si="2"/>
        <v>340902</v>
      </c>
      <c r="S11" s="47">
        <v>221800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425010</v>
      </c>
      <c r="D12" s="47">
        <f aca="true" t="shared" si="4" ref="D12:D75">E12+F12</f>
        <v>264378</v>
      </c>
      <c r="E12" s="47">
        <v>0</v>
      </c>
      <c r="F12" s="47">
        <v>264378</v>
      </c>
      <c r="G12" s="5"/>
      <c r="H12" s="47" t="s">
        <v>299</v>
      </c>
      <c r="I12" s="47" t="s">
        <v>1139</v>
      </c>
      <c r="J12" s="47">
        <v>13248</v>
      </c>
      <c r="K12" s="47">
        <f t="shared" si="1"/>
        <v>260320</v>
      </c>
      <c r="L12" s="47">
        <v>25500</v>
      </c>
      <c r="M12" s="47">
        <v>234820</v>
      </c>
      <c r="O12" s="47" t="s">
        <v>290</v>
      </c>
      <c r="P12" s="47" t="s">
        <v>1136</v>
      </c>
      <c r="Q12" s="47">
        <v>535300</v>
      </c>
      <c r="R12" s="47">
        <f t="shared" si="2"/>
        <v>446202</v>
      </c>
      <c r="S12" s="47">
        <v>117275</v>
      </c>
      <c r="T12" s="47">
        <v>328927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4"/>
        <v>139938</v>
      </c>
      <c r="E13" s="47">
        <v>33400</v>
      </c>
      <c r="F13" s="47">
        <v>106538</v>
      </c>
      <c r="G13" s="5"/>
      <c r="H13" s="47" t="s">
        <v>302</v>
      </c>
      <c r="I13" s="47" t="s">
        <v>1140</v>
      </c>
      <c r="J13" s="47">
        <v>0</v>
      </c>
      <c r="K13" s="47">
        <f t="shared" si="1"/>
        <v>1</v>
      </c>
      <c r="L13" s="47">
        <v>0</v>
      </c>
      <c r="M13" s="47">
        <v>1</v>
      </c>
      <c r="O13" s="47" t="s">
        <v>293</v>
      </c>
      <c r="P13" s="47" t="s">
        <v>1137</v>
      </c>
      <c r="Q13" s="47">
        <v>3440670</v>
      </c>
      <c r="R13" s="47">
        <f t="shared" si="2"/>
        <v>5679165</v>
      </c>
      <c r="S13" s="47">
        <v>641541</v>
      </c>
      <c r="T13" s="47">
        <v>5037624</v>
      </c>
      <c r="V13" s="47" t="s">
        <v>293</v>
      </c>
      <c r="W13" s="47" t="s">
        <v>1137</v>
      </c>
      <c r="X13" s="47">
        <v>25550</v>
      </c>
      <c r="Y13" s="47">
        <f t="shared" si="3"/>
        <v>2444126</v>
      </c>
      <c r="Z13" s="47">
        <v>170700</v>
      </c>
      <c r="AA13" s="47">
        <v>2273426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4"/>
        <v>79735</v>
      </c>
      <c r="E14" s="47">
        <v>0</v>
      </c>
      <c r="F14" s="47">
        <v>79735</v>
      </c>
      <c r="G14" s="5"/>
      <c r="H14" s="47" t="s">
        <v>308</v>
      </c>
      <c r="I14" s="47" t="s">
        <v>1141</v>
      </c>
      <c r="J14" s="47">
        <v>0</v>
      </c>
      <c r="K14" s="47">
        <f t="shared" si="1"/>
        <v>117085</v>
      </c>
      <c r="L14" s="47">
        <v>0</v>
      </c>
      <c r="M14" s="47">
        <v>117085</v>
      </c>
      <c r="O14" s="47" t="s">
        <v>296</v>
      </c>
      <c r="P14" s="47" t="s">
        <v>1138</v>
      </c>
      <c r="Q14" s="47">
        <v>4991750</v>
      </c>
      <c r="R14" s="47">
        <f t="shared" si="2"/>
        <v>3253332</v>
      </c>
      <c r="S14" s="47">
        <v>186310</v>
      </c>
      <c r="T14" s="47">
        <v>3067022</v>
      </c>
      <c r="V14" s="47" t="s">
        <v>296</v>
      </c>
      <c r="W14" s="47" t="s">
        <v>1138</v>
      </c>
      <c r="X14" s="47">
        <v>11211901</v>
      </c>
      <c r="Y14" s="47">
        <f t="shared" si="3"/>
        <v>15922367</v>
      </c>
      <c r="Z14" s="47">
        <v>4358250</v>
      </c>
      <c r="AA14" s="47">
        <v>11564117</v>
      </c>
    </row>
    <row r="15" spans="1:27" ht="15">
      <c r="A15" s="47" t="s">
        <v>305</v>
      </c>
      <c r="B15" s="47" t="s">
        <v>1616</v>
      </c>
      <c r="C15" s="47">
        <v>2364400</v>
      </c>
      <c r="D15" s="47">
        <f t="shared" si="4"/>
        <v>222150</v>
      </c>
      <c r="E15" s="47">
        <v>0</v>
      </c>
      <c r="F15" s="47">
        <v>222150</v>
      </c>
      <c r="G15" s="5"/>
      <c r="H15" s="47" t="s">
        <v>311</v>
      </c>
      <c r="I15" s="47" t="s">
        <v>1142</v>
      </c>
      <c r="J15" s="47">
        <v>57300</v>
      </c>
      <c r="K15" s="47">
        <f t="shared" si="1"/>
        <v>5559</v>
      </c>
      <c r="L15" s="47">
        <v>0</v>
      </c>
      <c r="M15" s="47">
        <v>5559</v>
      </c>
      <c r="O15" s="47" t="s">
        <v>299</v>
      </c>
      <c r="P15" s="47" t="s">
        <v>1139</v>
      </c>
      <c r="Q15" s="47">
        <v>1275122</v>
      </c>
      <c r="R15" s="47">
        <f t="shared" si="2"/>
        <v>2334964</v>
      </c>
      <c r="S15" s="47">
        <v>750071</v>
      </c>
      <c r="T15" s="47">
        <v>1584893</v>
      </c>
      <c r="V15" s="47" t="s">
        <v>299</v>
      </c>
      <c r="W15" s="47" t="s">
        <v>1139</v>
      </c>
      <c r="X15" s="47">
        <v>1021286</v>
      </c>
      <c r="Y15" s="47">
        <f t="shared" si="3"/>
        <v>3375824</v>
      </c>
      <c r="Z15" s="47">
        <v>285700</v>
      </c>
      <c r="AA15" s="47">
        <v>3090124</v>
      </c>
    </row>
    <row r="16" spans="1:27" ht="15">
      <c r="A16" s="47" t="s">
        <v>308</v>
      </c>
      <c r="B16" s="47" t="s">
        <v>1141</v>
      </c>
      <c r="C16" s="47">
        <v>1010300</v>
      </c>
      <c r="D16" s="47">
        <f t="shared" si="4"/>
        <v>714272</v>
      </c>
      <c r="E16" s="47">
        <v>15000</v>
      </c>
      <c r="F16" s="47">
        <v>699272</v>
      </c>
      <c r="G16" s="5"/>
      <c r="H16" s="47" t="s">
        <v>314</v>
      </c>
      <c r="I16" s="47" t="s">
        <v>1143</v>
      </c>
      <c r="J16" s="47">
        <v>0</v>
      </c>
      <c r="K16" s="47">
        <f t="shared" si="1"/>
        <v>11000</v>
      </c>
      <c r="L16" s="47">
        <v>0</v>
      </c>
      <c r="M16" s="47">
        <v>11000</v>
      </c>
      <c r="O16" s="47" t="s">
        <v>302</v>
      </c>
      <c r="P16" s="47" t="s">
        <v>1140</v>
      </c>
      <c r="Q16" s="47">
        <v>1057000</v>
      </c>
      <c r="R16" s="47">
        <f t="shared" si="2"/>
        <v>2235812</v>
      </c>
      <c r="S16" s="47">
        <v>556410</v>
      </c>
      <c r="T16" s="47">
        <v>1679402</v>
      </c>
      <c r="V16" s="47" t="s">
        <v>302</v>
      </c>
      <c r="W16" s="47" t="s">
        <v>1140</v>
      </c>
      <c r="X16" s="47">
        <v>0</v>
      </c>
      <c r="Y16" s="47">
        <f t="shared" si="3"/>
        <v>2495459</v>
      </c>
      <c r="Z16" s="47">
        <v>0</v>
      </c>
      <c r="AA16" s="47">
        <v>2495459</v>
      </c>
    </row>
    <row r="17" spans="1:27" ht="15">
      <c r="A17" s="47" t="s">
        <v>311</v>
      </c>
      <c r="B17" s="47" t="s">
        <v>1142</v>
      </c>
      <c r="C17" s="47">
        <v>79500</v>
      </c>
      <c r="D17" s="47">
        <f t="shared" si="4"/>
        <v>287202</v>
      </c>
      <c r="E17" s="47">
        <v>175190</v>
      </c>
      <c r="F17" s="47">
        <v>112012</v>
      </c>
      <c r="G17" s="5"/>
      <c r="H17" s="47" t="s">
        <v>317</v>
      </c>
      <c r="I17" s="47" t="s">
        <v>1144</v>
      </c>
      <c r="J17" s="47">
        <v>0</v>
      </c>
      <c r="K17" s="47">
        <f t="shared" si="1"/>
        <v>150650</v>
      </c>
      <c r="L17" s="47">
        <v>0</v>
      </c>
      <c r="M17" s="47">
        <v>150650</v>
      </c>
      <c r="O17" s="47" t="s">
        <v>305</v>
      </c>
      <c r="P17" s="47" t="s">
        <v>1616</v>
      </c>
      <c r="Q17" s="47">
        <v>7969705</v>
      </c>
      <c r="R17" s="47">
        <f t="shared" si="2"/>
        <v>2419307</v>
      </c>
      <c r="S17" s="47">
        <v>502855</v>
      </c>
      <c r="T17" s="47">
        <v>1916452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314</v>
      </c>
      <c r="B18" s="47" t="s">
        <v>1143</v>
      </c>
      <c r="C18" s="47">
        <v>0</v>
      </c>
      <c r="D18" s="47">
        <f t="shared" si="4"/>
        <v>71050</v>
      </c>
      <c r="E18" s="47">
        <v>0</v>
      </c>
      <c r="F18" s="47">
        <v>71050</v>
      </c>
      <c r="G18" s="5"/>
      <c r="H18" s="47" t="s">
        <v>323</v>
      </c>
      <c r="I18" s="47" t="s">
        <v>1145</v>
      </c>
      <c r="J18" s="47">
        <v>967700</v>
      </c>
      <c r="K18" s="47">
        <f t="shared" si="1"/>
        <v>150604</v>
      </c>
      <c r="L18" s="47">
        <v>0</v>
      </c>
      <c r="M18" s="47">
        <v>150604</v>
      </c>
      <c r="O18" s="47" t="s">
        <v>308</v>
      </c>
      <c r="P18" s="47" t="s">
        <v>1141</v>
      </c>
      <c r="Q18" s="47">
        <v>16104996</v>
      </c>
      <c r="R18" s="47">
        <f t="shared" si="2"/>
        <v>8077504</v>
      </c>
      <c r="S18" s="47">
        <v>1606300</v>
      </c>
      <c r="T18" s="47">
        <v>6471204</v>
      </c>
      <c r="V18" s="47" t="s">
        <v>308</v>
      </c>
      <c r="W18" s="47" t="s">
        <v>1141</v>
      </c>
      <c r="X18" s="47">
        <v>0</v>
      </c>
      <c r="Y18" s="47">
        <f t="shared" si="3"/>
        <v>2690796</v>
      </c>
      <c r="Z18" s="47">
        <v>23500</v>
      </c>
      <c r="AA18" s="47">
        <v>2667296</v>
      </c>
    </row>
    <row r="19" spans="1:27" ht="15">
      <c r="A19" s="47" t="s">
        <v>317</v>
      </c>
      <c r="B19" s="47" t="s">
        <v>1144</v>
      </c>
      <c r="C19" s="47">
        <v>0</v>
      </c>
      <c r="D19" s="47">
        <f t="shared" si="4"/>
        <v>145495</v>
      </c>
      <c r="E19" s="47">
        <v>0</v>
      </c>
      <c r="F19" s="47">
        <v>145495</v>
      </c>
      <c r="G19" s="5"/>
      <c r="H19" s="47" t="s">
        <v>333</v>
      </c>
      <c r="I19" s="47" t="s">
        <v>2255</v>
      </c>
      <c r="J19" s="47">
        <v>0</v>
      </c>
      <c r="K19" s="47">
        <f t="shared" si="1"/>
        <v>47600</v>
      </c>
      <c r="L19" s="47">
        <v>0</v>
      </c>
      <c r="M19" s="47">
        <v>47600</v>
      </c>
      <c r="O19" s="47" t="s">
        <v>311</v>
      </c>
      <c r="P19" s="47" t="s">
        <v>1142</v>
      </c>
      <c r="Q19" s="47">
        <v>98206</v>
      </c>
      <c r="R19" s="47">
        <f t="shared" si="2"/>
        <v>1104038</v>
      </c>
      <c r="S19" s="47">
        <v>350245</v>
      </c>
      <c r="T19" s="47">
        <v>753793</v>
      </c>
      <c r="V19" s="47" t="s">
        <v>311</v>
      </c>
      <c r="W19" s="47" t="s">
        <v>1142</v>
      </c>
      <c r="X19" s="47">
        <v>698646</v>
      </c>
      <c r="Y19" s="47">
        <f t="shared" si="3"/>
        <v>1953155</v>
      </c>
      <c r="Z19" s="47">
        <v>8070</v>
      </c>
      <c r="AA19" s="47">
        <v>1945085</v>
      </c>
    </row>
    <row r="20" spans="1:27" ht="15">
      <c r="A20" s="47" t="s">
        <v>320</v>
      </c>
      <c r="B20" s="47" t="s">
        <v>2264</v>
      </c>
      <c r="C20" s="47">
        <v>0</v>
      </c>
      <c r="D20" s="47">
        <f t="shared" si="4"/>
        <v>22682</v>
      </c>
      <c r="E20" s="47">
        <v>0</v>
      </c>
      <c r="F20" s="47">
        <v>22682</v>
      </c>
      <c r="G20" s="5"/>
      <c r="H20" s="47" t="s">
        <v>336</v>
      </c>
      <c r="I20" s="47" t="s">
        <v>1148</v>
      </c>
      <c r="J20" s="47">
        <v>0</v>
      </c>
      <c r="K20" s="47">
        <f t="shared" si="1"/>
        <v>65275</v>
      </c>
      <c r="L20" s="47">
        <v>0</v>
      </c>
      <c r="M20" s="47">
        <v>65275</v>
      </c>
      <c r="O20" s="47" t="s">
        <v>314</v>
      </c>
      <c r="P20" s="47" t="s">
        <v>1143</v>
      </c>
      <c r="Q20" s="47">
        <v>726300</v>
      </c>
      <c r="R20" s="47">
        <f t="shared" si="2"/>
        <v>1727586</v>
      </c>
      <c r="S20" s="47">
        <v>124300</v>
      </c>
      <c r="T20" s="47">
        <v>1603286</v>
      </c>
      <c r="V20" s="47" t="s">
        <v>314</v>
      </c>
      <c r="W20" s="47" t="s">
        <v>1143</v>
      </c>
      <c r="X20" s="47">
        <v>0</v>
      </c>
      <c r="Y20" s="47">
        <f t="shared" si="3"/>
        <v>2065674</v>
      </c>
      <c r="Z20" s="47">
        <v>262800</v>
      </c>
      <c r="AA20" s="47">
        <v>1802874</v>
      </c>
    </row>
    <row r="21" spans="1:27" ht="15">
      <c r="A21" s="47" t="s">
        <v>323</v>
      </c>
      <c r="B21" s="47" t="s">
        <v>1145</v>
      </c>
      <c r="C21" s="47">
        <v>1128365</v>
      </c>
      <c r="D21" s="47">
        <f t="shared" si="4"/>
        <v>177596</v>
      </c>
      <c r="E21" s="47">
        <v>48500</v>
      </c>
      <c r="F21" s="47">
        <v>129096</v>
      </c>
      <c r="G21" s="5"/>
      <c r="H21" s="47" t="s">
        <v>339</v>
      </c>
      <c r="I21" s="47" t="s">
        <v>1149</v>
      </c>
      <c r="J21" s="47">
        <v>0</v>
      </c>
      <c r="K21" s="47">
        <f t="shared" si="1"/>
        <v>81883</v>
      </c>
      <c r="L21" s="47">
        <v>0</v>
      </c>
      <c r="M21" s="47">
        <v>81883</v>
      </c>
      <c r="O21" s="47" t="s">
        <v>317</v>
      </c>
      <c r="P21" s="47" t="s">
        <v>1144</v>
      </c>
      <c r="Q21" s="47">
        <v>320655</v>
      </c>
      <c r="R21" s="47">
        <f t="shared" si="2"/>
        <v>1247540</v>
      </c>
      <c r="S21" s="47">
        <v>51251</v>
      </c>
      <c r="T21" s="47">
        <v>1196289</v>
      </c>
      <c r="V21" s="47" t="s">
        <v>317</v>
      </c>
      <c r="W21" s="47" t="s">
        <v>1144</v>
      </c>
      <c r="X21" s="47">
        <v>723549</v>
      </c>
      <c r="Y21" s="47">
        <f t="shared" si="3"/>
        <v>4100746</v>
      </c>
      <c r="Z21" s="47">
        <v>0</v>
      </c>
      <c r="AA21" s="47">
        <v>4100746</v>
      </c>
    </row>
    <row r="22" spans="1:27" ht="15">
      <c r="A22" s="47" t="s">
        <v>326</v>
      </c>
      <c r="B22" s="47" t="s">
        <v>1146</v>
      </c>
      <c r="C22" s="47">
        <v>0</v>
      </c>
      <c r="D22" s="47">
        <f t="shared" si="4"/>
        <v>335410</v>
      </c>
      <c r="E22" s="47">
        <v>0</v>
      </c>
      <c r="F22" s="47">
        <v>335410</v>
      </c>
      <c r="G22" s="5"/>
      <c r="H22" s="47" t="s">
        <v>342</v>
      </c>
      <c r="I22" s="47" t="s">
        <v>1150</v>
      </c>
      <c r="J22" s="47">
        <v>0</v>
      </c>
      <c r="K22" s="47">
        <f t="shared" si="1"/>
        <v>18400</v>
      </c>
      <c r="L22" s="47">
        <v>0</v>
      </c>
      <c r="M22" s="47">
        <v>18400</v>
      </c>
      <c r="O22" s="47" t="s">
        <v>320</v>
      </c>
      <c r="P22" s="47" t="s">
        <v>2264</v>
      </c>
      <c r="Q22" s="47">
        <v>338900</v>
      </c>
      <c r="R22" s="47">
        <f t="shared" si="2"/>
        <v>424221</v>
      </c>
      <c r="S22" s="47">
        <v>0</v>
      </c>
      <c r="T22" s="47">
        <v>424221</v>
      </c>
      <c r="V22" s="47" t="s">
        <v>323</v>
      </c>
      <c r="W22" s="47" t="s">
        <v>1145</v>
      </c>
      <c r="X22" s="47">
        <v>993875</v>
      </c>
      <c r="Y22" s="47">
        <f t="shared" si="3"/>
        <v>4562683</v>
      </c>
      <c r="Z22" s="47">
        <v>15250</v>
      </c>
      <c r="AA22" s="47">
        <v>4547433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4"/>
        <v>71305</v>
      </c>
      <c r="E23" s="47">
        <v>10000</v>
      </c>
      <c r="F23" s="47">
        <v>61305</v>
      </c>
      <c r="G23" s="5"/>
      <c r="H23" s="47" t="s">
        <v>345</v>
      </c>
      <c r="I23" s="47" t="s">
        <v>1151</v>
      </c>
      <c r="J23" s="47">
        <v>0</v>
      </c>
      <c r="K23" s="47">
        <f t="shared" si="1"/>
        <v>654532</v>
      </c>
      <c r="L23" s="47">
        <v>0</v>
      </c>
      <c r="M23" s="47">
        <v>654532</v>
      </c>
      <c r="O23" s="47" t="s">
        <v>323</v>
      </c>
      <c r="P23" s="47" t="s">
        <v>1145</v>
      </c>
      <c r="Q23" s="47">
        <v>3092506</v>
      </c>
      <c r="R23" s="47">
        <f t="shared" si="2"/>
        <v>1809725</v>
      </c>
      <c r="S23" s="47">
        <v>417534</v>
      </c>
      <c r="T23" s="47">
        <v>1392191</v>
      </c>
      <c r="V23" s="47" t="s">
        <v>326</v>
      </c>
      <c r="W23" s="47" t="s">
        <v>1146</v>
      </c>
      <c r="X23" s="47">
        <v>0</v>
      </c>
      <c r="Y23" s="47">
        <f t="shared" si="3"/>
        <v>546699</v>
      </c>
      <c r="Z23" s="47">
        <v>300000</v>
      </c>
      <c r="AA23" s="47">
        <v>246699</v>
      </c>
    </row>
    <row r="24" spans="1:27" ht="15">
      <c r="A24" s="47" t="s">
        <v>333</v>
      </c>
      <c r="B24" s="47" t="s">
        <v>2255</v>
      </c>
      <c r="C24" s="47">
        <v>0</v>
      </c>
      <c r="D24" s="47">
        <f t="shared" si="4"/>
        <v>382689</v>
      </c>
      <c r="E24" s="47">
        <v>0</v>
      </c>
      <c r="F24" s="47">
        <v>382689</v>
      </c>
      <c r="G24" s="5"/>
      <c r="H24" s="47" t="s">
        <v>351</v>
      </c>
      <c r="I24" s="47" t="s">
        <v>1153</v>
      </c>
      <c r="J24" s="47">
        <v>0</v>
      </c>
      <c r="K24" s="47">
        <f t="shared" si="1"/>
        <v>29685</v>
      </c>
      <c r="L24" s="47">
        <v>0</v>
      </c>
      <c r="M24" s="47">
        <v>29685</v>
      </c>
      <c r="O24" s="47" t="s">
        <v>326</v>
      </c>
      <c r="P24" s="47" t="s">
        <v>1146</v>
      </c>
      <c r="Q24" s="47">
        <v>735540</v>
      </c>
      <c r="R24" s="47">
        <f t="shared" si="2"/>
        <v>5234516</v>
      </c>
      <c r="S24" s="47">
        <v>192150</v>
      </c>
      <c r="T24" s="47">
        <v>5042366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336</v>
      </c>
      <c r="B25" s="47" t="s">
        <v>1148</v>
      </c>
      <c r="C25" s="47">
        <v>380300</v>
      </c>
      <c r="D25" s="47">
        <f t="shared" si="4"/>
        <v>508564</v>
      </c>
      <c r="E25" s="47">
        <v>263900</v>
      </c>
      <c r="F25" s="47">
        <v>244664</v>
      </c>
      <c r="G25" s="5"/>
      <c r="H25" s="47" t="s">
        <v>354</v>
      </c>
      <c r="I25" s="47" t="s">
        <v>1154</v>
      </c>
      <c r="J25" s="47">
        <v>0</v>
      </c>
      <c r="K25" s="47">
        <f t="shared" si="1"/>
        <v>8245</v>
      </c>
      <c r="L25" s="47">
        <v>0</v>
      </c>
      <c r="M25" s="47">
        <v>8245</v>
      </c>
      <c r="O25" s="47" t="s">
        <v>329</v>
      </c>
      <c r="P25" s="47" t="s">
        <v>1147</v>
      </c>
      <c r="Q25" s="47">
        <v>1</v>
      </c>
      <c r="R25" s="47">
        <f t="shared" si="2"/>
        <v>509110</v>
      </c>
      <c r="S25" s="47">
        <v>248850</v>
      </c>
      <c r="T25" s="47">
        <v>260260</v>
      </c>
      <c r="V25" s="47" t="s">
        <v>333</v>
      </c>
      <c r="W25" s="47" t="s">
        <v>2255</v>
      </c>
      <c r="X25" s="47">
        <v>0</v>
      </c>
      <c r="Y25" s="47">
        <f t="shared" si="3"/>
        <v>3349572</v>
      </c>
      <c r="Z25" s="47">
        <v>0</v>
      </c>
      <c r="AA25" s="47">
        <v>3349572</v>
      </c>
    </row>
    <row r="26" spans="1:27" ht="15">
      <c r="A26" s="47" t="s">
        <v>339</v>
      </c>
      <c r="B26" s="47" t="s">
        <v>1149</v>
      </c>
      <c r="C26" s="47">
        <v>0</v>
      </c>
      <c r="D26" s="47">
        <f t="shared" si="4"/>
        <v>631783</v>
      </c>
      <c r="E26" s="47">
        <v>256200</v>
      </c>
      <c r="F26" s="47">
        <v>375583</v>
      </c>
      <c r="G26" s="5"/>
      <c r="H26" s="47" t="s">
        <v>357</v>
      </c>
      <c r="I26" s="47" t="s">
        <v>1155</v>
      </c>
      <c r="J26" s="47">
        <v>0</v>
      </c>
      <c r="K26" s="47">
        <f t="shared" si="1"/>
        <v>253950</v>
      </c>
      <c r="L26" s="47">
        <v>0</v>
      </c>
      <c r="M26" s="47">
        <v>253950</v>
      </c>
      <c r="O26" s="47" t="s">
        <v>333</v>
      </c>
      <c r="P26" s="47" t="s">
        <v>2255</v>
      </c>
      <c r="Q26" s="47">
        <v>2156606</v>
      </c>
      <c r="R26" s="47">
        <f t="shared" si="2"/>
        <v>5768403</v>
      </c>
      <c r="S26" s="47">
        <v>2367640</v>
      </c>
      <c r="T26" s="47">
        <v>3400763</v>
      </c>
      <c r="V26" s="47" t="s">
        <v>336</v>
      </c>
      <c r="W26" s="47" t="s">
        <v>1148</v>
      </c>
      <c r="X26" s="47">
        <v>55950</v>
      </c>
      <c r="Y26" s="47">
        <f t="shared" si="3"/>
        <v>1319868</v>
      </c>
      <c r="Z26" s="47">
        <v>0</v>
      </c>
      <c r="AA26" s="47">
        <v>1319868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4"/>
        <v>117771</v>
      </c>
      <c r="E27" s="47">
        <v>1000</v>
      </c>
      <c r="F27" s="47">
        <v>116771</v>
      </c>
      <c r="G27" s="5"/>
      <c r="H27" s="47" t="s">
        <v>360</v>
      </c>
      <c r="I27" s="47" t="s">
        <v>2256</v>
      </c>
      <c r="J27" s="47">
        <v>0</v>
      </c>
      <c r="K27" s="47">
        <f t="shared" si="1"/>
        <v>98500</v>
      </c>
      <c r="L27" s="47">
        <v>0</v>
      </c>
      <c r="M27" s="47">
        <v>98500</v>
      </c>
      <c r="O27" s="47" t="s">
        <v>336</v>
      </c>
      <c r="P27" s="47" t="s">
        <v>1148</v>
      </c>
      <c r="Q27" s="47">
        <v>3162800</v>
      </c>
      <c r="R27" s="47">
        <f t="shared" si="2"/>
        <v>1116434</v>
      </c>
      <c r="S27" s="47">
        <v>288550</v>
      </c>
      <c r="T27" s="47">
        <v>827884</v>
      </c>
      <c r="V27" s="47" t="s">
        <v>339</v>
      </c>
      <c r="W27" s="47" t="s">
        <v>1149</v>
      </c>
      <c r="X27" s="47">
        <v>2631266</v>
      </c>
      <c r="Y27" s="47">
        <f t="shared" si="3"/>
        <v>5864698</v>
      </c>
      <c r="Z27" s="47">
        <v>271500</v>
      </c>
      <c r="AA27" s="47">
        <v>5593198</v>
      </c>
    </row>
    <row r="28" spans="1:27" ht="15">
      <c r="A28" s="47" t="s">
        <v>345</v>
      </c>
      <c r="B28" s="47" t="s">
        <v>1151</v>
      </c>
      <c r="C28" s="47">
        <v>0</v>
      </c>
      <c r="D28" s="47">
        <f t="shared" si="4"/>
        <v>90475</v>
      </c>
      <c r="E28" s="47">
        <v>0</v>
      </c>
      <c r="F28" s="47">
        <v>90475</v>
      </c>
      <c r="G28" s="5"/>
      <c r="H28" s="47" t="s">
        <v>363</v>
      </c>
      <c r="I28" s="47" t="s">
        <v>2285</v>
      </c>
      <c r="J28" s="47">
        <v>0</v>
      </c>
      <c r="K28" s="47">
        <f t="shared" si="1"/>
        <v>1237250</v>
      </c>
      <c r="L28" s="47">
        <v>289250</v>
      </c>
      <c r="M28" s="47">
        <v>948000</v>
      </c>
      <c r="O28" s="47" t="s">
        <v>339</v>
      </c>
      <c r="P28" s="47" t="s">
        <v>1149</v>
      </c>
      <c r="Q28" s="47">
        <v>1425950</v>
      </c>
      <c r="R28" s="47">
        <f t="shared" si="2"/>
        <v>5892535</v>
      </c>
      <c r="S28" s="47">
        <v>1814635</v>
      </c>
      <c r="T28" s="47">
        <v>4077900</v>
      </c>
      <c r="V28" s="47" t="s">
        <v>342</v>
      </c>
      <c r="W28" s="47" t="s">
        <v>1150</v>
      </c>
      <c r="X28" s="47">
        <v>300</v>
      </c>
      <c r="Y28" s="47">
        <f t="shared" si="3"/>
        <v>585722</v>
      </c>
      <c r="Z28" s="47">
        <v>0</v>
      </c>
      <c r="AA28" s="47">
        <v>585722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4"/>
        <v>12400</v>
      </c>
      <c r="E29" s="47">
        <v>0</v>
      </c>
      <c r="F29" s="47">
        <v>12400</v>
      </c>
      <c r="G29" s="5"/>
      <c r="H29" s="47" t="s">
        <v>366</v>
      </c>
      <c r="I29" s="47" t="s">
        <v>1370</v>
      </c>
      <c r="J29" s="47">
        <v>1048500</v>
      </c>
      <c r="K29" s="47">
        <f t="shared" si="1"/>
        <v>206500</v>
      </c>
      <c r="L29" s="47">
        <v>0</v>
      </c>
      <c r="M29" s="47">
        <v>206500</v>
      </c>
      <c r="O29" s="47" t="s">
        <v>342</v>
      </c>
      <c r="P29" s="47" t="s">
        <v>1150</v>
      </c>
      <c r="Q29" s="47">
        <v>0</v>
      </c>
      <c r="R29" s="47">
        <f t="shared" si="2"/>
        <v>1241548</v>
      </c>
      <c r="S29" s="47">
        <v>50770</v>
      </c>
      <c r="T29" s="47">
        <v>1190778</v>
      </c>
      <c r="V29" s="47" t="s">
        <v>345</v>
      </c>
      <c r="W29" s="47" t="s">
        <v>1151</v>
      </c>
      <c r="X29" s="47">
        <v>1290600</v>
      </c>
      <c r="Y29" s="47">
        <f t="shared" si="3"/>
        <v>11804026</v>
      </c>
      <c r="Z29" s="47">
        <v>2000000</v>
      </c>
      <c r="AA29" s="47">
        <v>9804026</v>
      </c>
    </row>
    <row r="30" spans="1:27" ht="15">
      <c r="A30" s="47" t="s">
        <v>351</v>
      </c>
      <c r="B30" s="47" t="s">
        <v>1153</v>
      </c>
      <c r="C30" s="47">
        <v>1028599</v>
      </c>
      <c r="D30" s="47">
        <f t="shared" si="4"/>
        <v>183661</v>
      </c>
      <c r="E30" s="47">
        <v>5200</v>
      </c>
      <c r="F30" s="47">
        <v>178461</v>
      </c>
      <c r="G30" s="5"/>
      <c r="H30" s="47" t="s">
        <v>369</v>
      </c>
      <c r="I30" s="47" t="s">
        <v>1156</v>
      </c>
      <c r="J30" s="47">
        <v>0</v>
      </c>
      <c r="K30" s="47">
        <f t="shared" si="1"/>
        <v>534338</v>
      </c>
      <c r="L30" s="47">
        <v>0</v>
      </c>
      <c r="M30" s="47">
        <v>534338</v>
      </c>
      <c r="O30" s="47" t="s">
        <v>345</v>
      </c>
      <c r="P30" s="47" t="s">
        <v>1151</v>
      </c>
      <c r="Q30" s="47">
        <v>0</v>
      </c>
      <c r="R30" s="47">
        <f t="shared" si="2"/>
        <v>713286</v>
      </c>
      <c r="S30" s="47">
        <v>26200</v>
      </c>
      <c r="T30" s="47">
        <v>687086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354</v>
      </c>
      <c r="B31" s="47" t="s">
        <v>1154</v>
      </c>
      <c r="C31" s="47">
        <v>602900</v>
      </c>
      <c r="D31" s="47">
        <f t="shared" si="4"/>
        <v>956396</v>
      </c>
      <c r="E31" s="47">
        <v>469800</v>
      </c>
      <c r="F31" s="47">
        <v>486596</v>
      </c>
      <c r="G31" s="5"/>
      <c r="H31" s="47" t="s">
        <v>372</v>
      </c>
      <c r="I31" s="47" t="s">
        <v>1157</v>
      </c>
      <c r="J31" s="47">
        <v>0</v>
      </c>
      <c r="K31" s="47">
        <f t="shared" si="1"/>
        <v>135500</v>
      </c>
      <c r="L31" s="47">
        <v>0</v>
      </c>
      <c r="M31" s="47">
        <v>135500</v>
      </c>
      <c r="O31" s="47" t="s">
        <v>348</v>
      </c>
      <c r="P31" s="47" t="s">
        <v>1152</v>
      </c>
      <c r="Q31" s="47">
        <v>93872160</v>
      </c>
      <c r="R31" s="47">
        <f t="shared" si="2"/>
        <v>7037408</v>
      </c>
      <c r="S31" s="47">
        <v>2649000</v>
      </c>
      <c r="T31" s="47">
        <v>4388408</v>
      </c>
      <c r="V31" s="47" t="s">
        <v>351</v>
      </c>
      <c r="W31" s="47" t="s">
        <v>1153</v>
      </c>
      <c r="X31" s="47">
        <v>0</v>
      </c>
      <c r="Y31" s="47">
        <f t="shared" si="3"/>
        <v>3833427</v>
      </c>
      <c r="Z31" s="47">
        <v>2474500</v>
      </c>
      <c r="AA31" s="47">
        <v>1358927</v>
      </c>
    </row>
    <row r="32" spans="1:27" ht="15">
      <c r="A32" s="47" t="s">
        <v>357</v>
      </c>
      <c r="B32" s="47" t="s">
        <v>1155</v>
      </c>
      <c r="C32" s="47">
        <v>0</v>
      </c>
      <c r="D32" s="47">
        <f t="shared" si="4"/>
        <v>348070</v>
      </c>
      <c r="E32" s="47">
        <v>150</v>
      </c>
      <c r="F32" s="47">
        <v>347920</v>
      </c>
      <c r="G32" s="5"/>
      <c r="H32" s="47" t="s">
        <v>375</v>
      </c>
      <c r="I32" s="47" t="s">
        <v>1158</v>
      </c>
      <c r="J32" s="47">
        <v>55600</v>
      </c>
      <c r="K32" s="47">
        <f t="shared" si="1"/>
        <v>986866</v>
      </c>
      <c r="L32" s="47">
        <v>39200</v>
      </c>
      <c r="M32" s="47">
        <v>947666</v>
      </c>
      <c r="O32" s="47" t="s">
        <v>351</v>
      </c>
      <c r="P32" s="47" t="s">
        <v>1153</v>
      </c>
      <c r="Q32" s="47">
        <v>4446693</v>
      </c>
      <c r="R32" s="47">
        <f t="shared" si="2"/>
        <v>3765228</v>
      </c>
      <c r="S32" s="47">
        <v>1892175</v>
      </c>
      <c r="T32" s="47">
        <v>1873053</v>
      </c>
      <c r="V32" s="47" t="s">
        <v>354</v>
      </c>
      <c r="W32" s="47" t="s">
        <v>1154</v>
      </c>
      <c r="X32" s="47">
        <v>46380</v>
      </c>
      <c r="Y32" s="47">
        <f t="shared" si="3"/>
        <v>682447</v>
      </c>
      <c r="Z32" s="47">
        <v>200</v>
      </c>
      <c r="AA32" s="47">
        <v>682247</v>
      </c>
    </row>
    <row r="33" spans="1:27" ht="15">
      <c r="A33" s="47" t="s">
        <v>360</v>
      </c>
      <c r="B33" s="47" t="s">
        <v>2256</v>
      </c>
      <c r="C33" s="47">
        <v>0</v>
      </c>
      <c r="D33" s="47">
        <f t="shared" si="4"/>
        <v>613068</v>
      </c>
      <c r="E33" s="47">
        <v>54400</v>
      </c>
      <c r="F33" s="47">
        <v>558668</v>
      </c>
      <c r="G33" s="5"/>
      <c r="H33" s="47" t="s">
        <v>378</v>
      </c>
      <c r="I33" s="47" t="s">
        <v>1159</v>
      </c>
      <c r="J33" s="47">
        <v>1765000</v>
      </c>
      <c r="K33" s="47">
        <f t="shared" si="1"/>
        <v>161400</v>
      </c>
      <c r="L33" s="47">
        <v>0</v>
      </c>
      <c r="M33" s="47">
        <v>161400</v>
      </c>
      <c r="O33" s="47" t="s">
        <v>354</v>
      </c>
      <c r="P33" s="47" t="s">
        <v>1154</v>
      </c>
      <c r="Q33" s="47">
        <v>3227640</v>
      </c>
      <c r="R33" s="47">
        <f t="shared" si="2"/>
        <v>3759953</v>
      </c>
      <c r="S33" s="47">
        <v>1575261</v>
      </c>
      <c r="T33" s="47">
        <v>2184692</v>
      </c>
      <c r="V33" s="47" t="s">
        <v>357</v>
      </c>
      <c r="W33" s="47" t="s">
        <v>1155</v>
      </c>
      <c r="X33" s="47">
        <v>31000</v>
      </c>
      <c r="Y33" s="47">
        <f t="shared" si="3"/>
        <v>1192257</v>
      </c>
      <c r="Z33" s="47">
        <v>0</v>
      </c>
      <c r="AA33" s="47">
        <v>1192257</v>
      </c>
    </row>
    <row r="34" spans="1:27" ht="15">
      <c r="A34" s="47" t="s">
        <v>363</v>
      </c>
      <c r="B34" s="47" t="s">
        <v>2285</v>
      </c>
      <c r="C34" s="47">
        <v>0</v>
      </c>
      <c r="D34" s="47">
        <f t="shared" si="4"/>
        <v>381335</v>
      </c>
      <c r="E34" s="47">
        <v>12200</v>
      </c>
      <c r="F34" s="47">
        <v>369135</v>
      </c>
      <c r="G34" s="5"/>
      <c r="H34" s="47" t="s">
        <v>381</v>
      </c>
      <c r="I34" s="47" t="s">
        <v>2257</v>
      </c>
      <c r="J34" s="47">
        <v>650000</v>
      </c>
      <c r="K34" s="47">
        <f t="shared" si="1"/>
        <v>1039966</v>
      </c>
      <c r="L34" s="47">
        <v>0</v>
      </c>
      <c r="M34" s="47">
        <v>1039966</v>
      </c>
      <c r="O34" s="47" t="s">
        <v>357</v>
      </c>
      <c r="P34" s="47" t="s">
        <v>1155</v>
      </c>
      <c r="Q34" s="47">
        <v>4889651</v>
      </c>
      <c r="R34" s="47">
        <f t="shared" si="2"/>
        <v>4104400</v>
      </c>
      <c r="S34" s="47">
        <v>2356250</v>
      </c>
      <c r="T34" s="47">
        <v>1748150</v>
      </c>
      <c r="V34" s="47" t="s">
        <v>360</v>
      </c>
      <c r="W34" s="47" t="s">
        <v>2256</v>
      </c>
      <c r="X34" s="47">
        <v>0</v>
      </c>
      <c r="Y34" s="47">
        <f t="shared" si="3"/>
        <v>178250</v>
      </c>
      <c r="Z34" s="47">
        <v>0</v>
      </c>
      <c r="AA34" s="47">
        <v>178250</v>
      </c>
    </row>
    <row r="35" spans="1:27" ht="15">
      <c r="A35" s="47" t="s">
        <v>366</v>
      </c>
      <c r="B35" s="47" t="s">
        <v>1370</v>
      </c>
      <c r="C35" s="47">
        <v>0</v>
      </c>
      <c r="D35" s="47">
        <f t="shared" si="4"/>
        <v>125842</v>
      </c>
      <c r="E35" s="47">
        <v>0</v>
      </c>
      <c r="F35" s="47">
        <v>125842</v>
      </c>
      <c r="G35" s="5"/>
      <c r="H35" s="47" t="s">
        <v>384</v>
      </c>
      <c r="I35" s="47" t="s">
        <v>1160</v>
      </c>
      <c r="J35" s="47">
        <v>0</v>
      </c>
      <c r="K35" s="47">
        <f t="shared" si="1"/>
        <v>449381</v>
      </c>
      <c r="L35" s="47">
        <v>0</v>
      </c>
      <c r="M35" s="47">
        <v>449381</v>
      </c>
      <c r="O35" s="47" t="s">
        <v>360</v>
      </c>
      <c r="P35" s="47" t="s">
        <v>2256</v>
      </c>
      <c r="Q35" s="47">
        <v>185000</v>
      </c>
      <c r="R35" s="47">
        <f t="shared" si="2"/>
        <v>5282218</v>
      </c>
      <c r="S35" s="47">
        <v>375450</v>
      </c>
      <c r="T35" s="47">
        <v>4906768</v>
      </c>
      <c r="V35" s="47" t="s">
        <v>363</v>
      </c>
      <c r="W35" s="47" t="s">
        <v>2285</v>
      </c>
      <c r="X35" s="47">
        <v>72000</v>
      </c>
      <c r="Y35" s="47">
        <f t="shared" si="3"/>
        <v>4151380</v>
      </c>
      <c r="Z35" s="47">
        <v>289250</v>
      </c>
      <c r="AA35" s="47">
        <v>3862130</v>
      </c>
    </row>
    <row r="36" spans="1:27" ht="15">
      <c r="A36" s="47" t="s">
        <v>369</v>
      </c>
      <c r="B36" s="47" t="s">
        <v>1156</v>
      </c>
      <c r="C36" s="47">
        <v>296815</v>
      </c>
      <c r="D36" s="47">
        <f t="shared" si="4"/>
        <v>431287</v>
      </c>
      <c r="E36" s="47">
        <v>0</v>
      </c>
      <c r="F36" s="47">
        <v>431287</v>
      </c>
      <c r="G36" s="5"/>
      <c r="H36" s="47" t="s">
        <v>387</v>
      </c>
      <c r="I36" s="47" t="s">
        <v>1161</v>
      </c>
      <c r="J36" s="47">
        <v>0</v>
      </c>
      <c r="K36" s="47">
        <f t="shared" si="1"/>
        <v>981178</v>
      </c>
      <c r="L36" s="47">
        <v>0</v>
      </c>
      <c r="M36" s="47">
        <v>981178</v>
      </c>
      <c r="O36" s="47" t="s">
        <v>363</v>
      </c>
      <c r="P36" s="47" t="s">
        <v>2285</v>
      </c>
      <c r="Q36" s="47">
        <v>1399700</v>
      </c>
      <c r="R36" s="47">
        <f t="shared" si="2"/>
        <v>4739691</v>
      </c>
      <c r="S36" s="47">
        <v>615266</v>
      </c>
      <c r="T36" s="47">
        <v>4124425</v>
      </c>
      <c r="V36" s="47" t="s">
        <v>366</v>
      </c>
      <c r="W36" s="47" t="s">
        <v>1370</v>
      </c>
      <c r="X36" s="47">
        <v>1759225</v>
      </c>
      <c r="Y36" s="47">
        <f t="shared" si="3"/>
        <v>13095234</v>
      </c>
      <c r="Z36" s="47">
        <v>0</v>
      </c>
      <c r="AA36" s="47">
        <v>13095234</v>
      </c>
    </row>
    <row r="37" spans="1:27" ht="15">
      <c r="A37" s="47" t="s">
        <v>372</v>
      </c>
      <c r="B37" s="47" t="s">
        <v>1157</v>
      </c>
      <c r="C37" s="47">
        <v>0</v>
      </c>
      <c r="D37" s="47">
        <f t="shared" si="4"/>
        <v>296511</v>
      </c>
      <c r="E37" s="47">
        <v>178130</v>
      </c>
      <c r="F37" s="47">
        <v>118381</v>
      </c>
      <c r="G37" s="5"/>
      <c r="H37" s="47" t="s">
        <v>390</v>
      </c>
      <c r="I37" s="47" t="s">
        <v>1162</v>
      </c>
      <c r="J37" s="47">
        <v>68000</v>
      </c>
      <c r="K37" s="47">
        <f t="shared" si="1"/>
        <v>195075</v>
      </c>
      <c r="L37" s="47">
        <v>0</v>
      </c>
      <c r="M37" s="47">
        <v>195075</v>
      </c>
      <c r="O37" s="47" t="s">
        <v>366</v>
      </c>
      <c r="P37" s="47" t="s">
        <v>1370</v>
      </c>
      <c r="Q37" s="47">
        <v>303700</v>
      </c>
      <c r="R37" s="47">
        <f t="shared" si="2"/>
        <v>2206048</v>
      </c>
      <c r="S37" s="47">
        <v>206550</v>
      </c>
      <c r="T37" s="47">
        <v>1999498</v>
      </c>
      <c r="V37" s="47" t="s">
        <v>369</v>
      </c>
      <c r="W37" s="47" t="s">
        <v>1156</v>
      </c>
      <c r="X37" s="47">
        <v>13879600</v>
      </c>
      <c r="Y37" s="47">
        <f t="shared" si="3"/>
        <v>4625752</v>
      </c>
      <c r="Z37" s="47">
        <v>42000</v>
      </c>
      <c r="AA37" s="47">
        <v>4583752</v>
      </c>
    </row>
    <row r="38" spans="1:27" ht="15">
      <c r="A38" s="47" t="s">
        <v>375</v>
      </c>
      <c r="B38" s="47" t="s">
        <v>1158</v>
      </c>
      <c r="C38" s="47">
        <v>9000</v>
      </c>
      <c r="D38" s="47">
        <f t="shared" si="4"/>
        <v>421393</v>
      </c>
      <c r="E38" s="47">
        <v>94200</v>
      </c>
      <c r="F38" s="47">
        <v>327193</v>
      </c>
      <c r="G38" s="5"/>
      <c r="H38" s="47" t="s">
        <v>393</v>
      </c>
      <c r="I38" s="47" t="s">
        <v>1371</v>
      </c>
      <c r="J38" s="47">
        <v>57850</v>
      </c>
      <c r="K38" s="47">
        <f t="shared" si="1"/>
        <v>76292</v>
      </c>
      <c r="L38" s="47">
        <v>0</v>
      </c>
      <c r="M38" s="47">
        <v>76292</v>
      </c>
      <c r="O38" s="47" t="s">
        <v>369</v>
      </c>
      <c r="P38" s="47" t="s">
        <v>1156</v>
      </c>
      <c r="Q38" s="47">
        <v>20401410</v>
      </c>
      <c r="R38" s="47">
        <f t="shared" si="2"/>
        <v>10021092</v>
      </c>
      <c r="S38" s="47">
        <v>94900</v>
      </c>
      <c r="T38" s="47">
        <v>9926192</v>
      </c>
      <c r="V38" s="47" t="s">
        <v>372</v>
      </c>
      <c r="W38" s="47" t="s">
        <v>1157</v>
      </c>
      <c r="X38" s="47">
        <v>0</v>
      </c>
      <c r="Y38" s="47">
        <f t="shared" si="3"/>
        <v>1858581</v>
      </c>
      <c r="Z38" s="47">
        <v>0</v>
      </c>
      <c r="AA38" s="47">
        <v>1858581</v>
      </c>
    </row>
    <row r="39" spans="1:27" ht="15">
      <c r="A39" s="47" t="s">
        <v>378</v>
      </c>
      <c r="B39" s="47" t="s">
        <v>1159</v>
      </c>
      <c r="C39" s="47">
        <v>0</v>
      </c>
      <c r="D39" s="47">
        <f t="shared" si="4"/>
        <v>124395</v>
      </c>
      <c r="E39" s="47">
        <v>0</v>
      </c>
      <c r="F39" s="47">
        <v>124395</v>
      </c>
      <c r="G39" s="5"/>
      <c r="H39" s="47" t="s">
        <v>396</v>
      </c>
      <c r="I39" s="47" t="s">
        <v>1163</v>
      </c>
      <c r="J39" s="47">
        <v>19900</v>
      </c>
      <c r="K39" s="47">
        <f t="shared" si="1"/>
        <v>141815</v>
      </c>
      <c r="L39" s="47">
        <v>0</v>
      </c>
      <c r="M39" s="47">
        <v>141815</v>
      </c>
      <c r="O39" s="47" t="s">
        <v>372</v>
      </c>
      <c r="P39" s="47" t="s">
        <v>1157</v>
      </c>
      <c r="Q39" s="47">
        <v>322500</v>
      </c>
      <c r="R39" s="47">
        <f t="shared" si="2"/>
        <v>2911927</v>
      </c>
      <c r="S39" s="47">
        <v>1027287</v>
      </c>
      <c r="T39" s="47">
        <v>1884640</v>
      </c>
      <c r="V39" s="47" t="s">
        <v>375</v>
      </c>
      <c r="W39" s="47" t="s">
        <v>1158</v>
      </c>
      <c r="X39" s="47">
        <v>9520095</v>
      </c>
      <c r="Y39" s="47">
        <f t="shared" si="3"/>
        <v>10669289</v>
      </c>
      <c r="Z39" s="47">
        <v>1164350</v>
      </c>
      <c r="AA39" s="47">
        <v>9504939</v>
      </c>
    </row>
    <row r="40" spans="1:27" ht="15">
      <c r="A40" s="47" t="s">
        <v>381</v>
      </c>
      <c r="B40" s="47" t="s">
        <v>2257</v>
      </c>
      <c r="C40" s="47">
        <v>0</v>
      </c>
      <c r="D40" s="47">
        <f t="shared" si="4"/>
        <v>1121566</v>
      </c>
      <c r="E40" s="47">
        <v>223145</v>
      </c>
      <c r="F40" s="47">
        <v>898421</v>
      </c>
      <c r="G40" s="5"/>
      <c r="H40" s="47" t="s">
        <v>399</v>
      </c>
      <c r="I40" s="47" t="s">
        <v>1164</v>
      </c>
      <c r="J40" s="47">
        <v>0</v>
      </c>
      <c r="K40" s="47">
        <f t="shared" si="1"/>
        <v>3697800</v>
      </c>
      <c r="L40" s="47">
        <v>0</v>
      </c>
      <c r="M40" s="47">
        <v>3697800</v>
      </c>
      <c r="O40" s="47" t="s">
        <v>375</v>
      </c>
      <c r="P40" s="47" t="s">
        <v>1158</v>
      </c>
      <c r="Q40" s="47">
        <v>1494525</v>
      </c>
      <c r="R40" s="47">
        <f t="shared" si="2"/>
        <v>17844558</v>
      </c>
      <c r="S40" s="47">
        <v>10821675</v>
      </c>
      <c r="T40" s="47">
        <v>7022883</v>
      </c>
      <c r="V40" s="47" t="s">
        <v>378</v>
      </c>
      <c r="W40" s="47" t="s">
        <v>1159</v>
      </c>
      <c r="X40" s="47">
        <v>1765000</v>
      </c>
      <c r="Y40" s="47">
        <f t="shared" si="3"/>
        <v>5192255</v>
      </c>
      <c r="Z40" s="47">
        <v>0</v>
      </c>
      <c r="AA40" s="47">
        <v>5192255</v>
      </c>
    </row>
    <row r="41" spans="1:27" ht="15">
      <c r="A41" s="47" t="s">
        <v>384</v>
      </c>
      <c r="B41" s="47" t="s">
        <v>1160</v>
      </c>
      <c r="C41" s="47">
        <v>0</v>
      </c>
      <c r="D41" s="47">
        <f t="shared" si="4"/>
        <v>107550</v>
      </c>
      <c r="E41" s="47">
        <v>0</v>
      </c>
      <c r="F41" s="47">
        <v>107550</v>
      </c>
      <c r="G41" s="5"/>
      <c r="H41" s="47" t="s">
        <v>402</v>
      </c>
      <c r="I41" s="47" t="s">
        <v>1165</v>
      </c>
      <c r="J41" s="47">
        <v>6500</v>
      </c>
      <c r="K41" s="47">
        <f t="shared" si="1"/>
        <v>0</v>
      </c>
      <c r="L41" s="47">
        <v>0</v>
      </c>
      <c r="M41" s="47">
        <v>0</v>
      </c>
      <c r="O41" s="47" t="s">
        <v>378</v>
      </c>
      <c r="P41" s="47" t="s">
        <v>1159</v>
      </c>
      <c r="Q41" s="47">
        <v>9290300</v>
      </c>
      <c r="R41" s="47">
        <f t="shared" si="2"/>
        <v>3715995</v>
      </c>
      <c r="S41" s="47">
        <v>1241380</v>
      </c>
      <c r="T41" s="47">
        <v>2474615</v>
      </c>
      <c r="V41" s="47" t="s">
        <v>381</v>
      </c>
      <c r="W41" s="47" t="s">
        <v>2257</v>
      </c>
      <c r="X41" s="47">
        <v>3373537</v>
      </c>
      <c r="Y41" s="47">
        <f t="shared" si="3"/>
        <v>5256102</v>
      </c>
      <c r="Z41" s="47">
        <v>27800</v>
      </c>
      <c r="AA41" s="47">
        <v>5228302</v>
      </c>
    </row>
    <row r="42" spans="1:27" ht="15">
      <c r="A42" s="47" t="s">
        <v>387</v>
      </c>
      <c r="B42" s="47" t="s">
        <v>1161</v>
      </c>
      <c r="C42" s="47">
        <v>0</v>
      </c>
      <c r="D42" s="47">
        <f t="shared" si="4"/>
        <v>1944194</v>
      </c>
      <c r="E42" s="47">
        <v>0</v>
      </c>
      <c r="F42" s="47">
        <v>1944194</v>
      </c>
      <c r="G42" s="5"/>
      <c r="H42" s="47" t="s">
        <v>405</v>
      </c>
      <c r="I42" s="47" t="s">
        <v>1166</v>
      </c>
      <c r="J42" s="47">
        <v>0</v>
      </c>
      <c r="K42" s="47">
        <f t="shared" si="1"/>
        <v>266702</v>
      </c>
      <c r="L42" s="47">
        <v>0</v>
      </c>
      <c r="M42" s="47">
        <v>266702</v>
      </c>
      <c r="O42" s="47" t="s">
        <v>381</v>
      </c>
      <c r="P42" s="47" t="s">
        <v>2257</v>
      </c>
      <c r="Q42" s="47">
        <v>289960</v>
      </c>
      <c r="R42" s="47">
        <f t="shared" si="2"/>
        <v>11805922</v>
      </c>
      <c r="S42" s="47">
        <v>3540233</v>
      </c>
      <c r="T42" s="47">
        <v>8265689</v>
      </c>
      <c r="V42" s="47" t="s">
        <v>384</v>
      </c>
      <c r="W42" s="47" t="s">
        <v>1160</v>
      </c>
      <c r="X42" s="47">
        <v>2376100</v>
      </c>
      <c r="Y42" s="47">
        <f t="shared" si="3"/>
        <v>2187313</v>
      </c>
      <c r="Z42" s="47">
        <v>0</v>
      </c>
      <c r="AA42" s="47">
        <v>2187313</v>
      </c>
    </row>
    <row r="43" spans="1:27" ht="15">
      <c r="A43" s="47" t="s">
        <v>390</v>
      </c>
      <c r="B43" s="47" t="s">
        <v>1162</v>
      </c>
      <c r="C43" s="47">
        <v>800</v>
      </c>
      <c r="D43" s="47">
        <f t="shared" si="4"/>
        <v>1205415</v>
      </c>
      <c r="E43" s="47">
        <v>652400</v>
      </c>
      <c r="F43" s="47">
        <v>553015</v>
      </c>
      <c r="G43" s="5"/>
      <c r="H43" s="47" t="s">
        <v>408</v>
      </c>
      <c r="I43" s="47" t="s">
        <v>1167</v>
      </c>
      <c r="J43" s="47">
        <v>0</v>
      </c>
      <c r="K43" s="47">
        <f t="shared" si="1"/>
        <v>4950</v>
      </c>
      <c r="L43" s="47">
        <v>0</v>
      </c>
      <c r="M43" s="47">
        <v>4950</v>
      </c>
      <c r="O43" s="47" t="s">
        <v>384</v>
      </c>
      <c r="P43" s="47" t="s">
        <v>1160</v>
      </c>
      <c r="Q43" s="47">
        <v>833201</v>
      </c>
      <c r="R43" s="47">
        <f t="shared" si="2"/>
        <v>1167458</v>
      </c>
      <c r="S43" s="47">
        <v>87900</v>
      </c>
      <c r="T43" s="47">
        <v>1079558</v>
      </c>
      <c r="V43" s="47" t="s">
        <v>387</v>
      </c>
      <c r="W43" s="47" t="s">
        <v>1161</v>
      </c>
      <c r="X43" s="47">
        <v>561120</v>
      </c>
      <c r="Y43" s="47">
        <f t="shared" si="3"/>
        <v>12322199</v>
      </c>
      <c r="Z43" s="47">
        <v>0</v>
      </c>
      <c r="AA43" s="47">
        <v>12322199</v>
      </c>
    </row>
    <row r="44" spans="1:27" ht="15">
      <c r="A44" s="47" t="s">
        <v>393</v>
      </c>
      <c r="B44" s="47" t="s">
        <v>1371</v>
      </c>
      <c r="C44" s="47">
        <v>1251200</v>
      </c>
      <c r="D44" s="47">
        <f t="shared" si="4"/>
        <v>176729</v>
      </c>
      <c r="E44" s="47">
        <v>0</v>
      </c>
      <c r="F44" s="47">
        <v>176729</v>
      </c>
      <c r="G44" s="5"/>
      <c r="H44" s="47" t="s">
        <v>411</v>
      </c>
      <c r="I44" s="47" t="s">
        <v>1168</v>
      </c>
      <c r="J44" s="47">
        <v>0</v>
      </c>
      <c r="K44" s="47">
        <f t="shared" si="1"/>
        <v>91350</v>
      </c>
      <c r="L44" s="47">
        <v>0</v>
      </c>
      <c r="M44" s="47">
        <v>91350</v>
      </c>
      <c r="O44" s="47" t="s">
        <v>387</v>
      </c>
      <c r="P44" s="47" t="s">
        <v>1161</v>
      </c>
      <c r="Q44" s="47">
        <v>63674902</v>
      </c>
      <c r="R44" s="47">
        <f t="shared" si="2"/>
        <v>26241867</v>
      </c>
      <c r="S44" s="47">
        <v>100200</v>
      </c>
      <c r="T44" s="47">
        <v>26141667</v>
      </c>
      <c r="V44" s="47" t="s">
        <v>390</v>
      </c>
      <c r="W44" s="47" t="s">
        <v>1162</v>
      </c>
      <c r="X44" s="47">
        <v>388950</v>
      </c>
      <c r="Y44" s="47">
        <f t="shared" si="3"/>
        <v>5639616</v>
      </c>
      <c r="Z44" s="47">
        <v>0</v>
      </c>
      <c r="AA44" s="47">
        <v>5639616</v>
      </c>
    </row>
    <row r="45" spans="1:27" ht="15">
      <c r="A45" s="47" t="s">
        <v>396</v>
      </c>
      <c r="B45" s="47" t="s">
        <v>1163</v>
      </c>
      <c r="C45" s="47">
        <v>336300</v>
      </c>
      <c r="D45" s="47">
        <f t="shared" si="4"/>
        <v>843788</v>
      </c>
      <c r="E45" s="47">
        <v>281801</v>
      </c>
      <c r="F45" s="47">
        <v>561987</v>
      </c>
      <c r="G45" s="5"/>
      <c r="H45" s="47" t="s">
        <v>414</v>
      </c>
      <c r="I45" s="47" t="s">
        <v>1169</v>
      </c>
      <c r="J45" s="47">
        <v>1171000</v>
      </c>
      <c r="K45" s="47">
        <f t="shared" si="1"/>
        <v>59500</v>
      </c>
      <c r="L45" s="47">
        <v>0</v>
      </c>
      <c r="M45" s="47">
        <v>59500</v>
      </c>
      <c r="O45" s="47" t="s">
        <v>390</v>
      </c>
      <c r="P45" s="47" t="s">
        <v>1162</v>
      </c>
      <c r="Q45" s="47">
        <v>4758001</v>
      </c>
      <c r="R45" s="47">
        <f t="shared" si="2"/>
        <v>13102946</v>
      </c>
      <c r="S45" s="47">
        <v>3723432</v>
      </c>
      <c r="T45" s="47">
        <v>9379514</v>
      </c>
      <c r="V45" s="47" t="s">
        <v>393</v>
      </c>
      <c r="W45" s="47" t="s">
        <v>1371</v>
      </c>
      <c r="X45" s="47">
        <v>185851</v>
      </c>
      <c r="Y45" s="47">
        <f t="shared" si="3"/>
        <v>4802949</v>
      </c>
      <c r="Z45" s="47">
        <v>455510</v>
      </c>
      <c r="AA45" s="47">
        <v>4347439</v>
      </c>
    </row>
    <row r="46" spans="1:27" ht="15">
      <c r="A46" s="47" t="s">
        <v>399</v>
      </c>
      <c r="B46" s="47" t="s">
        <v>1164</v>
      </c>
      <c r="C46" s="47">
        <v>44200</v>
      </c>
      <c r="D46" s="47">
        <f t="shared" si="4"/>
        <v>589054</v>
      </c>
      <c r="E46" s="47">
        <v>5800</v>
      </c>
      <c r="F46" s="47">
        <v>583254</v>
      </c>
      <c r="G46" s="5"/>
      <c r="H46" s="47" t="s">
        <v>417</v>
      </c>
      <c r="I46" s="47" t="s">
        <v>1170</v>
      </c>
      <c r="J46" s="47">
        <v>0</v>
      </c>
      <c r="K46" s="47">
        <f t="shared" si="1"/>
        <v>334870</v>
      </c>
      <c r="L46" s="47">
        <v>0</v>
      </c>
      <c r="M46" s="47">
        <v>334870</v>
      </c>
      <c r="O46" s="47" t="s">
        <v>393</v>
      </c>
      <c r="P46" s="47" t="s">
        <v>1371</v>
      </c>
      <c r="Q46" s="47">
        <v>4885500</v>
      </c>
      <c r="R46" s="47">
        <f t="shared" si="2"/>
        <v>4871885</v>
      </c>
      <c r="S46" s="47">
        <v>650205</v>
      </c>
      <c r="T46" s="47">
        <v>4221680</v>
      </c>
      <c r="V46" s="47" t="s">
        <v>396</v>
      </c>
      <c r="W46" s="47" t="s">
        <v>1163</v>
      </c>
      <c r="X46" s="47">
        <v>19900</v>
      </c>
      <c r="Y46" s="47">
        <f t="shared" si="3"/>
        <v>3474180</v>
      </c>
      <c r="Z46" s="47">
        <v>1200</v>
      </c>
      <c r="AA46" s="47">
        <v>3472980</v>
      </c>
    </row>
    <row r="47" spans="1:27" ht="15">
      <c r="A47" s="47" t="s">
        <v>402</v>
      </c>
      <c r="B47" s="47" t="s">
        <v>1165</v>
      </c>
      <c r="C47" s="47">
        <v>0</v>
      </c>
      <c r="D47" s="47">
        <f t="shared" si="4"/>
        <v>43650</v>
      </c>
      <c r="E47" s="47">
        <v>0</v>
      </c>
      <c r="F47" s="47">
        <v>43650</v>
      </c>
      <c r="G47" s="5"/>
      <c r="H47" s="47" t="s">
        <v>420</v>
      </c>
      <c r="I47" s="47" t="s">
        <v>1171</v>
      </c>
      <c r="J47" s="47">
        <v>0</v>
      </c>
      <c r="K47" s="47">
        <f t="shared" si="1"/>
        <v>158210</v>
      </c>
      <c r="L47" s="47">
        <v>0</v>
      </c>
      <c r="M47" s="47">
        <v>158210</v>
      </c>
      <c r="O47" s="47" t="s">
        <v>396</v>
      </c>
      <c r="P47" s="47" t="s">
        <v>1163</v>
      </c>
      <c r="Q47" s="47">
        <v>1793750</v>
      </c>
      <c r="R47" s="47">
        <f t="shared" si="2"/>
        <v>11067317</v>
      </c>
      <c r="S47" s="47">
        <v>5750980</v>
      </c>
      <c r="T47" s="47">
        <v>5316337</v>
      </c>
      <c r="V47" s="47" t="s">
        <v>399</v>
      </c>
      <c r="W47" s="47" t="s">
        <v>1164</v>
      </c>
      <c r="X47" s="47">
        <v>8372000</v>
      </c>
      <c r="Y47" s="47">
        <f t="shared" si="3"/>
        <v>21427260</v>
      </c>
      <c r="Z47" s="47">
        <v>802700</v>
      </c>
      <c r="AA47" s="47">
        <v>20624560</v>
      </c>
    </row>
    <row r="48" spans="1:27" ht="15">
      <c r="A48" s="47" t="s">
        <v>405</v>
      </c>
      <c r="B48" s="47" t="s">
        <v>1166</v>
      </c>
      <c r="C48" s="47">
        <v>0</v>
      </c>
      <c r="D48" s="47">
        <f t="shared" si="4"/>
        <v>995165</v>
      </c>
      <c r="E48" s="47">
        <v>787100</v>
      </c>
      <c r="F48" s="47">
        <v>208065</v>
      </c>
      <c r="G48" s="5"/>
      <c r="H48" s="47" t="s">
        <v>423</v>
      </c>
      <c r="I48" s="47" t="s">
        <v>1172</v>
      </c>
      <c r="J48" s="47">
        <v>0</v>
      </c>
      <c r="K48" s="47">
        <f t="shared" si="1"/>
        <v>1062266</v>
      </c>
      <c r="L48" s="47">
        <v>475001</v>
      </c>
      <c r="M48" s="47">
        <v>587265</v>
      </c>
      <c r="O48" s="47" t="s">
        <v>399</v>
      </c>
      <c r="P48" s="47" t="s">
        <v>1164</v>
      </c>
      <c r="Q48" s="47">
        <v>435650</v>
      </c>
      <c r="R48" s="47">
        <f t="shared" si="2"/>
        <v>8270182</v>
      </c>
      <c r="S48" s="47">
        <v>830958</v>
      </c>
      <c r="T48" s="47">
        <v>7439224</v>
      </c>
      <c r="V48" s="47" t="s">
        <v>402</v>
      </c>
      <c r="W48" s="47" t="s">
        <v>1165</v>
      </c>
      <c r="X48" s="47">
        <v>50200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408</v>
      </c>
      <c r="B49" s="47" t="s">
        <v>1167</v>
      </c>
      <c r="C49" s="47">
        <v>0</v>
      </c>
      <c r="D49" s="47">
        <f t="shared" si="4"/>
        <v>97939</v>
      </c>
      <c r="E49" s="47">
        <v>34200</v>
      </c>
      <c r="F49" s="47">
        <v>63739</v>
      </c>
      <c r="G49" s="5"/>
      <c r="H49" s="47" t="s">
        <v>426</v>
      </c>
      <c r="I49" s="47" t="s">
        <v>1173</v>
      </c>
      <c r="J49" s="47">
        <v>13001</v>
      </c>
      <c r="K49" s="47">
        <f t="shared" si="1"/>
        <v>656101</v>
      </c>
      <c r="L49" s="47">
        <v>0</v>
      </c>
      <c r="M49" s="47">
        <v>656101</v>
      </c>
      <c r="O49" s="47" t="s">
        <v>402</v>
      </c>
      <c r="P49" s="47" t="s">
        <v>1165</v>
      </c>
      <c r="Q49" s="47">
        <v>938599</v>
      </c>
      <c r="R49" s="47">
        <f t="shared" si="2"/>
        <v>2097015</v>
      </c>
      <c r="S49" s="47">
        <v>377289</v>
      </c>
      <c r="T49" s="47">
        <v>1719726</v>
      </c>
      <c r="V49" s="47" t="s">
        <v>405</v>
      </c>
      <c r="W49" s="47" t="s">
        <v>1166</v>
      </c>
      <c r="X49" s="47">
        <v>89500</v>
      </c>
      <c r="Y49" s="47">
        <f t="shared" si="3"/>
        <v>2072260</v>
      </c>
      <c r="Z49" s="47">
        <v>0</v>
      </c>
      <c r="AA49" s="47">
        <v>2072260</v>
      </c>
    </row>
    <row r="50" spans="1:27" ht="15">
      <c r="A50" s="47" t="s">
        <v>411</v>
      </c>
      <c r="B50" s="47" t="s">
        <v>1168</v>
      </c>
      <c r="C50" s="47">
        <v>0</v>
      </c>
      <c r="D50" s="47">
        <f t="shared" si="4"/>
        <v>294918</v>
      </c>
      <c r="E50" s="47">
        <v>41300</v>
      </c>
      <c r="F50" s="47">
        <v>253618</v>
      </c>
      <c r="G50" s="5"/>
      <c r="H50" s="47" t="s">
        <v>429</v>
      </c>
      <c r="I50" s="47" t="s">
        <v>1174</v>
      </c>
      <c r="J50" s="47">
        <v>0</v>
      </c>
      <c r="K50" s="47">
        <f t="shared" si="1"/>
        <v>1114691</v>
      </c>
      <c r="L50" s="47">
        <v>0</v>
      </c>
      <c r="M50" s="47">
        <v>1114691</v>
      </c>
      <c r="O50" s="47" t="s">
        <v>405</v>
      </c>
      <c r="P50" s="47" t="s">
        <v>1166</v>
      </c>
      <c r="Q50" s="47">
        <v>1372400</v>
      </c>
      <c r="R50" s="47">
        <f t="shared" si="2"/>
        <v>4493192</v>
      </c>
      <c r="S50" s="47">
        <v>1684376</v>
      </c>
      <c r="T50" s="47">
        <v>2808816</v>
      </c>
      <c r="V50" s="47" t="s">
        <v>408</v>
      </c>
      <c r="W50" s="47" t="s">
        <v>1167</v>
      </c>
      <c r="X50" s="47">
        <v>586775</v>
      </c>
      <c r="Y50" s="47">
        <f t="shared" si="3"/>
        <v>616350</v>
      </c>
      <c r="Z50" s="47">
        <v>0</v>
      </c>
      <c r="AA50" s="47">
        <v>616350</v>
      </c>
    </row>
    <row r="51" spans="1:27" ht="15">
      <c r="A51" s="47" t="s">
        <v>414</v>
      </c>
      <c r="B51" s="47" t="s">
        <v>1169</v>
      </c>
      <c r="C51" s="47">
        <v>0</v>
      </c>
      <c r="D51" s="47">
        <f t="shared" si="4"/>
        <v>385192</v>
      </c>
      <c r="E51" s="47">
        <v>115000</v>
      </c>
      <c r="F51" s="47">
        <v>270192</v>
      </c>
      <c r="G51" s="5"/>
      <c r="H51" s="47" t="s">
        <v>432</v>
      </c>
      <c r="I51" s="47" t="s">
        <v>1175</v>
      </c>
      <c r="J51" s="47">
        <v>0</v>
      </c>
      <c r="K51" s="47">
        <f t="shared" si="1"/>
        <v>2330510</v>
      </c>
      <c r="L51" s="47">
        <v>81500</v>
      </c>
      <c r="M51" s="47">
        <v>2249010</v>
      </c>
      <c r="O51" s="47" t="s">
        <v>408</v>
      </c>
      <c r="P51" s="47" t="s">
        <v>1167</v>
      </c>
      <c r="Q51" s="47">
        <v>735000</v>
      </c>
      <c r="R51" s="47">
        <f t="shared" si="2"/>
        <v>2066685</v>
      </c>
      <c r="S51" s="47">
        <v>990835</v>
      </c>
      <c r="T51" s="47">
        <v>1075850</v>
      </c>
      <c r="V51" s="47" t="s">
        <v>411</v>
      </c>
      <c r="W51" s="47" t="s">
        <v>1168</v>
      </c>
      <c r="X51" s="47">
        <v>0</v>
      </c>
      <c r="Y51" s="47">
        <f t="shared" si="3"/>
        <v>2003862</v>
      </c>
      <c r="Z51" s="47">
        <v>1387010</v>
      </c>
      <c r="AA51" s="47">
        <v>616852</v>
      </c>
    </row>
    <row r="52" spans="1:27" ht="15">
      <c r="A52" s="47" t="s">
        <v>417</v>
      </c>
      <c r="B52" s="47" t="s">
        <v>1170</v>
      </c>
      <c r="C52" s="47">
        <v>0</v>
      </c>
      <c r="D52" s="47">
        <f t="shared" si="4"/>
        <v>331038</v>
      </c>
      <c r="E52" s="47">
        <v>0</v>
      </c>
      <c r="F52" s="47">
        <v>331038</v>
      </c>
      <c r="G52" s="5"/>
      <c r="H52" s="47" t="s">
        <v>435</v>
      </c>
      <c r="I52" s="47" t="s">
        <v>1176</v>
      </c>
      <c r="J52" s="47">
        <v>0</v>
      </c>
      <c r="K52" s="47">
        <f t="shared" si="1"/>
        <v>86170</v>
      </c>
      <c r="L52" s="47">
        <v>0</v>
      </c>
      <c r="M52" s="47">
        <v>86170</v>
      </c>
      <c r="O52" s="47" t="s">
        <v>411</v>
      </c>
      <c r="P52" s="47" t="s">
        <v>1168</v>
      </c>
      <c r="Q52" s="47">
        <v>1286875</v>
      </c>
      <c r="R52" s="47">
        <f t="shared" si="2"/>
        <v>5782739</v>
      </c>
      <c r="S52" s="47">
        <v>2224993</v>
      </c>
      <c r="T52" s="47">
        <v>3557746</v>
      </c>
      <c r="V52" s="47" t="s">
        <v>414</v>
      </c>
      <c r="W52" s="47" t="s">
        <v>1169</v>
      </c>
      <c r="X52" s="47">
        <v>1182000</v>
      </c>
      <c r="Y52" s="47">
        <f t="shared" si="3"/>
        <v>813665</v>
      </c>
      <c r="Z52" s="47">
        <v>162900</v>
      </c>
      <c r="AA52" s="47">
        <v>650765</v>
      </c>
    </row>
    <row r="53" spans="1:27" ht="15">
      <c r="A53" s="47" t="s">
        <v>420</v>
      </c>
      <c r="B53" s="47" t="s">
        <v>1171</v>
      </c>
      <c r="C53" s="47">
        <v>2273000</v>
      </c>
      <c r="D53" s="47">
        <f t="shared" si="4"/>
        <v>683772</v>
      </c>
      <c r="E53" s="47">
        <v>0</v>
      </c>
      <c r="F53" s="47">
        <v>683772</v>
      </c>
      <c r="G53" s="5"/>
      <c r="H53" s="47" t="s">
        <v>438</v>
      </c>
      <c r="I53" s="47" t="s">
        <v>1177</v>
      </c>
      <c r="J53" s="47">
        <v>1567320</v>
      </c>
      <c r="K53" s="47">
        <f t="shared" si="1"/>
        <v>56500</v>
      </c>
      <c r="L53" s="47">
        <v>0</v>
      </c>
      <c r="M53" s="47">
        <v>56500</v>
      </c>
      <c r="O53" s="47" t="s">
        <v>414</v>
      </c>
      <c r="P53" s="47" t="s">
        <v>1169</v>
      </c>
      <c r="Q53" s="47">
        <v>0</v>
      </c>
      <c r="R53" s="47">
        <f t="shared" si="2"/>
        <v>5157488</v>
      </c>
      <c r="S53" s="47">
        <v>3222123</v>
      </c>
      <c r="T53" s="47">
        <v>1935365</v>
      </c>
      <c r="V53" s="47" t="s">
        <v>417</v>
      </c>
      <c r="W53" s="47" t="s">
        <v>1170</v>
      </c>
      <c r="X53" s="47">
        <v>113453</v>
      </c>
      <c r="Y53" s="47">
        <f t="shared" si="3"/>
        <v>3385547</v>
      </c>
      <c r="Z53" s="47">
        <v>1742500</v>
      </c>
      <c r="AA53" s="47">
        <v>1643047</v>
      </c>
    </row>
    <row r="54" spans="1:27" ht="15">
      <c r="A54" s="47" t="s">
        <v>423</v>
      </c>
      <c r="B54" s="47" t="s">
        <v>1172</v>
      </c>
      <c r="C54" s="47">
        <v>0</v>
      </c>
      <c r="D54" s="47">
        <f t="shared" si="4"/>
        <v>174665</v>
      </c>
      <c r="E54" s="47">
        <v>0</v>
      </c>
      <c r="F54" s="47">
        <v>174665</v>
      </c>
      <c r="G54" s="5"/>
      <c r="H54" s="47" t="s">
        <v>441</v>
      </c>
      <c r="I54" s="47" t="s">
        <v>1178</v>
      </c>
      <c r="J54" s="47">
        <v>0</v>
      </c>
      <c r="K54" s="47">
        <f t="shared" si="1"/>
        <v>183096</v>
      </c>
      <c r="L54" s="47">
        <v>0</v>
      </c>
      <c r="M54" s="47">
        <v>183096</v>
      </c>
      <c r="O54" s="47" t="s">
        <v>417</v>
      </c>
      <c r="P54" s="47" t="s">
        <v>1170</v>
      </c>
      <c r="Q54" s="47">
        <v>398300</v>
      </c>
      <c r="R54" s="47">
        <f t="shared" si="2"/>
        <v>2765402</v>
      </c>
      <c r="S54" s="47">
        <v>139200</v>
      </c>
      <c r="T54" s="47">
        <v>2626202</v>
      </c>
      <c r="V54" s="47" t="s">
        <v>420</v>
      </c>
      <c r="W54" s="47" t="s">
        <v>1171</v>
      </c>
      <c r="X54" s="47">
        <v>87800</v>
      </c>
      <c r="Y54" s="47">
        <f t="shared" si="3"/>
        <v>1847238</v>
      </c>
      <c r="Z54" s="47">
        <v>0</v>
      </c>
      <c r="AA54" s="47">
        <v>1847238</v>
      </c>
    </row>
    <row r="55" spans="1:27" ht="15">
      <c r="A55" s="47" t="s">
        <v>426</v>
      </c>
      <c r="B55" s="47" t="s">
        <v>1173</v>
      </c>
      <c r="C55" s="47">
        <v>500</v>
      </c>
      <c r="D55" s="47">
        <f t="shared" si="4"/>
        <v>425561</v>
      </c>
      <c r="E55" s="47">
        <v>0</v>
      </c>
      <c r="F55" s="47">
        <v>425561</v>
      </c>
      <c r="G55" s="5"/>
      <c r="H55" s="47" t="s">
        <v>444</v>
      </c>
      <c r="I55" s="47" t="s">
        <v>1179</v>
      </c>
      <c r="J55" s="47">
        <v>0</v>
      </c>
      <c r="K55" s="47">
        <f t="shared" si="1"/>
        <v>4400</v>
      </c>
      <c r="L55" s="47">
        <v>0</v>
      </c>
      <c r="M55" s="47">
        <v>4400</v>
      </c>
      <c r="O55" s="47" t="s">
        <v>420</v>
      </c>
      <c r="P55" s="47" t="s">
        <v>1171</v>
      </c>
      <c r="Q55" s="47">
        <v>2273000</v>
      </c>
      <c r="R55" s="47">
        <f t="shared" si="2"/>
        <v>2354099</v>
      </c>
      <c r="S55" s="47">
        <v>191550</v>
      </c>
      <c r="T55" s="47">
        <v>2162549</v>
      </c>
      <c r="V55" s="47" t="s">
        <v>423</v>
      </c>
      <c r="W55" s="47" t="s">
        <v>1172</v>
      </c>
      <c r="X55" s="47">
        <v>7000</v>
      </c>
      <c r="Y55" s="47">
        <f t="shared" si="3"/>
        <v>4878339</v>
      </c>
      <c r="Z55" s="47">
        <v>898851</v>
      </c>
      <c r="AA55" s="47">
        <v>3979488</v>
      </c>
    </row>
    <row r="56" spans="1:27" ht="15">
      <c r="A56" s="47" t="s">
        <v>429</v>
      </c>
      <c r="B56" s="47" t="s">
        <v>1174</v>
      </c>
      <c r="C56" s="47">
        <v>1431250</v>
      </c>
      <c r="D56" s="47">
        <f t="shared" si="4"/>
        <v>649691</v>
      </c>
      <c r="E56" s="47">
        <v>269300</v>
      </c>
      <c r="F56" s="47">
        <v>380391</v>
      </c>
      <c r="G56" s="5"/>
      <c r="H56" s="47" t="s">
        <v>447</v>
      </c>
      <c r="I56" s="47" t="s">
        <v>1180</v>
      </c>
      <c r="J56" s="47">
        <v>0</v>
      </c>
      <c r="K56" s="47">
        <f t="shared" si="1"/>
        <v>115800</v>
      </c>
      <c r="L56" s="47">
        <v>0</v>
      </c>
      <c r="M56" s="47">
        <v>115800</v>
      </c>
      <c r="O56" s="47" t="s">
        <v>423</v>
      </c>
      <c r="P56" s="47" t="s">
        <v>1172</v>
      </c>
      <c r="Q56" s="47">
        <v>119500</v>
      </c>
      <c r="R56" s="47">
        <f t="shared" si="2"/>
        <v>2508469</v>
      </c>
      <c r="S56" s="47">
        <v>38400</v>
      </c>
      <c r="T56" s="47">
        <v>2470069</v>
      </c>
      <c r="V56" s="47" t="s">
        <v>426</v>
      </c>
      <c r="W56" s="47" t="s">
        <v>1173</v>
      </c>
      <c r="X56" s="47">
        <v>4559882</v>
      </c>
      <c r="Y56" s="47">
        <f t="shared" si="3"/>
        <v>10859316</v>
      </c>
      <c r="Z56" s="47">
        <v>18400</v>
      </c>
      <c r="AA56" s="47">
        <v>10840916</v>
      </c>
    </row>
    <row r="57" spans="1:27" ht="15">
      <c r="A57" s="47" t="s">
        <v>432</v>
      </c>
      <c r="B57" s="47" t="s">
        <v>1175</v>
      </c>
      <c r="C57" s="47">
        <v>0</v>
      </c>
      <c r="D57" s="47">
        <f t="shared" si="4"/>
        <v>310172</v>
      </c>
      <c r="E57" s="47">
        <v>82500</v>
      </c>
      <c r="F57" s="47">
        <v>227672</v>
      </c>
      <c r="G57" s="5"/>
      <c r="H57" s="47" t="s">
        <v>450</v>
      </c>
      <c r="I57" s="47" t="s">
        <v>1181</v>
      </c>
      <c r="J57" s="47">
        <v>0</v>
      </c>
      <c r="K57" s="47">
        <f t="shared" si="1"/>
        <v>3950</v>
      </c>
      <c r="L57" s="47">
        <v>0</v>
      </c>
      <c r="M57" s="47">
        <v>3950</v>
      </c>
      <c r="O57" s="47" t="s">
        <v>426</v>
      </c>
      <c r="P57" s="47" t="s">
        <v>1173</v>
      </c>
      <c r="Q57" s="47">
        <v>8660575</v>
      </c>
      <c r="R57" s="47">
        <f t="shared" si="2"/>
        <v>4931725</v>
      </c>
      <c r="S57" s="47">
        <v>1256300</v>
      </c>
      <c r="T57" s="47">
        <v>3675425</v>
      </c>
      <c r="V57" s="47" t="s">
        <v>429</v>
      </c>
      <c r="W57" s="47" t="s">
        <v>1174</v>
      </c>
      <c r="X57" s="47">
        <v>4950</v>
      </c>
      <c r="Y57" s="47">
        <f t="shared" si="3"/>
        <v>19449394</v>
      </c>
      <c r="Z57" s="47">
        <v>1301</v>
      </c>
      <c r="AA57" s="47">
        <v>19448093</v>
      </c>
    </row>
    <row r="58" spans="1:27" ht="15">
      <c r="A58" s="47" t="s">
        <v>435</v>
      </c>
      <c r="B58" s="47" t="s">
        <v>1176</v>
      </c>
      <c r="C58" s="47">
        <v>0</v>
      </c>
      <c r="D58" s="47">
        <f t="shared" si="4"/>
        <v>217469</v>
      </c>
      <c r="E58" s="47">
        <v>34300</v>
      </c>
      <c r="F58" s="47">
        <v>183169</v>
      </c>
      <c r="G58" s="5"/>
      <c r="H58" s="47" t="s">
        <v>456</v>
      </c>
      <c r="I58" s="47" t="s">
        <v>1183</v>
      </c>
      <c r="J58" s="47">
        <v>0</v>
      </c>
      <c r="K58" s="47">
        <f t="shared" si="1"/>
        <v>13115</v>
      </c>
      <c r="L58" s="47">
        <v>0</v>
      </c>
      <c r="M58" s="47">
        <v>13115</v>
      </c>
      <c r="O58" s="47" t="s">
        <v>429</v>
      </c>
      <c r="P58" s="47" t="s">
        <v>1174</v>
      </c>
      <c r="Q58" s="47">
        <v>4836824</v>
      </c>
      <c r="R58" s="47">
        <f t="shared" si="2"/>
        <v>13258015</v>
      </c>
      <c r="S58" s="47">
        <v>2247753</v>
      </c>
      <c r="T58" s="47">
        <v>11010262</v>
      </c>
      <c r="V58" s="47" t="s">
        <v>432</v>
      </c>
      <c r="W58" s="47" t="s">
        <v>1175</v>
      </c>
      <c r="X58" s="47">
        <v>321242</v>
      </c>
      <c r="Y58" s="47">
        <f t="shared" si="3"/>
        <v>7840815</v>
      </c>
      <c r="Z58" s="47">
        <v>3294340</v>
      </c>
      <c r="AA58" s="47">
        <v>4546475</v>
      </c>
    </row>
    <row r="59" spans="1:27" ht="15">
      <c r="A59" s="47" t="s">
        <v>438</v>
      </c>
      <c r="B59" s="47" t="s">
        <v>1177</v>
      </c>
      <c r="C59" s="47">
        <v>2392860</v>
      </c>
      <c r="D59" s="47">
        <f t="shared" si="4"/>
        <v>374256</v>
      </c>
      <c r="E59" s="47">
        <v>85000</v>
      </c>
      <c r="F59" s="47">
        <v>289256</v>
      </c>
      <c r="G59" s="5"/>
      <c r="H59" s="47" t="s">
        <v>460</v>
      </c>
      <c r="I59" s="47" t="s">
        <v>1184</v>
      </c>
      <c r="J59" s="47">
        <v>15600</v>
      </c>
      <c r="K59" s="47">
        <f t="shared" si="1"/>
        <v>129100</v>
      </c>
      <c r="L59" s="47">
        <v>0</v>
      </c>
      <c r="M59" s="47">
        <v>129100</v>
      </c>
      <c r="O59" s="47" t="s">
        <v>432</v>
      </c>
      <c r="P59" s="47" t="s">
        <v>1175</v>
      </c>
      <c r="Q59" s="47">
        <v>273200</v>
      </c>
      <c r="R59" s="47">
        <f t="shared" si="2"/>
        <v>3468572</v>
      </c>
      <c r="S59" s="47">
        <v>910750</v>
      </c>
      <c r="T59" s="47">
        <v>2557822</v>
      </c>
      <c r="V59" s="47" t="s">
        <v>435</v>
      </c>
      <c r="W59" s="47" t="s">
        <v>1176</v>
      </c>
      <c r="X59" s="47">
        <v>0</v>
      </c>
      <c r="Y59" s="47">
        <f t="shared" si="3"/>
        <v>2502557</v>
      </c>
      <c r="Z59" s="47">
        <v>152800</v>
      </c>
      <c r="AA59" s="47">
        <v>2349757</v>
      </c>
    </row>
    <row r="60" spans="1:27" ht="15">
      <c r="A60" s="47" t="s">
        <v>441</v>
      </c>
      <c r="B60" s="47" t="s">
        <v>1178</v>
      </c>
      <c r="C60" s="47">
        <v>0</v>
      </c>
      <c r="D60" s="47">
        <f t="shared" si="4"/>
        <v>316381</v>
      </c>
      <c r="E60" s="47">
        <v>0</v>
      </c>
      <c r="F60" s="47">
        <v>316381</v>
      </c>
      <c r="G60" s="5"/>
      <c r="H60" s="47" t="s">
        <v>463</v>
      </c>
      <c r="I60" s="47" t="s">
        <v>1185</v>
      </c>
      <c r="J60" s="47">
        <v>100000</v>
      </c>
      <c r="K60" s="47">
        <f t="shared" si="1"/>
        <v>183700</v>
      </c>
      <c r="L60" s="47">
        <v>0</v>
      </c>
      <c r="M60" s="47">
        <v>183700</v>
      </c>
      <c r="O60" s="47" t="s">
        <v>435</v>
      </c>
      <c r="P60" s="47" t="s">
        <v>1176</v>
      </c>
      <c r="Q60" s="47">
        <v>735350</v>
      </c>
      <c r="R60" s="47">
        <f t="shared" si="2"/>
        <v>2212583</v>
      </c>
      <c r="S60" s="47">
        <v>443501</v>
      </c>
      <c r="T60" s="47">
        <v>1769082</v>
      </c>
      <c r="V60" s="47" t="s">
        <v>438</v>
      </c>
      <c r="W60" s="47" t="s">
        <v>1177</v>
      </c>
      <c r="X60" s="47">
        <v>34801320</v>
      </c>
      <c r="Y60" s="47">
        <f t="shared" si="3"/>
        <v>4861968</v>
      </c>
      <c r="Z60" s="47">
        <v>1847939</v>
      </c>
      <c r="AA60" s="47">
        <v>3014029</v>
      </c>
    </row>
    <row r="61" spans="1:27" ht="15">
      <c r="A61" s="47" t="s">
        <v>444</v>
      </c>
      <c r="B61" s="47" t="s">
        <v>1179</v>
      </c>
      <c r="C61" s="47">
        <v>0</v>
      </c>
      <c r="D61" s="47">
        <f t="shared" si="4"/>
        <v>288987</v>
      </c>
      <c r="E61" s="47">
        <v>51600</v>
      </c>
      <c r="F61" s="47">
        <v>237387</v>
      </c>
      <c r="G61" s="5"/>
      <c r="H61" s="47" t="s">
        <v>466</v>
      </c>
      <c r="I61" s="47" t="s">
        <v>1186</v>
      </c>
      <c r="J61" s="47">
        <v>0</v>
      </c>
      <c r="K61" s="47">
        <f t="shared" si="1"/>
        <v>154260</v>
      </c>
      <c r="L61" s="47">
        <v>0</v>
      </c>
      <c r="M61" s="47">
        <v>154260</v>
      </c>
      <c r="O61" s="47" t="s">
        <v>438</v>
      </c>
      <c r="P61" s="47" t="s">
        <v>1177</v>
      </c>
      <c r="Q61" s="47">
        <v>3910760</v>
      </c>
      <c r="R61" s="47">
        <f t="shared" si="2"/>
        <v>4498350</v>
      </c>
      <c r="S61" s="47">
        <v>1293625</v>
      </c>
      <c r="T61" s="47">
        <v>3204725</v>
      </c>
      <c r="V61" s="47" t="s">
        <v>441</v>
      </c>
      <c r="W61" s="47" t="s">
        <v>1178</v>
      </c>
      <c r="X61" s="47">
        <v>0</v>
      </c>
      <c r="Y61" s="47">
        <f t="shared" si="3"/>
        <v>2616943</v>
      </c>
      <c r="Z61" s="47">
        <v>0</v>
      </c>
      <c r="AA61" s="47">
        <v>2616943</v>
      </c>
    </row>
    <row r="62" spans="1:27" ht="15">
      <c r="A62" s="47" t="s">
        <v>447</v>
      </c>
      <c r="B62" s="47" t="s">
        <v>1180</v>
      </c>
      <c r="C62" s="47">
        <v>0</v>
      </c>
      <c r="D62" s="47">
        <f t="shared" si="4"/>
        <v>358188</v>
      </c>
      <c r="E62" s="47">
        <v>119900</v>
      </c>
      <c r="F62" s="47">
        <v>238288</v>
      </c>
      <c r="G62" s="5"/>
      <c r="H62" s="47" t="s">
        <v>469</v>
      </c>
      <c r="I62" s="47" t="s">
        <v>1187</v>
      </c>
      <c r="J62" s="47">
        <v>0</v>
      </c>
      <c r="K62" s="47">
        <f t="shared" si="1"/>
        <v>4015004</v>
      </c>
      <c r="L62" s="47">
        <v>0</v>
      </c>
      <c r="M62" s="47">
        <v>4015004</v>
      </c>
      <c r="O62" s="47" t="s">
        <v>441</v>
      </c>
      <c r="P62" s="47" t="s">
        <v>1178</v>
      </c>
      <c r="Q62" s="47">
        <v>216500</v>
      </c>
      <c r="R62" s="47">
        <f t="shared" si="2"/>
        <v>837826</v>
      </c>
      <c r="S62" s="47">
        <v>0</v>
      </c>
      <c r="T62" s="47">
        <v>837826</v>
      </c>
      <c r="V62" s="47" t="s">
        <v>444</v>
      </c>
      <c r="W62" s="47" t="s">
        <v>1179</v>
      </c>
      <c r="X62" s="47">
        <v>0</v>
      </c>
      <c r="Y62" s="47">
        <f t="shared" si="3"/>
        <v>492835</v>
      </c>
      <c r="Z62" s="47">
        <v>600</v>
      </c>
      <c r="AA62" s="47">
        <v>492235</v>
      </c>
    </row>
    <row r="63" spans="1:27" ht="15">
      <c r="A63" s="47" t="s">
        <v>450</v>
      </c>
      <c r="B63" s="47" t="s">
        <v>1181</v>
      </c>
      <c r="C63" s="47">
        <v>0</v>
      </c>
      <c r="D63" s="47">
        <f t="shared" si="4"/>
        <v>61527</v>
      </c>
      <c r="E63" s="47">
        <v>0</v>
      </c>
      <c r="F63" s="47">
        <v>61527</v>
      </c>
      <c r="G63" s="5"/>
      <c r="H63" s="47" t="s">
        <v>472</v>
      </c>
      <c r="I63" s="47" t="s">
        <v>1188</v>
      </c>
      <c r="J63" s="47">
        <v>0</v>
      </c>
      <c r="K63" s="47">
        <f t="shared" si="1"/>
        <v>252093</v>
      </c>
      <c r="L63" s="47">
        <v>0</v>
      </c>
      <c r="M63" s="47">
        <v>252093</v>
      </c>
      <c r="O63" s="47" t="s">
        <v>444</v>
      </c>
      <c r="P63" s="47" t="s">
        <v>1179</v>
      </c>
      <c r="Q63" s="47">
        <v>885500</v>
      </c>
      <c r="R63" s="47">
        <f t="shared" si="2"/>
        <v>3924274</v>
      </c>
      <c r="S63" s="47">
        <v>1283871</v>
      </c>
      <c r="T63" s="47">
        <v>2640403</v>
      </c>
      <c r="V63" s="47" t="s">
        <v>447</v>
      </c>
      <c r="W63" s="47" t="s">
        <v>1180</v>
      </c>
      <c r="X63" s="47">
        <v>261000</v>
      </c>
      <c r="Y63" s="47">
        <f t="shared" si="3"/>
        <v>4991486</v>
      </c>
      <c r="Z63" s="47">
        <v>16000</v>
      </c>
      <c r="AA63" s="47">
        <v>4975486</v>
      </c>
    </row>
    <row r="64" spans="1:27" ht="15">
      <c r="A64" s="47" t="s">
        <v>453</v>
      </c>
      <c r="B64" s="47" t="s">
        <v>1182</v>
      </c>
      <c r="C64" s="47">
        <v>0</v>
      </c>
      <c r="D64" s="47">
        <f t="shared" si="4"/>
        <v>114547</v>
      </c>
      <c r="E64" s="47">
        <v>0</v>
      </c>
      <c r="F64" s="47">
        <v>114547</v>
      </c>
      <c r="G64" s="5"/>
      <c r="H64" s="47" t="s">
        <v>475</v>
      </c>
      <c r="I64" s="47" t="s">
        <v>1189</v>
      </c>
      <c r="J64" s="47">
        <v>32400</v>
      </c>
      <c r="K64" s="47">
        <f t="shared" si="1"/>
        <v>303196</v>
      </c>
      <c r="L64" s="47">
        <v>0</v>
      </c>
      <c r="M64" s="47">
        <v>303196</v>
      </c>
      <c r="O64" s="47" t="s">
        <v>447</v>
      </c>
      <c r="P64" s="47" t="s">
        <v>1180</v>
      </c>
      <c r="Q64" s="47">
        <v>0</v>
      </c>
      <c r="R64" s="47">
        <f t="shared" si="2"/>
        <v>3432936</v>
      </c>
      <c r="S64" s="47">
        <v>567240</v>
      </c>
      <c r="T64" s="47">
        <v>2865696</v>
      </c>
      <c r="V64" s="47" t="s">
        <v>450</v>
      </c>
      <c r="W64" s="47" t="s">
        <v>1181</v>
      </c>
      <c r="X64" s="47">
        <v>70350</v>
      </c>
      <c r="Y64" s="47">
        <f t="shared" si="3"/>
        <v>5903796</v>
      </c>
      <c r="Z64" s="47">
        <v>0</v>
      </c>
      <c r="AA64" s="47">
        <v>5903796</v>
      </c>
    </row>
    <row r="65" spans="1:27" ht="15">
      <c r="A65" s="47" t="s">
        <v>456</v>
      </c>
      <c r="B65" s="47" t="s">
        <v>1183</v>
      </c>
      <c r="C65" s="47">
        <v>0</v>
      </c>
      <c r="D65" s="47">
        <f t="shared" si="4"/>
        <v>204220</v>
      </c>
      <c r="E65" s="47">
        <v>0</v>
      </c>
      <c r="F65" s="47">
        <v>204220</v>
      </c>
      <c r="G65" s="5"/>
      <c r="H65" s="47" t="s">
        <v>478</v>
      </c>
      <c r="I65" s="47" t="s">
        <v>1190</v>
      </c>
      <c r="J65" s="47">
        <v>0</v>
      </c>
      <c r="K65" s="47">
        <f t="shared" si="1"/>
        <v>66949</v>
      </c>
      <c r="L65" s="47">
        <v>0</v>
      </c>
      <c r="M65" s="47">
        <v>66949</v>
      </c>
      <c r="O65" s="47" t="s">
        <v>450</v>
      </c>
      <c r="P65" s="47" t="s">
        <v>1181</v>
      </c>
      <c r="Q65" s="47">
        <v>326500</v>
      </c>
      <c r="R65" s="47">
        <f t="shared" si="2"/>
        <v>844245</v>
      </c>
      <c r="S65" s="47">
        <v>121800</v>
      </c>
      <c r="T65" s="47">
        <v>722445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460</v>
      </c>
      <c r="B66" s="47" t="s">
        <v>1184</v>
      </c>
      <c r="C66" s="47">
        <v>0</v>
      </c>
      <c r="D66" s="47">
        <f t="shared" si="4"/>
        <v>134867</v>
      </c>
      <c r="E66" s="47">
        <v>800</v>
      </c>
      <c r="F66" s="47">
        <v>134067</v>
      </c>
      <c r="G66" s="5"/>
      <c r="H66" s="47" t="s">
        <v>481</v>
      </c>
      <c r="I66" s="47" t="s">
        <v>1191</v>
      </c>
      <c r="J66" s="47">
        <v>0</v>
      </c>
      <c r="K66" s="47">
        <f t="shared" si="1"/>
        <v>24700</v>
      </c>
      <c r="L66" s="47">
        <v>17900</v>
      </c>
      <c r="M66" s="47">
        <v>6800</v>
      </c>
      <c r="O66" s="47" t="s">
        <v>453</v>
      </c>
      <c r="P66" s="47" t="s">
        <v>1182</v>
      </c>
      <c r="Q66" s="47">
        <v>387700</v>
      </c>
      <c r="R66" s="47">
        <f t="shared" si="2"/>
        <v>2249345</v>
      </c>
      <c r="S66" s="47">
        <v>607835</v>
      </c>
      <c r="T66" s="47">
        <v>1641510</v>
      </c>
      <c r="V66" s="47" t="s">
        <v>456</v>
      </c>
      <c r="W66" s="47" t="s">
        <v>1183</v>
      </c>
      <c r="X66" s="47">
        <v>0</v>
      </c>
      <c r="Y66" s="47">
        <f t="shared" si="3"/>
        <v>4518375</v>
      </c>
      <c r="Z66" s="47">
        <v>3129403</v>
      </c>
      <c r="AA66" s="47">
        <v>1388972</v>
      </c>
    </row>
    <row r="67" spans="1:27" ht="15">
      <c r="A67" s="47" t="s">
        <v>463</v>
      </c>
      <c r="B67" s="47" t="s">
        <v>1185</v>
      </c>
      <c r="C67" s="47">
        <v>0</v>
      </c>
      <c r="D67" s="47">
        <f t="shared" si="4"/>
        <v>412770</v>
      </c>
      <c r="E67" s="47">
        <v>131500</v>
      </c>
      <c r="F67" s="47">
        <v>281270</v>
      </c>
      <c r="G67" s="5"/>
      <c r="H67" s="47" t="s">
        <v>484</v>
      </c>
      <c r="I67" s="47" t="s">
        <v>1192</v>
      </c>
      <c r="J67" s="47">
        <v>89500</v>
      </c>
      <c r="K67" s="47">
        <f t="shared" si="1"/>
        <v>1250072</v>
      </c>
      <c r="L67" s="47">
        <v>0</v>
      </c>
      <c r="M67" s="47">
        <v>1250072</v>
      </c>
      <c r="O67" s="47" t="s">
        <v>456</v>
      </c>
      <c r="P67" s="47" t="s">
        <v>1183</v>
      </c>
      <c r="Q67" s="47">
        <v>474400</v>
      </c>
      <c r="R67" s="47">
        <f t="shared" si="2"/>
        <v>6581616</v>
      </c>
      <c r="S67" s="47">
        <v>2202145</v>
      </c>
      <c r="T67" s="47">
        <v>4379471</v>
      </c>
      <c r="V67" s="47" t="s">
        <v>460</v>
      </c>
      <c r="W67" s="47" t="s">
        <v>1184</v>
      </c>
      <c r="X67" s="47">
        <v>201100</v>
      </c>
      <c r="Y67" s="47">
        <f t="shared" si="3"/>
        <v>1644306</v>
      </c>
      <c r="Z67" s="47">
        <v>85600</v>
      </c>
      <c r="AA67" s="47">
        <v>1558706</v>
      </c>
    </row>
    <row r="68" spans="1:27" ht="15">
      <c r="A68" s="47" t="s">
        <v>466</v>
      </c>
      <c r="B68" s="47" t="s">
        <v>1186</v>
      </c>
      <c r="C68" s="47">
        <v>350000</v>
      </c>
      <c r="D68" s="47">
        <f t="shared" si="4"/>
        <v>126481</v>
      </c>
      <c r="E68" s="47">
        <v>0</v>
      </c>
      <c r="F68" s="47">
        <v>126481</v>
      </c>
      <c r="G68" s="5"/>
      <c r="H68" s="47" t="s">
        <v>487</v>
      </c>
      <c r="I68" s="47" t="s">
        <v>1193</v>
      </c>
      <c r="J68" s="47">
        <v>0</v>
      </c>
      <c r="K68" s="47">
        <f aca="true" t="shared" si="5" ref="K68:K131">L68+M68</f>
        <v>2500</v>
      </c>
      <c r="L68" s="47">
        <v>0</v>
      </c>
      <c r="M68" s="47">
        <v>2500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5012426</v>
      </c>
      <c r="S68" s="47">
        <v>2659965</v>
      </c>
      <c r="T68" s="47">
        <v>2352461</v>
      </c>
      <c r="V68" s="47" t="s">
        <v>463</v>
      </c>
      <c r="W68" s="47" t="s">
        <v>1185</v>
      </c>
      <c r="X68" s="47">
        <v>121200</v>
      </c>
      <c r="Y68" s="47">
        <f aca="true" t="shared" si="7" ref="Y68:Y131">Z68+AA68</f>
        <v>870510</v>
      </c>
      <c r="Z68" s="47">
        <v>0</v>
      </c>
      <c r="AA68" s="47">
        <v>870510</v>
      </c>
    </row>
    <row r="69" spans="1:27" ht="15">
      <c r="A69" s="47" t="s">
        <v>469</v>
      </c>
      <c r="B69" s="47" t="s">
        <v>1187</v>
      </c>
      <c r="C69" s="47">
        <v>417950</v>
      </c>
      <c r="D69" s="47">
        <f t="shared" si="4"/>
        <v>988918</v>
      </c>
      <c r="E69" s="47">
        <v>202650</v>
      </c>
      <c r="F69" s="47">
        <v>786268</v>
      </c>
      <c r="G69" s="5"/>
      <c r="H69" s="47" t="s">
        <v>490</v>
      </c>
      <c r="I69" s="47" t="s">
        <v>1194</v>
      </c>
      <c r="J69" s="47">
        <v>0</v>
      </c>
      <c r="K69" s="47">
        <f t="shared" si="5"/>
        <v>165570</v>
      </c>
      <c r="L69" s="47">
        <v>0</v>
      </c>
      <c r="M69" s="47">
        <v>165570</v>
      </c>
      <c r="O69" s="47" t="s">
        <v>463</v>
      </c>
      <c r="P69" s="47" t="s">
        <v>1185</v>
      </c>
      <c r="Q69" s="47">
        <v>2125901</v>
      </c>
      <c r="R69" s="47">
        <f t="shared" si="6"/>
        <v>4894150</v>
      </c>
      <c r="S69" s="47">
        <v>1598281</v>
      </c>
      <c r="T69" s="47">
        <v>3295869</v>
      </c>
      <c r="V69" s="47" t="s">
        <v>466</v>
      </c>
      <c r="W69" s="47" t="s">
        <v>1186</v>
      </c>
      <c r="X69" s="47">
        <v>55900</v>
      </c>
      <c r="Y69" s="47">
        <f t="shared" si="7"/>
        <v>2717402</v>
      </c>
      <c r="Z69" s="47">
        <v>8000</v>
      </c>
      <c r="AA69" s="47">
        <v>2709402</v>
      </c>
    </row>
    <row r="70" spans="1:27" ht="15">
      <c r="A70" s="47" t="s">
        <v>472</v>
      </c>
      <c r="B70" s="47" t="s">
        <v>1188</v>
      </c>
      <c r="C70" s="47">
        <v>330000</v>
      </c>
      <c r="D70" s="47">
        <f t="shared" si="4"/>
        <v>168247</v>
      </c>
      <c r="E70" s="47">
        <v>125000</v>
      </c>
      <c r="F70" s="47">
        <v>43247</v>
      </c>
      <c r="G70" s="5"/>
      <c r="H70" s="47" t="s">
        <v>493</v>
      </c>
      <c r="I70" s="47" t="s">
        <v>1195</v>
      </c>
      <c r="J70" s="47">
        <v>0</v>
      </c>
      <c r="K70" s="47">
        <f t="shared" si="5"/>
        <v>460560</v>
      </c>
      <c r="L70" s="47">
        <v>0</v>
      </c>
      <c r="M70" s="47">
        <v>460560</v>
      </c>
      <c r="O70" s="47" t="s">
        <v>466</v>
      </c>
      <c r="P70" s="47" t="s">
        <v>1186</v>
      </c>
      <c r="Q70" s="47">
        <v>13486000</v>
      </c>
      <c r="R70" s="47">
        <f t="shared" si="6"/>
        <v>1643241</v>
      </c>
      <c r="S70" s="47">
        <v>0</v>
      </c>
      <c r="T70" s="47">
        <v>1643241</v>
      </c>
      <c r="V70" s="47" t="s">
        <v>469</v>
      </c>
      <c r="W70" s="47" t="s">
        <v>1187</v>
      </c>
      <c r="X70" s="47">
        <v>2866502</v>
      </c>
      <c r="Y70" s="47">
        <f t="shared" si="7"/>
        <v>65292259</v>
      </c>
      <c r="Z70" s="47">
        <v>4735804</v>
      </c>
      <c r="AA70" s="47">
        <v>60556455</v>
      </c>
    </row>
    <row r="71" spans="1:27" ht="15">
      <c r="A71" s="47" t="s">
        <v>475</v>
      </c>
      <c r="B71" s="47" t="s">
        <v>1189</v>
      </c>
      <c r="C71" s="47">
        <v>0</v>
      </c>
      <c r="D71" s="47">
        <f t="shared" si="4"/>
        <v>504735</v>
      </c>
      <c r="E71" s="47">
        <v>241110</v>
      </c>
      <c r="F71" s="47">
        <v>263625</v>
      </c>
      <c r="G71" s="5"/>
      <c r="H71" s="47" t="s">
        <v>496</v>
      </c>
      <c r="I71" s="47" t="s">
        <v>2265</v>
      </c>
      <c r="J71" s="47">
        <v>0</v>
      </c>
      <c r="K71" s="47">
        <f t="shared" si="5"/>
        <v>198901</v>
      </c>
      <c r="L71" s="47">
        <v>0</v>
      </c>
      <c r="M71" s="47">
        <v>198901</v>
      </c>
      <c r="O71" s="47" t="s">
        <v>469</v>
      </c>
      <c r="P71" s="47" t="s">
        <v>1187</v>
      </c>
      <c r="Q71" s="47">
        <v>6534402</v>
      </c>
      <c r="R71" s="47">
        <f t="shared" si="6"/>
        <v>10985888</v>
      </c>
      <c r="S71" s="47">
        <v>3655297</v>
      </c>
      <c r="T71" s="47">
        <v>7330591</v>
      </c>
      <c r="V71" s="47" t="s">
        <v>472</v>
      </c>
      <c r="W71" s="47" t="s">
        <v>1188</v>
      </c>
      <c r="X71" s="47">
        <v>0</v>
      </c>
      <c r="Y71" s="47">
        <f t="shared" si="7"/>
        <v>3067441</v>
      </c>
      <c r="Z71" s="47">
        <v>0</v>
      </c>
      <c r="AA71" s="47">
        <v>3067441</v>
      </c>
    </row>
    <row r="72" spans="1:27" ht="15">
      <c r="A72" s="47" t="s">
        <v>478</v>
      </c>
      <c r="B72" s="47" t="s">
        <v>1190</v>
      </c>
      <c r="C72" s="47">
        <v>0</v>
      </c>
      <c r="D72" s="47">
        <f t="shared" si="4"/>
        <v>118478</v>
      </c>
      <c r="E72" s="47">
        <v>0</v>
      </c>
      <c r="F72" s="47">
        <v>118478</v>
      </c>
      <c r="G72" s="5"/>
      <c r="H72" s="47" t="s">
        <v>499</v>
      </c>
      <c r="I72" s="47" t="s">
        <v>1196</v>
      </c>
      <c r="J72" s="47">
        <v>0</v>
      </c>
      <c r="K72" s="47">
        <f t="shared" si="5"/>
        <v>71100</v>
      </c>
      <c r="L72" s="47">
        <v>0</v>
      </c>
      <c r="M72" s="47">
        <v>71100</v>
      </c>
      <c r="O72" s="47" t="s">
        <v>472</v>
      </c>
      <c r="P72" s="47" t="s">
        <v>1188</v>
      </c>
      <c r="Q72" s="47">
        <v>2645500</v>
      </c>
      <c r="R72" s="47">
        <f t="shared" si="6"/>
        <v>3090780</v>
      </c>
      <c r="S72" s="47">
        <v>1220500</v>
      </c>
      <c r="T72" s="47">
        <v>1870280</v>
      </c>
      <c r="V72" s="47" t="s">
        <v>475</v>
      </c>
      <c r="W72" s="47" t="s">
        <v>1189</v>
      </c>
      <c r="X72" s="47">
        <v>1100500</v>
      </c>
      <c r="Y72" s="47">
        <f t="shared" si="7"/>
        <v>8223897</v>
      </c>
      <c r="Z72" s="47">
        <v>158370</v>
      </c>
      <c r="AA72" s="47">
        <v>8065527</v>
      </c>
    </row>
    <row r="73" spans="1:27" ht="15">
      <c r="A73" s="47" t="s">
        <v>481</v>
      </c>
      <c r="B73" s="47" t="s">
        <v>1191</v>
      </c>
      <c r="C73" s="47">
        <v>0</v>
      </c>
      <c r="D73" s="47">
        <f t="shared" si="4"/>
        <v>355884</v>
      </c>
      <c r="E73" s="47">
        <v>0</v>
      </c>
      <c r="F73" s="47">
        <v>355884</v>
      </c>
      <c r="G73" s="5"/>
      <c r="H73" s="47" t="s">
        <v>502</v>
      </c>
      <c r="I73" s="47" t="s">
        <v>1197</v>
      </c>
      <c r="J73" s="47">
        <v>0</v>
      </c>
      <c r="K73" s="47">
        <f t="shared" si="5"/>
        <v>88200</v>
      </c>
      <c r="L73" s="47">
        <v>0</v>
      </c>
      <c r="M73" s="47">
        <v>88200</v>
      </c>
      <c r="O73" s="47" t="s">
        <v>475</v>
      </c>
      <c r="P73" s="47" t="s">
        <v>1189</v>
      </c>
      <c r="Q73" s="47">
        <v>78300</v>
      </c>
      <c r="R73" s="47">
        <f t="shared" si="6"/>
        <v>8948766</v>
      </c>
      <c r="S73" s="47">
        <v>3196037</v>
      </c>
      <c r="T73" s="47">
        <v>5752729</v>
      </c>
      <c r="V73" s="47" t="s">
        <v>478</v>
      </c>
      <c r="W73" s="47" t="s">
        <v>1190</v>
      </c>
      <c r="X73" s="47">
        <v>5978709</v>
      </c>
      <c r="Y73" s="47">
        <f t="shared" si="7"/>
        <v>7904777</v>
      </c>
      <c r="Z73" s="47">
        <v>716120</v>
      </c>
      <c r="AA73" s="47">
        <v>7188657</v>
      </c>
    </row>
    <row r="74" spans="1:27" ht="15">
      <c r="A74" s="47" t="s">
        <v>484</v>
      </c>
      <c r="B74" s="47" t="s">
        <v>1192</v>
      </c>
      <c r="C74" s="47">
        <v>472700</v>
      </c>
      <c r="D74" s="47">
        <f t="shared" si="4"/>
        <v>1289908</v>
      </c>
      <c r="E74" s="47">
        <v>684950</v>
      </c>
      <c r="F74" s="47">
        <v>604958</v>
      </c>
      <c r="G74" s="5"/>
      <c r="H74" s="47" t="s">
        <v>505</v>
      </c>
      <c r="I74" s="47" t="s">
        <v>1198</v>
      </c>
      <c r="J74" s="47">
        <v>74000</v>
      </c>
      <c r="K74" s="47">
        <f t="shared" si="5"/>
        <v>175233</v>
      </c>
      <c r="L74" s="47">
        <v>0</v>
      </c>
      <c r="M74" s="47">
        <v>175233</v>
      </c>
      <c r="O74" s="47" t="s">
        <v>478</v>
      </c>
      <c r="P74" s="47" t="s">
        <v>1190</v>
      </c>
      <c r="Q74" s="47">
        <v>670800</v>
      </c>
      <c r="R74" s="47">
        <f t="shared" si="6"/>
        <v>1854867</v>
      </c>
      <c r="S74" s="47">
        <v>132900</v>
      </c>
      <c r="T74" s="47">
        <v>1721967</v>
      </c>
      <c r="V74" s="47" t="s">
        <v>481</v>
      </c>
      <c r="W74" s="47" t="s">
        <v>1191</v>
      </c>
      <c r="X74" s="47">
        <v>0</v>
      </c>
      <c r="Y74" s="47">
        <f t="shared" si="7"/>
        <v>3476085</v>
      </c>
      <c r="Z74" s="47">
        <v>17900</v>
      </c>
      <c r="AA74" s="47">
        <v>3458185</v>
      </c>
    </row>
    <row r="75" spans="1:27" ht="15">
      <c r="A75" s="47" t="s">
        <v>487</v>
      </c>
      <c r="B75" s="47" t="s">
        <v>1193</v>
      </c>
      <c r="C75" s="47">
        <v>0</v>
      </c>
      <c r="D75" s="47">
        <f t="shared" si="4"/>
        <v>1118167</v>
      </c>
      <c r="E75" s="47">
        <v>861300</v>
      </c>
      <c r="F75" s="47">
        <v>256867</v>
      </c>
      <c r="G75" s="5"/>
      <c r="H75" s="47" t="s">
        <v>508</v>
      </c>
      <c r="I75" s="47" t="s">
        <v>1199</v>
      </c>
      <c r="J75" s="47">
        <v>0</v>
      </c>
      <c r="K75" s="47">
        <f t="shared" si="5"/>
        <v>676350</v>
      </c>
      <c r="L75" s="47">
        <v>190200</v>
      </c>
      <c r="M75" s="47">
        <v>486150</v>
      </c>
      <c r="O75" s="47" t="s">
        <v>481</v>
      </c>
      <c r="P75" s="47" t="s">
        <v>1191</v>
      </c>
      <c r="Q75" s="47">
        <v>0</v>
      </c>
      <c r="R75" s="47">
        <f t="shared" si="6"/>
        <v>2646001</v>
      </c>
      <c r="S75" s="47">
        <v>202558</v>
      </c>
      <c r="T75" s="47">
        <v>2443443</v>
      </c>
      <c r="V75" s="47" t="s">
        <v>484</v>
      </c>
      <c r="W75" s="47" t="s">
        <v>1192</v>
      </c>
      <c r="X75" s="47">
        <v>799700</v>
      </c>
      <c r="Y75" s="47">
        <f t="shared" si="7"/>
        <v>6346484</v>
      </c>
      <c r="Z75" s="47">
        <v>12000</v>
      </c>
      <c r="AA75" s="47">
        <v>6334484</v>
      </c>
    </row>
    <row r="76" spans="1:27" ht="15">
      <c r="A76" s="47" t="s">
        <v>490</v>
      </c>
      <c r="B76" s="47" t="s">
        <v>1194</v>
      </c>
      <c r="C76" s="47">
        <v>0</v>
      </c>
      <c r="D76" s="47">
        <f aca="true" t="shared" si="8" ref="D76:D139">E76+F76</f>
        <v>239116</v>
      </c>
      <c r="E76" s="47">
        <v>11700</v>
      </c>
      <c r="F76" s="47">
        <v>227416</v>
      </c>
      <c r="G76" s="5"/>
      <c r="H76" s="47" t="s">
        <v>510</v>
      </c>
      <c r="I76" s="47" t="s">
        <v>1200</v>
      </c>
      <c r="J76" s="47">
        <v>0</v>
      </c>
      <c r="K76" s="47">
        <f t="shared" si="5"/>
        <v>673624</v>
      </c>
      <c r="L76" s="47">
        <v>580500</v>
      </c>
      <c r="M76" s="47">
        <v>93124</v>
      </c>
      <c r="O76" s="47" t="s">
        <v>484</v>
      </c>
      <c r="P76" s="47" t="s">
        <v>1192</v>
      </c>
      <c r="Q76" s="47">
        <v>3828125</v>
      </c>
      <c r="R76" s="47">
        <f t="shared" si="6"/>
        <v>19734679</v>
      </c>
      <c r="S76" s="47">
        <v>7294030</v>
      </c>
      <c r="T76" s="47">
        <v>12440649</v>
      </c>
      <c r="V76" s="47" t="s">
        <v>487</v>
      </c>
      <c r="W76" s="47" t="s">
        <v>1193</v>
      </c>
      <c r="X76" s="47">
        <v>0</v>
      </c>
      <c r="Y76" s="47">
        <f t="shared" si="7"/>
        <v>1217491</v>
      </c>
      <c r="Z76" s="47">
        <v>40000</v>
      </c>
      <c r="AA76" s="47">
        <v>1177491</v>
      </c>
    </row>
    <row r="77" spans="1:27" ht="15">
      <c r="A77" s="47" t="s">
        <v>493</v>
      </c>
      <c r="B77" s="47" t="s">
        <v>1195</v>
      </c>
      <c r="C77" s="47">
        <v>0</v>
      </c>
      <c r="D77" s="47">
        <f t="shared" si="8"/>
        <v>184304</v>
      </c>
      <c r="E77" s="47">
        <v>2200</v>
      </c>
      <c r="F77" s="47">
        <v>182104</v>
      </c>
      <c r="G77" s="5"/>
      <c r="H77" s="47" t="s">
        <v>513</v>
      </c>
      <c r="I77" s="47" t="s">
        <v>1201</v>
      </c>
      <c r="J77" s="47">
        <v>0</v>
      </c>
      <c r="K77" s="47">
        <f t="shared" si="5"/>
        <v>457451</v>
      </c>
      <c r="L77" s="47">
        <v>0</v>
      </c>
      <c r="M77" s="47">
        <v>457451</v>
      </c>
      <c r="O77" s="47" t="s">
        <v>487</v>
      </c>
      <c r="P77" s="47" t="s">
        <v>1193</v>
      </c>
      <c r="Q77" s="47">
        <v>323000</v>
      </c>
      <c r="R77" s="47">
        <f t="shared" si="6"/>
        <v>4615914</v>
      </c>
      <c r="S77" s="47">
        <v>2558503</v>
      </c>
      <c r="T77" s="47">
        <v>2057411</v>
      </c>
      <c r="V77" s="47" t="s">
        <v>490</v>
      </c>
      <c r="W77" s="47" t="s">
        <v>1194</v>
      </c>
      <c r="X77" s="47">
        <v>0</v>
      </c>
      <c r="Y77" s="47">
        <f t="shared" si="7"/>
        <v>1203735</v>
      </c>
      <c r="Z77" s="47">
        <v>89000</v>
      </c>
      <c r="AA77" s="47">
        <v>1114735</v>
      </c>
    </row>
    <row r="78" spans="1:27" ht="15">
      <c r="A78" s="47" t="s">
        <v>499</v>
      </c>
      <c r="B78" s="47" t="s">
        <v>1196</v>
      </c>
      <c r="C78" s="47">
        <v>200</v>
      </c>
      <c r="D78" s="47">
        <f t="shared" si="8"/>
        <v>313373</v>
      </c>
      <c r="E78" s="47">
        <v>0</v>
      </c>
      <c r="F78" s="47">
        <v>313373</v>
      </c>
      <c r="G78" s="5"/>
      <c r="H78" s="47" t="s">
        <v>516</v>
      </c>
      <c r="I78" s="47" t="s">
        <v>1202</v>
      </c>
      <c r="J78" s="47">
        <v>0</v>
      </c>
      <c r="K78" s="47">
        <f t="shared" si="5"/>
        <v>156818</v>
      </c>
      <c r="L78" s="47">
        <v>0</v>
      </c>
      <c r="M78" s="47">
        <v>156818</v>
      </c>
      <c r="O78" s="47" t="s">
        <v>490</v>
      </c>
      <c r="P78" s="47" t="s">
        <v>1194</v>
      </c>
      <c r="Q78" s="47">
        <v>2847025</v>
      </c>
      <c r="R78" s="47">
        <f t="shared" si="6"/>
        <v>4818873</v>
      </c>
      <c r="S78" s="47">
        <v>2064141</v>
      </c>
      <c r="T78" s="47">
        <v>2754732</v>
      </c>
      <c r="V78" s="47" t="s">
        <v>493</v>
      </c>
      <c r="W78" s="47" t="s">
        <v>1195</v>
      </c>
      <c r="X78" s="47">
        <v>47850</v>
      </c>
      <c r="Y78" s="47">
        <f t="shared" si="7"/>
        <v>3795414</v>
      </c>
      <c r="Z78" s="47">
        <v>2500</v>
      </c>
      <c r="AA78" s="47">
        <v>3792914</v>
      </c>
    </row>
    <row r="79" spans="1:27" ht="15">
      <c r="A79" s="47" t="s">
        <v>502</v>
      </c>
      <c r="B79" s="47" t="s">
        <v>1197</v>
      </c>
      <c r="C79" s="47">
        <v>133000</v>
      </c>
      <c r="D79" s="47">
        <f t="shared" si="8"/>
        <v>430515</v>
      </c>
      <c r="E79" s="47">
        <v>62750</v>
      </c>
      <c r="F79" s="47">
        <v>367765</v>
      </c>
      <c r="G79" s="5"/>
      <c r="H79" s="47" t="s">
        <v>519</v>
      </c>
      <c r="I79" s="47" t="s">
        <v>1203</v>
      </c>
      <c r="J79" s="47">
        <v>1</v>
      </c>
      <c r="K79" s="47">
        <f t="shared" si="5"/>
        <v>92380</v>
      </c>
      <c r="L79" s="47">
        <v>0</v>
      </c>
      <c r="M79" s="47">
        <v>92380</v>
      </c>
      <c r="O79" s="47" t="s">
        <v>493</v>
      </c>
      <c r="P79" s="47" t="s">
        <v>1195</v>
      </c>
      <c r="Q79" s="47">
        <v>5076120</v>
      </c>
      <c r="R79" s="47">
        <f t="shared" si="6"/>
        <v>2905705</v>
      </c>
      <c r="S79" s="47">
        <v>477785</v>
      </c>
      <c r="T79" s="47">
        <v>2427920</v>
      </c>
      <c r="V79" s="47" t="s">
        <v>496</v>
      </c>
      <c r="W79" s="47" t="s">
        <v>2265</v>
      </c>
      <c r="X79" s="47">
        <v>0</v>
      </c>
      <c r="Y79" s="47">
        <f t="shared" si="7"/>
        <v>1859601</v>
      </c>
      <c r="Z79" s="47">
        <v>0</v>
      </c>
      <c r="AA79" s="47">
        <v>1859601</v>
      </c>
    </row>
    <row r="80" spans="1:27" ht="15">
      <c r="A80" s="47" t="s">
        <v>505</v>
      </c>
      <c r="B80" s="47" t="s">
        <v>1198</v>
      </c>
      <c r="C80" s="47">
        <v>866700</v>
      </c>
      <c r="D80" s="47">
        <f t="shared" si="8"/>
        <v>943998</v>
      </c>
      <c r="E80" s="47">
        <v>0</v>
      </c>
      <c r="F80" s="47">
        <v>943998</v>
      </c>
      <c r="G80" s="5"/>
      <c r="H80" s="47" t="s">
        <v>522</v>
      </c>
      <c r="I80" s="47" t="s">
        <v>1204</v>
      </c>
      <c r="J80" s="47">
        <v>0</v>
      </c>
      <c r="K80" s="47">
        <f t="shared" si="5"/>
        <v>482350</v>
      </c>
      <c r="L80" s="47">
        <v>0</v>
      </c>
      <c r="M80" s="47">
        <v>482350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10388513</v>
      </c>
      <c r="Z80" s="47">
        <v>0</v>
      </c>
      <c r="AA80" s="47">
        <v>10388513</v>
      </c>
    </row>
    <row r="81" spans="1:27" ht="15">
      <c r="A81" s="47" t="s">
        <v>508</v>
      </c>
      <c r="B81" s="47" t="s">
        <v>1199</v>
      </c>
      <c r="C81" s="47">
        <v>0</v>
      </c>
      <c r="D81" s="47">
        <f t="shared" si="8"/>
        <v>26500</v>
      </c>
      <c r="E81" s="47">
        <v>0</v>
      </c>
      <c r="F81" s="47">
        <v>26500</v>
      </c>
      <c r="G81" s="5"/>
      <c r="H81" s="47" t="s">
        <v>525</v>
      </c>
      <c r="I81" s="47" t="s">
        <v>1205</v>
      </c>
      <c r="J81" s="47">
        <v>0</v>
      </c>
      <c r="K81" s="47">
        <f t="shared" si="5"/>
        <v>7001</v>
      </c>
      <c r="L81" s="47">
        <v>0</v>
      </c>
      <c r="M81" s="47">
        <v>7001</v>
      </c>
      <c r="O81" s="47" t="s">
        <v>499</v>
      </c>
      <c r="P81" s="47" t="s">
        <v>1196</v>
      </c>
      <c r="Q81" s="47">
        <v>701800</v>
      </c>
      <c r="R81" s="47">
        <f t="shared" si="6"/>
        <v>6780578</v>
      </c>
      <c r="S81" s="47">
        <v>979138</v>
      </c>
      <c r="T81" s="47">
        <v>5801440</v>
      </c>
      <c r="V81" s="47" t="s">
        <v>502</v>
      </c>
      <c r="W81" s="47" t="s">
        <v>1197</v>
      </c>
      <c r="X81" s="47">
        <v>340</v>
      </c>
      <c r="Y81" s="47">
        <f t="shared" si="7"/>
        <v>4117732</v>
      </c>
      <c r="Z81" s="47">
        <v>965103</v>
      </c>
      <c r="AA81" s="47">
        <v>3152629</v>
      </c>
    </row>
    <row r="82" spans="1:27" ht="15">
      <c r="A82" s="47" t="s">
        <v>510</v>
      </c>
      <c r="B82" s="47" t="s">
        <v>1200</v>
      </c>
      <c r="C82" s="47">
        <v>300</v>
      </c>
      <c r="D82" s="47">
        <f t="shared" si="8"/>
        <v>1362000</v>
      </c>
      <c r="E82" s="47">
        <v>261501</v>
      </c>
      <c r="F82" s="47">
        <v>1100499</v>
      </c>
      <c r="G82" s="5"/>
      <c r="H82" s="47" t="s">
        <v>528</v>
      </c>
      <c r="I82" s="47" t="s">
        <v>1206</v>
      </c>
      <c r="J82" s="47">
        <v>0</v>
      </c>
      <c r="K82" s="47">
        <f t="shared" si="5"/>
        <v>18000</v>
      </c>
      <c r="L82" s="47">
        <v>0</v>
      </c>
      <c r="M82" s="47">
        <v>18000</v>
      </c>
      <c r="O82" s="47" t="s">
        <v>502</v>
      </c>
      <c r="P82" s="47" t="s">
        <v>1197</v>
      </c>
      <c r="Q82" s="47">
        <v>337400</v>
      </c>
      <c r="R82" s="47">
        <f t="shared" si="6"/>
        <v>4556690</v>
      </c>
      <c r="S82" s="47">
        <v>1626632</v>
      </c>
      <c r="T82" s="47">
        <v>2930058</v>
      </c>
      <c r="V82" s="47" t="s">
        <v>505</v>
      </c>
      <c r="W82" s="47" t="s">
        <v>1198</v>
      </c>
      <c r="X82" s="47">
        <v>102100</v>
      </c>
      <c r="Y82" s="47">
        <f t="shared" si="7"/>
        <v>2159973</v>
      </c>
      <c r="Z82" s="47">
        <v>0</v>
      </c>
      <c r="AA82" s="47">
        <v>2159973</v>
      </c>
    </row>
    <row r="83" spans="1:27" ht="15">
      <c r="A83" s="47" t="s">
        <v>513</v>
      </c>
      <c r="B83" s="47" t="s">
        <v>1201</v>
      </c>
      <c r="C83" s="47">
        <v>1025841</v>
      </c>
      <c r="D83" s="47">
        <f t="shared" si="8"/>
        <v>1263926</v>
      </c>
      <c r="E83" s="47">
        <v>797640</v>
      </c>
      <c r="F83" s="47">
        <v>466286</v>
      </c>
      <c r="G83" s="5"/>
      <c r="H83" s="47" t="s">
        <v>531</v>
      </c>
      <c r="I83" s="47" t="s">
        <v>1207</v>
      </c>
      <c r="J83" s="47">
        <v>0</v>
      </c>
      <c r="K83" s="47">
        <f t="shared" si="5"/>
        <v>299070</v>
      </c>
      <c r="L83" s="47">
        <v>0</v>
      </c>
      <c r="M83" s="47">
        <v>299070</v>
      </c>
      <c r="O83" s="47" t="s">
        <v>505</v>
      </c>
      <c r="P83" s="47" t="s">
        <v>1198</v>
      </c>
      <c r="Q83" s="47">
        <v>10544251</v>
      </c>
      <c r="R83" s="47">
        <f t="shared" si="6"/>
        <v>18656029</v>
      </c>
      <c r="S83" s="47">
        <v>1821250</v>
      </c>
      <c r="T83" s="47">
        <v>16834779</v>
      </c>
      <c r="V83" s="47" t="s">
        <v>508</v>
      </c>
      <c r="W83" s="47" t="s">
        <v>1199</v>
      </c>
      <c r="X83" s="47">
        <v>400500</v>
      </c>
      <c r="Y83" s="47">
        <f t="shared" si="7"/>
        <v>3789271</v>
      </c>
      <c r="Z83" s="47">
        <v>237200</v>
      </c>
      <c r="AA83" s="47">
        <v>3552071</v>
      </c>
    </row>
    <row r="84" spans="1:27" ht="15">
      <c r="A84" s="47" t="s">
        <v>519</v>
      </c>
      <c r="B84" s="47" t="s">
        <v>1203</v>
      </c>
      <c r="C84" s="47">
        <v>1</v>
      </c>
      <c r="D84" s="47">
        <f t="shared" si="8"/>
        <v>490650</v>
      </c>
      <c r="E84" s="47">
        <v>3</v>
      </c>
      <c r="F84" s="47">
        <v>490647</v>
      </c>
      <c r="G84" s="5"/>
      <c r="H84" s="47" t="s">
        <v>534</v>
      </c>
      <c r="I84" s="47" t="s">
        <v>1208</v>
      </c>
      <c r="J84" s="47">
        <v>0</v>
      </c>
      <c r="K84" s="47">
        <f t="shared" si="5"/>
        <v>65500</v>
      </c>
      <c r="L84" s="47">
        <v>0</v>
      </c>
      <c r="M84" s="47">
        <v>65500</v>
      </c>
      <c r="O84" s="47" t="s">
        <v>508</v>
      </c>
      <c r="P84" s="47" t="s">
        <v>1199</v>
      </c>
      <c r="Q84" s="47">
        <v>0</v>
      </c>
      <c r="R84" s="47">
        <f t="shared" si="6"/>
        <v>499940</v>
      </c>
      <c r="S84" s="47">
        <v>149800</v>
      </c>
      <c r="T84" s="47">
        <v>350140</v>
      </c>
      <c r="V84" s="47" t="s">
        <v>510</v>
      </c>
      <c r="W84" s="47" t="s">
        <v>1200</v>
      </c>
      <c r="X84" s="47">
        <v>21500</v>
      </c>
      <c r="Y84" s="47">
        <f t="shared" si="7"/>
        <v>13610039</v>
      </c>
      <c r="Z84" s="47">
        <v>952550</v>
      </c>
      <c r="AA84" s="47">
        <v>12657489</v>
      </c>
    </row>
    <row r="85" spans="1:27" ht="15">
      <c r="A85" s="47" t="s">
        <v>522</v>
      </c>
      <c r="B85" s="47" t="s">
        <v>1204</v>
      </c>
      <c r="C85" s="47">
        <v>0</v>
      </c>
      <c r="D85" s="47">
        <f t="shared" si="8"/>
        <v>361728</v>
      </c>
      <c r="E85" s="47">
        <v>97500</v>
      </c>
      <c r="F85" s="47">
        <v>264228</v>
      </c>
      <c r="G85" s="5"/>
      <c r="H85" s="47" t="s">
        <v>537</v>
      </c>
      <c r="I85" s="47" t="s">
        <v>1209</v>
      </c>
      <c r="J85" s="47">
        <v>0</v>
      </c>
      <c r="K85" s="47">
        <f t="shared" si="5"/>
        <v>42500</v>
      </c>
      <c r="L85" s="47">
        <v>0</v>
      </c>
      <c r="M85" s="47">
        <v>42500</v>
      </c>
      <c r="O85" s="47" t="s">
        <v>510</v>
      </c>
      <c r="P85" s="47" t="s">
        <v>1200</v>
      </c>
      <c r="Q85" s="47">
        <v>2934875</v>
      </c>
      <c r="R85" s="47">
        <f t="shared" si="6"/>
        <v>16252501</v>
      </c>
      <c r="S85" s="47">
        <v>4851898</v>
      </c>
      <c r="T85" s="47">
        <v>11400603</v>
      </c>
      <c r="V85" s="47" t="s">
        <v>513</v>
      </c>
      <c r="W85" s="47" t="s">
        <v>1201</v>
      </c>
      <c r="X85" s="47">
        <v>56157</v>
      </c>
      <c r="Y85" s="47">
        <f t="shared" si="7"/>
        <v>3700482</v>
      </c>
      <c r="Z85" s="47">
        <v>102000</v>
      </c>
      <c r="AA85" s="47">
        <v>3598482</v>
      </c>
    </row>
    <row r="86" spans="1:27" ht="15">
      <c r="A86" s="47" t="s">
        <v>525</v>
      </c>
      <c r="B86" s="47" t="s">
        <v>1205</v>
      </c>
      <c r="C86" s="47">
        <v>0</v>
      </c>
      <c r="D86" s="47">
        <f t="shared" si="8"/>
        <v>62035</v>
      </c>
      <c r="E86" s="47">
        <v>0</v>
      </c>
      <c r="F86" s="47">
        <v>62035</v>
      </c>
      <c r="G86" s="5"/>
      <c r="H86" s="47" t="s">
        <v>540</v>
      </c>
      <c r="I86" s="47" t="s">
        <v>1210</v>
      </c>
      <c r="J86" s="47">
        <v>0</v>
      </c>
      <c r="K86" s="47">
        <f t="shared" si="5"/>
        <v>1025450</v>
      </c>
      <c r="L86" s="47">
        <v>700750</v>
      </c>
      <c r="M86" s="47">
        <v>324700</v>
      </c>
      <c r="O86" s="47" t="s">
        <v>513</v>
      </c>
      <c r="P86" s="47" t="s">
        <v>1201</v>
      </c>
      <c r="Q86" s="47">
        <v>11410547</v>
      </c>
      <c r="R86" s="47">
        <f t="shared" si="6"/>
        <v>13109073</v>
      </c>
      <c r="S86" s="47">
        <v>6213203</v>
      </c>
      <c r="T86" s="47">
        <v>6895870</v>
      </c>
      <c r="V86" s="47" t="s">
        <v>516</v>
      </c>
      <c r="W86" s="47" t="s">
        <v>1202</v>
      </c>
      <c r="X86" s="47">
        <v>0</v>
      </c>
      <c r="Y86" s="47">
        <f t="shared" si="7"/>
        <v>3708088</v>
      </c>
      <c r="Z86" s="47">
        <v>0</v>
      </c>
      <c r="AA86" s="47">
        <v>3708088</v>
      </c>
    </row>
    <row r="87" spans="1:27" ht="15">
      <c r="A87" s="47" t="s">
        <v>528</v>
      </c>
      <c r="B87" s="47" t="s">
        <v>1206</v>
      </c>
      <c r="C87" s="47">
        <v>0</v>
      </c>
      <c r="D87" s="47">
        <f t="shared" si="8"/>
        <v>140992</v>
      </c>
      <c r="E87" s="47">
        <v>0</v>
      </c>
      <c r="F87" s="47">
        <v>140992</v>
      </c>
      <c r="G87" s="5"/>
      <c r="H87" s="47" t="s">
        <v>544</v>
      </c>
      <c r="I87" s="47" t="s">
        <v>2266</v>
      </c>
      <c r="J87" s="47">
        <v>0</v>
      </c>
      <c r="K87" s="47">
        <f t="shared" si="5"/>
        <v>745</v>
      </c>
      <c r="L87" s="47">
        <v>0</v>
      </c>
      <c r="M87" s="47">
        <v>745</v>
      </c>
      <c r="O87" s="47" t="s">
        <v>519</v>
      </c>
      <c r="P87" s="47" t="s">
        <v>1203</v>
      </c>
      <c r="Q87" s="47">
        <v>8397957</v>
      </c>
      <c r="R87" s="47">
        <f t="shared" si="6"/>
        <v>9040439</v>
      </c>
      <c r="S87" s="47">
        <v>3617631</v>
      </c>
      <c r="T87" s="47">
        <v>5422808</v>
      </c>
      <c r="V87" s="47" t="s">
        <v>519</v>
      </c>
      <c r="W87" s="47" t="s">
        <v>1203</v>
      </c>
      <c r="X87" s="47">
        <v>1</v>
      </c>
      <c r="Y87" s="47">
        <f t="shared" si="7"/>
        <v>1139504</v>
      </c>
      <c r="Z87" s="47">
        <v>0</v>
      </c>
      <c r="AA87" s="47">
        <v>1139504</v>
      </c>
    </row>
    <row r="88" spans="1:27" ht="15">
      <c r="A88" s="47" t="s">
        <v>531</v>
      </c>
      <c r="B88" s="47" t="s">
        <v>1207</v>
      </c>
      <c r="C88" s="47">
        <v>0</v>
      </c>
      <c r="D88" s="47">
        <f t="shared" si="8"/>
        <v>307226</v>
      </c>
      <c r="E88" s="47">
        <v>79500</v>
      </c>
      <c r="F88" s="47">
        <v>227726</v>
      </c>
      <c r="G88" s="5"/>
      <c r="H88" s="47" t="s">
        <v>553</v>
      </c>
      <c r="I88" s="47" t="s">
        <v>1213</v>
      </c>
      <c r="J88" s="47">
        <v>0</v>
      </c>
      <c r="K88" s="47">
        <f t="shared" si="5"/>
        <v>468885</v>
      </c>
      <c r="L88" s="47">
        <v>0</v>
      </c>
      <c r="M88" s="47">
        <v>468885</v>
      </c>
      <c r="O88" s="47" t="s">
        <v>522</v>
      </c>
      <c r="P88" s="47" t="s">
        <v>1204</v>
      </c>
      <c r="Q88" s="47">
        <v>858500</v>
      </c>
      <c r="R88" s="47">
        <f t="shared" si="6"/>
        <v>3763219</v>
      </c>
      <c r="S88" s="47">
        <v>947715</v>
      </c>
      <c r="T88" s="47">
        <v>2815504</v>
      </c>
      <c r="V88" s="47" t="s">
        <v>522</v>
      </c>
      <c r="W88" s="47" t="s">
        <v>1204</v>
      </c>
      <c r="X88" s="47">
        <v>0</v>
      </c>
      <c r="Y88" s="47">
        <f t="shared" si="7"/>
        <v>3622091</v>
      </c>
      <c r="Z88" s="47">
        <v>929700</v>
      </c>
      <c r="AA88" s="47">
        <v>2692391</v>
      </c>
    </row>
    <row r="89" spans="1:27" ht="15">
      <c r="A89" s="47" t="s">
        <v>534</v>
      </c>
      <c r="B89" s="47" t="s">
        <v>1208</v>
      </c>
      <c r="C89" s="47">
        <v>425000</v>
      </c>
      <c r="D89" s="47">
        <f t="shared" si="8"/>
        <v>716092</v>
      </c>
      <c r="E89" s="47">
        <v>80000</v>
      </c>
      <c r="F89" s="47">
        <v>636092</v>
      </c>
      <c r="G89" s="5"/>
      <c r="H89" s="47" t="s">
        <v>556</v>
      </c>
      <c r="I89" s="47" t="s">
        <v>1214</v>
      </c>
      <c r="J89" s="47">
        <v>0</v>
      </c>
      <c r="K89" s="47">
        <f t="shared" si="5"/>
        <v>625400</v>
      </c>
      <c r="L89" s="47">
        <v>0</v>
      </c>
      <c r="M89" s="47">
        <v>625400</v>
      </c>
      <c r="O89" s="47" t="s">
        <v>525</v>
      </c>
      <c r="P89" s="47" t="s">
        <v>1205</v>
      </c>
      <c r="Q89" s="47">
        <v>426600</v>
      </c>
      <c r="R89" s="47">
        <f t="shared" si="6"/>
        <v>2287445</v>
      </c>
      <c r="S89" s="47">
        <v>706900</v>
      </c>
      <c r="T89" s="47">
        <v>1580545</v>
      </c>
      <c r="V89" s="47" t="s">
        <v>525</v>
      </c>
      <c r="W89" s="47" t="s">
        <v>1205</v>
      </c>
      <c r="X89" s="47">
        <v>45000</v>
      </c>
      <c r="Y89" s="47">
        <f t="shared" si="7"/>
        <v>221037</v>
      </c>
      <c r="Z89" s="47">
        <v>0</v>
      </c>
      <c r="AA89" s="47">
        <v>221037</v>
      </c>
    </row>
    <row r="90" spans="1:27" ht="15">
      <c r="A90" s="47" t="s">
        <v>537</v>
      </c>
      <c r="B90" s="47" t="s">
        <v>1209</v>
      </c>
      <c r="C90" s="47">
        <v>1</v>
      </c>
      <c r="D90" s="47">
        <f t="shared" si="8"/>
        <v>255540</v>
      </c>
      <c r="E90" s="47">
        <v>139975</v>
      </c>
      <c r="F90" s="47">
        <v>115565</v>
      </c>
      <c r="G90" s="5"/>
      <c r="H90" s="47" t="s">
        <v>559</v>
      </c>
      <c r="I90" s="47" t="s">
        <v>1215</v>
      </c>
      <c r="J90" s="47">
        <v>399900</v>
      </c>
      <c r="K90" s="47">
        <f t="shared" si="5"/>
        <v>64528</v>
      </c>
      <c r="L90" s="47">
        <v>0</v>
      </c>
      <c r="M90" s="47">
        <v>64528</v>
      </c>
      <c r="O90" s="47" t="s">
        <v>528</v>
      </c>
      <c r="P90" s="47" t="s">
        <v>1206</v>
      </c>
      <c r="Q90" s="47">
        <v>975500</v>
      </c>
      <c r="R90" s="47">
        <f t="shared" si="6"/>
        <v>4332702</v>
      </c>
      <c r="S90" s="47">
        <v>1601219</v>
      </c>
      <c r="T90" s="47">
        <v>2731483</v>
      </c>
      <c r="V90" s="47" t="s">
        <v>528</v>
      </c>
      <c r="W90" s="47" t="s">
        <v>1206</v>
      </c>
      <c r="X90" s="47">
        <v>0</v>
      </c>
      <c r="Y90" s="47">
        <f t="shared" si="7"/>
        <v>1271280</v>
      </c>
      <c r="Z90" s="47">
        <v>0</v>
      </c>
      <c r="AA90" s="47">
        <v>1271280</v>
      </c>
    </row>
    <row r="91" spans="1:27" ht="15">
      <c r="A91" s="47" t="s">
        <v>540</v>
      </c>
      <c r="B91" s="47" t="s">
        <v>1210</v>
      </c>
      <c r="C91" s="47">
        <v>390000</v>
      </c>
      <c r="D91" s="47">
        <f t="shared" si="8"/>
        <v>1129768</v>
      </c>
      <c r="E91" s="47">
        <v>414200</v>
      </c>
      <c r="F91" s="47">
        <v>715568</v>
      </c>
      <c r="G91" s="5"/>
      <c r="H91" s="47" t="s">
        <v>562</v>
      </c>
      <c r="I91" s="47" t="s">
        <v>1216</v>
      </c>
      <c r="J91" s="47">
        <v>0</v>
      </c>
      <c r="K91" s="47">
        <f t="shared" si="5"/>
        <v>11150</v>
      </c>
      <c r="L91" s="47">
        <v>0</v>
      </c>
      <c r="M91" s="47">
        <v>11150</v>
      </c>
      <c r="O91" s="47" t="s">
        <v>531</v>
      </c>
      <c r="P91" s="47" t="s">
        <v>1207</v>
      </c>
      <c r="Q91" s="47">
        <v>332300</v>
      </c>
      <c r="R91" s="47">
        <f t="shared" si="6"/>
        <v>3380590</v>
      </c>
      <c r="S91" s="47">
        <v>684026</v>
      </c>
      <c r="T91" s="47">
        <v>2696564</v>
      </c>
      <c r="V91" s="47" t="s">
        <v>531</v>
      </c>
      <c r="W91" s="47" t="s">
        <v>1207</v>
      </c>
      <c r="X91" s="47">
        <v>28550</v>
      </c>
      <c r="Y91" s="47">
        <f t="shared" si="7"/>
        <v>23024075</v>
      </c>
      <c r="Z91" s="47">
        <v>9100</v>
      </c>
      <c r="AA91" s="47">
        <v>23014975</v>
      </c>
    </row>
    <row r="92" spans="1:27" ht="15">
      <c r="A92" s="47" t="s">
        <v>544</v>
      </c>
      <c r="B92" s="47" t="s">
        <v>2266</v>
      </c>
      <c r="C92" s="47">
        <v>0</v>
      </c>
      <c r="D92" s="47">
        <f t="shared" si="8"/>
        <v>4320</v>
      </c>
      <c r="E92" s="47">
        <v>0</v>
      </c>
      <c r="F92" s="47">
        <v>4320</v>
      </c>
      <c r="G92" s="5"/>
      <c r="H92" s="47" t="s">
        <v>565</v>
      </c>
      <c r="I92" s="47" t="s">
        <v>1217</v>
      </c>
      <c r="J92" s="47">
        <v>7000</v>
      </c>
      <c r="K92" s="47">
        <f t="shared" si="5"/>
        <v>101955</v>
      </c>
      <c r="L92" s="47">
        <v>0</v>
      </c>
      <c r="M92" s="47">
        <v>101955</v>
      </c>
      <c r="O92" s="47" t="s">
        <v>534</v>
      </c>
      <c r="P92" s="47" t="s">
        <v>1208</v>
      </c>
      <c r="Q92" s="47">
        <v>1031000</v>
      </c>
      <c r="R92" s="47">
        <f t="shared" si="6"/>
        <v>5191909</v>
      </c>
      <c r="S92" s="47">
        <v>763000</v>
      </c>
      <c r="T92" s="47">
        <v>4428909</v>
      </c>
      <c r="V92" s="47" t="s">
        <v>534</v>
      </c>
      <c r="W92" s="47" t="s">
        <v>1208</v>
      </c>
      <c r="X92" s="47">
        <v>13525</v>
      </c>
      <c r="Y92" s="47">
        <f t="shared" si="7"/>
        <v>2853686</v>
      </c>
      <c r="Z92" s="47">
        <v>0</v>
      </c>
      <c r="AA92" s="47">
        <v>2853686</v>
      </c>
    </row>
    <row r="93" spans="1:27" ht="15">
      <c r="A93" s="47" t="s">
        <v>547</v>
      </c>
      <c r="B93" s="47" t="s">
        <v>1211</v>
      </c>
      <c r="C93" s="47">
        <v>0</v>
      </c>
      <c r="D93" s="47">
        <f t="shared" si="8"/>
        <v>11268</v>
      </c>
      <c r="E93" s="47">
        <v>0</v>
      </c>
      <c r="F93" s="47">
        <v>11268</v>
      </c>
      <c r="G93" s="5"/>
      <c r="H93" s="47" t="s">
        <v>568</v>
      </c>
      <c r="I93" s="47" t="s">
        <v>1531</v>
      </c>
      <c r="J93" s="47">
        <v>19000</v>
      </c>
      <c r="K93" s="47">
        <f t="shared" si="5"/>
        <v>32200</v>
      </c>
      <c r="L93" s="47">
        <v>0</v>
      </c>
      <c r="M93" s="47">
        <v>32200</v>
      </c>
      <c r="O93" s="47" t="s">
        <v>537</v>
      </c>
      <c r="P93" s="47" t="s">
        <v>1209</v>
      </c>
      <c r="Q93" s="47">
        <v>3075484</v>
      </c>
      <c r="R93" s="47">
        <f t="shared" si="6"/>
        <v>3163546</v>
      </c>
      <c r="S93" s="47">
        <v>1004590</v>
      </c>
      <c r="T93" s="47">
        <v>2158956</v>
      </c>
      <c r="V93" s="47" t="s">
        <v>537</v>
      </c>
      <c r="W93" s="47" t="s">
        <v>1209</v>
      </c>
      <c r="X93" s="47">
        <v>492500</v>
      </c>
      <c r="Y93" s="47">
        <f t="shared" si="7"/>
        <v>5326655</v>
      </c>
      <c r="Z93" s="47">
        <v>0</v>
      </c>
      <c r="AA93" s="47">
        <v>5326655</v>
      </c>
    </row>
    <row r="94" spans="1:27" ht="15">
      <c r="A94" s="47" t="s">
        <v>550</v>
      </c>
      <c r="B94" s="47" t="s">
        <v>1212</v>
      </c>
      <c r="C94" s="47">
        <v>0</v>
      </c>
      <c r="D94" s="47">
        <f t="shared" si="8"/>
        <v>13185</v>
      </c>
      <c r="E94" s="47">
        <v>1000</v>
      </c>
      <c r="F94" s="47">
        <v>12185</v>
      </c>
      <c r="G94" s="5"/>
      <c r="H94" s="47" t="s">
        <v>571</v>
      </c>
      <c r="I94" s="47" t="s">
        <v>1218</v>
      </c>
      <c r="J94" s="47">
        <v>0</v>
      </c>
      <c r="K94" s="47">
        <f t="shared" si="5"/>
        <v>76669</v>
      </c>
      <c r="L94" s="47">
        <v>0</v>
      </c>
      <c r="M94" s="47">
        <v>76669</v>
      </c>
      <c r="O94" s="47" t="s">
        <v>540</v>
      </c>
      <c r="P94" s="47" t="s">
        <v>1210</v>
      </c>
      <c r="Q94" s="47">
        <v>4118150</v>
      </c>
      <c r="R94" s="47">
        <f t="shared" si="6"/>
        <v>14324232</v>
      </c>
      <c r="S94" s="47">
        <v>6471940</v>
      </c>
      <c r="T94" s="47">
        <v>7852292</v>
      </c>
      <c r="V94" s="47" t="s">
        <v>540</v>
      </c>
      <c r="W94" s="47" t="s">
        <v>1210</v>
      </c>
      <c r="X94" s="47">
        <v>310391</v>
      </c>
      <c r="Y94" s="47">
        <f t="shared" si="7"/>
        <v>4653404</v>
      </c>
      <c r="Z94" s="47">
        <v>1020750</v>
      </c>
      <c r="AA94" s="47">
        <v>3632654</v>
      </c>
    </row>
    <row r="95" spans="1:27" ht="15">
      <c r="A95" s="47" t="s">
        <v>553</v>
      </c>
      <c r="B95" s="47" t="s">
        <v>1213</v>
      </c>
      <c r="C95" s="47">
        <v>273200</v>
      </c>
      <c r="D95" s="47">
        <f t="shared" si="8"/>
        <v>191898</v>
      </c>
      <c r="E95" s="47">
        <v>0</v>
      </c>
      <c r="F95" s="47">
        <v>191898</v>
      </c>
      <c r="G95" s="5"/>
      <c r="H95" s="47" t="s">
        <v>577</v>
      </c>
      <c r="I95" s="47" t="s">
        <v>1220</v>
      </c>
      <c r="J95" s="47">
        <v>0</v>
      </c>
      <c r="K95" s="47">
        <f t="shared" si="5"/>
        <v>35331</v>
      </c>
      <c r="L95" s="47">
        <v>0</v>
      </c>
      <c r="M95" s="47">
        <v>35331</v>
      </c>
      <c r="O95" s="47" t="s">
        <v>544</v>
      </c>
      <c r="P95" s="47" t="s">
        <v>2266</v>
      </c>
      <c r="Q95" s="47">
        <v>0</v>
      </c>
      <c r="R95" s="47">
        <f t="shared" si="6"/>
        <v>466359</v>
      </c>
      <c r="S95" s="47">
        <v>75625</v>
      </c>
      <c r="T95" s="47">
        <v>390734</v>
      </c>
      <c r="V95" s="47" t="s">
        <v>544</v>
      </c>
      <c r="W95" s="47" t="s">
        <v>2266</v>
      </c>
      <c r="X95" s="47">
        <v>0</v>
      </c>
      <c r="Y95" s="47">
        <f t="shared" si="7"/>
        <v>864781</v>
      </c>
      <c r="Z95" s="47">
        <v>61000</v>
      </c>
      <c r="AA95" s="47">
        <v>803781</v>
      </c>
    </row>
    <row r="96" spans="1:27" ht="15">
      <c r="A96" s="47" t="s">
        <v>556</v>
      </c>
      <c r="B96" s="47" t="s">
        <v>1214</v>
      </c>
      <c r="C96" s="47">
        <v>0</v>
      </c>
      <c r="D96" s="47">
        <f t="shared" si="8"/>
        <v>50839</v>
      </c>
      <c r="E96" s="47">
        <v>0</v>
      </c>
      <c r="F96" s="47">
        <v>50839</v>
      </c>
      <c r="G96" s="5"/>
      <c r="H96" s="47" t="s">
        <v>580</v>
      </c>
      <c r="I96" s="47" t="s">
        <v>1221</v>
      </c>
      <c r="J96" s="47">
        <v>1407642</v>
      </c>
      <c r="K96" s="47">
        <f t="shared" si="5"/>
        <v>5340431</v>
      </c>
      <c r="L96" s="47">
        <v>0</v>
      </c>
      <c r="M96" s="47">
        <v>5340431</v>
      </c>
      <c r="O96" s="47" t="s">
        <v>547</v>
      </c>
      <c r="P96" s="47" t="s">
        <v>1211</v>
      </c>
      <c r="Q96" s="47">
        <v>0</v>
      </c>
      <c r="R96" s="47">
        <f t="shared" si="6"/>
        <v>355219</v>
      </c>
      <c r="S96" s="47">
        <v>49750</v>
      </c>
      <c r="T96" s="47">
        <v>305469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559</v>
      </c>
      <c r="B97" s="47" t="s">
        <v>1215</v>
      </c>
      <c r="C97" s="47">
        <v>1224440</v>
      </c>
      <c r="D97" s="47">
        <f t="shared" si="8"/>
        <v>6232950</v>
      </c>
      <c r="E97" s="47">
        <v>3027742</v>
      </c>
      <c r="F97" s="47">
        <v>3205208</v>
      </c>
      <c r="G97" s="5"/>
      <c r="H97" s="47" t="s">
        <v>586</v>
      </c>
      <c r="I97" s="47" t="s">
        <v>1223</v>
      </c>
      <c r="J97" s="47">
        <v>1618130</v>
      </c>
      <c r="K97" s="47">
        <f t="shared" si="5"/>
        <v>163288</v>
      </c>
      <c r="L97" s="47">
        <v>0</v>
      </c>
      <c r="M97" s="47">
        <v>163288</v>
      </c>
      <c r="O97" s="47" t="s">
        <v>550</v>
      </c>
      <c r="P97" s="47" t="s">
        <v>1212</v>
      </c>
      <c r="Q97" s="47">
        <v>622398</v>
      </c>
      <c r="R97" s="47">
        <f t="shared" si="6"/>
        <v>1309248</v>
      </c>
      <c r="S97" s="47">
        <v>586301</v>
      </c>
      <c r="T97" s="47">
        <v>722947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562</v>
      </c>
      <c r="B98" s="47" t="s">
        <v>1216</v>
      </c>
      <c r="C98" s="47">
        <v>280000</v>
      </c>
      <c r="D98" s="47">
        <f t="shared" si="8"/>
        <v>226411</v>
      </c>
      <c r="E98" s="47">
        <v>11450</v>
      </c>
      <c r="F98" s="47">
        <v>214961</v>
      </c>
      <c r="G98" s="5"/>
      <c r="H98" s="47" t="s">
        <v>589</v>
      </c>
      <c r="I98" s="47" t="s">
        <v>1224</v>
      </c>
      <c r="J98" s="47">
        <v>0</v>
      </c>
      <c r="K98" s="47">
        <f t="shared" si="5"/>
        <v>37250</v>
      </c>
      <c r="L98" s="47">
        <v>500</v>
      </c>
      <c r="M98" s="47">
        <v>36750</v>
      </c>
      <c r="O98" s="47" t="s">
        <v>553</v>
      </c>
      <c r="P98" s="47" t="s">
        <v>1213</v>
      </c>
      <c r="Q98" s="47">
        <v>2594439</v>
      </c>
      <c r="R98" s="47">
        <f t="shared" si="6"/>
        <v>3661349</v>
      </c>
      <c r="S98" s="47">
        <v>194520</v>
      </c>
      <c r="T98" s="47">
        <v>3466829</v>
      </c>
      <c r="V98" s="47" t="s">
        <v>553</v>
      </c>
      <c r="W98" s="47" t="s">
        <v>1213</v>
      </c>
      <c r="X98" s="47">
        <v>3394000</v>
      </c>
      <c r="Y98" s="47">
        <f t="shared" si="7"/>
        <v>2356600</v>
      </c>
      <c r="Z98" s="47">
        <v>0</v>
      </c>
      <c r="AA98" s="47">
        <v>2356600</v>
      </c>
    </row>
    <row r="99" spans="1:27" ht="15">
      <c r="A99" s="47" t="s">
        <v>565</v>
      </c>
      <c r="B99" s="47" t="s">
        <v>1217</v>
      </c>
      <c r="C99" s="47">
        <v>3144319</v>
      </c>
      <c r="D99" s="47">
        <f t="shared" si="8"/>
        <v>268321</v>
      </c>
      <c r="E99" s="47">
        <v>29000</v>
      </c>
      <c r="F99" s="47">
        <v>239321</v>
      </c>
      <c r="G99" s="5"/>
      <c r="H99" s="47" t="s">
        <v>592</v>
      </c>
      <c r="I99" s="47" t="s">
        <v>1225</v>
      </c>
      <c r="J99" s="47">
        <v>0</v>
      </c>
      <c r="K99" s="47">
        <f t="shared" si="5"/>
        <v>35224</v>
      </c>
      <c r="L99" s="47">
        <v>0</v>
      </c>
      <c r="M99" s="47">
        <v>35224</v>
      </c>
      <c r="O99" s="47" t="s">
        <v>556</v>
      </c>
      <c r="P99" s="47" t="s">
        <v>1214</v>
      </c>
      <c r="Q99" s="47">
        <v>101500</v>
      </c>
      <c r="R99" s="47">
        <f t="shared" si="6"/>
        <v>1345546</v>
      </c>
      <c r="S99" s="47">
        <v>42700</v>
      </c>
      <c r="T99" s="47">
        <v>1302846</v>
      </c>
      <c r="V99" s="47" t="s">
        <v>556</v>
      </c>
      <c r="W99" s="47" t="s">
        <v>1214</v>
      </c>
      <c r="X99" s="47">
        <v>388000</v>
      </c>
      <c r="Y99" s="47">
        <f t="shared" si="7"/>
        <v>9020694</v>
      </c>
      <c r="Z99" s="47">
        <v>0</v>
      </c>
      <c r="AA99" s="47">
        <v>9020694</v>
      </c>
    </row>
    <row r="100" spans="1:27" ht="15">
      <c r="A100" s="47" t="s">
        <v>568</v>
      </c>
      <c r="B100" s="47" t="s">
        <v>1531</v>
      </c>
      <c r="C100" s="47">
        <v>180500</v>
      </c>
      <c r="D100" s="47">
        <f t="shared" si="8"/>
        <v>40422</v>
      </c>
      <c r="E100" s="47">
        <v>0</v>
      </c>
      <c r="F100" s="47">
        <v>40422</v>
      </c>
      <c r="G100" s="5"/>
      <c r="H100" s="47" t="s">
        <v>595</v>
      </c>
      <c r="I100" s="47" t="s">
        <v>1226</v>
      </c>
      <c r="J100" s="47">
        <v>797000</v>
      </c>
      <c r="K100" s="47">
        <f t="shared" si="5"/>
        <v>166100</v>
      </c>
      <c r="L100" s="47">
        <v>0</v>
      </c>
      <c r="M100" s="47">
        <v>166100</v>
      </c>
      <c r="O100" s="47" t="s">
        <v>559</v>
      </c>
      <c r="P100" s="47" t="s">
        <v>1215</v>
      </c>
      <c r="Q100" s="47">
        <v>3876220</v>
      </c>
      <c r="R100" s="47">
        <f t="shared" si="6"/>
        <v>10302043</v>
      </c>
      <c r="S100" s="47">
        <v>3468317</v>
      </c>
      <c r="T100" s="47">
        <v>6833726</v>
      </c>
      <c r="V100" s="47" t="s">
        <v>559</v>
      </c>
      <c r="W100" s="47" t="s">
        <v>1215</v>
      </c>
      <c r="X100" s="47">
        <v>2699941</v>
      </c>
      <c r="Y100" s="47">
        <f t="shared" si="7"/>
        <v>16263412</v>
      </c>
      <c r="Z100" s="47">
        <v>8488532</v>
      </c>
      <c r="AA100" s="47">
        <v>7774880</v>
      </c>
    </row>
    <row r="101" spans="1:27" ht="15">
      <c r="A101" s="47" t="s">
        <v>571</v>
      </c>
      <c r="B101" s="47" t="s">
        <v>1218</v>
      </c>
      <c r="C101" s="47">
        <v>0</v>
      </c>
      <c r="D101" s="47">
        <f t="shared" si="8"/>
        <v>260208</v>
      </c>
      <c r="E101" s="47">
        <v>15500</v>
      </c>
      <c r="F101" s="47">
        <v>244708</v>
      </c>
      <c r="G101" s="5"/>
      <c r="H101" s="47" t="s">
        <v>598</v>
      </c>
      <c r="I101" s="47" t="s">
        <v>1227</v>
      </c>
      <c r="J101" s="47">
        <v>0</v>
      </c>
      <c r="K101" s="47">
        <f t="shared" si="5"/>
        <v>23133</v>
      </c>
      <c r="L101" s="47">
        <v>2450</v>
      </c>
      <c r="M101" s="47">
        <v>20683</v>
      </c>
      <c r="O101" s="47" t="s">
        <v>562</v>
      </c>
      <c r="P101" s="47" t="s">
        <v>1216</v>
      </c>
      <c r="Q101" s="47">
        <v>8016570</v>
      </c>
      <c r="R101" s="47">
        <f t="shared" si="6"/>
        <v>1446013</v>
      </c>
      <c r="S101" s="47">
        <v>137450</v>
      </c>
      <c r="T101" s="47">
        <v>1308563</v>
      </c>
      <c r="V101" s="47" t="s">
        <v>562</v>
      </c>
      <c r="W101" s="47" t="s">
        <v>1216</v>
      </c>
      <c r="X101" s="47">
        <v>196800</v>
      </c>
      <c r="Y101" s="47">
        <f t="shared" si="7"/>
        <v>349885</v>
      </c>
      <c r="Z101" s="47">
        <v>0</v>
      </c>
      <c r="AA101" s="47">
        <v>349885</v>
      </c>
    </row>
    <row r="102" spans="1:27" ht="15">
      <c r="A102" s="47" t="s">
        <v>574</v>
      </c>
      <c r="B102" s="47" t="s">
        <v>1219</v>
      </c>
      <c r="C102" s="47">
        <v>0</v>
      </c>
      <c r="D102" s="47">
        <f t="shared" si="8"/>
        <v>148911</v>
      </c>
      <c r="E102" s="47">
        <v>0</v>
      </c>
      <c r="F102" s="47">
        <v>148911</v>
      </c>
      <c r="G102" s="5"/>
      <c r="H102" s="47" t="s">
        <v>601</v>
      </c>
      <c r="I102" s="47" t="s">
        <v>1228</v>
      </c>
      <c r="J102" s="47">
        <v>4900</v>
      </c>
      <c r="K102" s="47">
        <f t="shared" si="5"/>
        <v>125761</v>
      </c>
      <c r="L102" s="47">
        <v>0</v>
      </c>
      <c r="M102" s="47">
        <v>125761</v>
      </c>
      <c r="O102" s="47" t="s">
        <v>565</v>
      </c>
      <c r="P102" s="47" t="s">
        <v>1217</v>
      </c>
      <c r="Q102" s="47">
        <v>13646023</v>
      </c>
      <c r="R102" s="47">
        <f t="shared" si="6"/>
        <v>3823976</v>
      </c>
      <c r="S102" s="47">
        <v>611142</v>
      </c>
      <c r="T102" s="47">
        <v>3212834</v>
      </c>
      <c r="V102" s="47" t="s">
        <v>565</v>
      </c>
      <c r="W102" s="47" t="s">
        <v>1217</v>
      </c>
      <c r="X102" s="47">
        <v>220050</v>
      </c>
      <c r="Y102" s="47">
        <f t="shared" si="7"/>
        <v>6217838</v>
      </c>
      <c r="Z102" s="47">
        <v>27100</v>
      </c>
      <c r="AA102" s="47">
        <v>6190738</v>
      </c>
    </row>
    <row r="103" spans="1:27" ht="15">
      <c r="A103" s="47" t="s">
        <v>577</v>
      </c>
      <c r="B103" s="47" t="s">
        <v>1220</v>
      </c>
      <c r="C103" s="47">
        <v>0</v>
      </c>
      <c r="D103" s="47">
        <f t="shared" si="8"/>
        <v>76214</v>
      </c>
      <c r="E103" s="47">
        <v>18750</v>
      </c>
      <c r="F103" s="47">
        <v>57464</v>
      </c>
      <c r="G103" s="5"/>
      <c r="H103" s="47" t="s">
        <v>604</v>
      </c>
      <c r="I103" s="47" t="s">
        <v>1617</v>
      </c>
      <c r="J103" s="47">
        <v>0</v>
      </c>
      <c r="K103" s="47">
        <f t="shared" si="5"/>
        <v>24500</v>
      </c>
      <c r="L103" s="47">
        <v>24500</v>
      </c>
      <c r="M103" s="47">
        <v>0</v>
      </c>
      <c r="O103" s="47" t="s">
        <v>568</v>
      </c>
      <c r="P103" s="47" t="s">
        <v>1531</v>
      </c>
      <c r="Q103" s="47">
        <v>325500</v>
      </c>
      <c r="R103" s="47">
        <f t="shared" si="6"/>
        <v>890934</v>
      </c>
      <c r="S103" s="47">
        <v>169325</v>
      </c>
      <c r="T103" s="47">
        <v>721609</v>
      </c>
      <c r="V103" s="47" t="s">
        <v>568</v>
      </c>
      <c r="W103" s="47" t="s">
        <v>1531</v>
      </c>
      <c r="X103" s="47">
        <v>188000</v>
      </c>
      <c r="Y103" s="47">
        <f t="shared" si="7"/>
        <v>1452372</v>
      </c>
      <c r="Z103" s="47">
        <v>0</v>
      </c>
      <c r="AA103" s="47">
        <v>1452372</v>
      </c>
    </row>
    <row r="104" spans="1:27" ht="15">
      <c r="A104" s="47" t="s">
        <v>580</v>
      </c>
      <c r="B104" s="47" t="s">
        <v>1221</v>
      </c>
      <c r="C104" s="47">
        <v>155991</v>
      </c>
      <c r="D104" s="47">
        <f t="shared" si="8"/>
        <v>165534</v>
      </c>
      <c r="E104" s="47">
        <v>87100</v>
      </c>
      <c r="F104" s="47">
        <v>78434</v>
      </c>
      <c r="G104" s="5"/>
      <c r="H104" s="47" t="s">
        <v>607</v>
      </c>
      <c r="I104" s="47" t="s">
        <v>1229</v>
      </c>
      <c r="J104" s="47">
        <v>78500</v>
      </c>
      <c r="K104" s="47">
        <f t="shared" si="5"/>
        <v>4953440</v>
      </c>
      <c r="L104" s="47">
        <v>100</v>
      </c>
      <c r="M104" s="47">
        <v>4953340</v>
      </c>
      <c r="O104" s="47" t="s">
        <v>571</v>
      </c>
      <c r="P104" s="47" t="s">
        <v>1218</v>
      </c>
      <c r="Q104" s="47">
        <v>940525</v>
      </c>
      <c r="R104" s="47">
        <f t="shared" si="6"/>
        <v>3347593</v>
      </c>
      <c r="S104" s="47">
        <v>389612</v>
      </c>
      <c r="T104" s="47">
        <v>2957981</v>
      </c>
      <c r="V104" s="47" t="s">
        <v>571</v>
      </c>
      <c r="W104" s="47" t="s">
        <v>1218</v>
      </c>
      <c r="X104" s="47">
        <v>28000</v>
      </c>
      <c r="Y104" s="47">
        <f t="shared" si="7"/>
        <v>4341486</v>
      </c>
      <c r="Z104" s="47">
        <v>2081933</v>
      </c>
      <c r="AA104" s="47">
        <v>2259553</v>
      </c>
    </row>
    <row r="105" spans="1:27" ht="15">
      <c r="A105" s="47" t="s">
        <v>583</v>
      </c>
      <c r="B105" s="47" t="s">
        <v>1222</v>
      </c>
      <c r="C105" s="47">
        <v>0</v>
      </c>
      <c r="D105" s="47">
        <f t="shared" si="8"/>
        <v>24400</v>
      </c>
      <c r="E105" s="47">
        <v>0</v>
      </c>
      <c r="F105" s="47">
        <v>24400</v>
      </c>
      <c r="G105" s="5"/>
      <c r="H105" s="47" t="s">
        <v>610</v>
      </c>
      <c r="I105" s="47" t="s">
        <v>1230</v>
      </c>
      <c r="J105" s="47">
        <v>0</v>
      </c>
      <c r="K105" s="47">
        <f t="shared" si="5"/>
        <v>273801</v>
      </c>
      <c r="L105" s="47">
        <v>0</v>
      </c>
      <c r="M105" s="47">
        <v>273801</v>
      </c>
      <c r="O105" s="47" t="s">
        <v>574</v>
      </c>
      <c r="P105" s="47" t="s">
        <v>1219</v>
      </c>
      <c r="Q105" s="47">
        <v>12200</v>
      </c>
      <c r="R105" s="47">
        <f t="shared" si="6"/>
        <v>1132074</v>
      </c>
      <c r="S105" s="47">
        <v>60660</v>
      </c>
      <c r="T105" s="47">
        <v>1071414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586</v>
      </c>
      <c r="B106" s="47" t="s">
        <v>1223</v>
      </c>
      <c r="C106" s="47">
        <v>239900</v>
      </c>
      <c r="D106" s="47">
        <f t="shared" si="8"/>
        <v>193763</v>
      </c>
      <c r="E106" s="47">
        <v>21800</v>
      </c>
      <c r="F106" s="47">
        <v>171963</v>
      </c>
      <c r="G106" s="5"/>
      <c r="H106" s="47" t="s">
        <v>613</v>
      </c>
      <c r="I106" s="47" t="s">
        <v>1231</v>
      </c>
      <c r="J106" s="47">
        <v>0</v>
      </c>
      <c r="K106" s="47">
        <f t="shared" si="5"/>
        <v>1098501</v>
      </c>
      <c r="L106" s="47">
        <v>0</v>
      </c>
      <c r="M106" s="47">
        <v>1098501</v>
      </c>
      <c r="O106" s="47" t="s">
        <v>577</v>
      </c>
      <c r="P106" s="47" t="s">
        <v>1220</v>
      </c>
      <c r="Q106" s="47">
        <v>138000</v>
      </c>
      <c r="R106" s="47">
        <f t="shared" si="6"/>
        <v>1265491</v>
      </c>
      <c r="S106" s="47">
        <v>128600</v>
      </c>
      <c r="T106" s="47">
        <v>1136891</v>
      </c>
      <c r="V106" s="47" t="s">
        <v>577</v>
      </c>
      <c r="W106" s="47" t="s">
        <v>1220</v>
      </c>
      <c r="X106" s="47">
        <v>180680</v>
      </c>
      <c r="Y106" s="47">
        <f t="shared" si="7"/>
        <v>674088</v>
      </c>
      <c r="Z106" s="47">
        <v>0</v>
      </c>
      <c r="AA106" s="47">
        <v>674088</v>
      </c>
    </row>
    <row r="107" spans="1:27" ht="15">
      <c r="A107" s="47" t="s">
        <v>589</v>
      </c>
      <c r="B107" s="47" t="s">
        <v>1224</v>
      </c>
      <c r="C107" s="47">
        <v>146600</v>
      </c>
      <c r="D107" s="47">
        <f t="shared" si="8"/>
        <v>195678</v>
      </c>
      <c r="E107" s="47">
        <v>0</v>
      </c>
      <c r="F107" s="47">
        <v>195678</v>
      </c>
      <c r="G107" s="5"/>
      <c r="H107" s="47" t="s">
        <v>619</v>
      </c>
      <c r="I107" s="47" t="s">
        <v>1232</v>
      </c>
      <c r="J107" s="47">
        <v>10000</v>
      </c>
      <c r="K107" s="47">
        <f t="shared" si="5"/>
        <v>7330</v>
      </c>
      <c r="L107" s="47">
        <v>0</v>
      </c>
      <c r="M107" s="47">
        <v>7330</v>
      </c>
      <c r="O107" s="47" t="s">
        <v>580</v>
      </c>
      <c r="P107" s="47" t="s">
        <v>1221</v>
      </c>
      <c r="Q107" s="47">
        <v>5834123</v>
      </c>
      <c r="R107" s="47">
        <f t="shared" si="6"/>
        <v>1964974</v>
      </c>
      <c r="S107" s="47">
        <v>1015166</v>
      </c>
      <c r="T107" s="47">
        <v>949808</v>
      </c>
      <c r="V107" s="47" t="s">
        <v>580</v>
      </c>
      <c r="W107" s="47" t="s">
        <v>1221</v>
      </c>
      <c r="X107" s="47">
        <v>3044162</v>
      </c>
      <c r="Y107" s="47">
        <f t="shared" si="7"/>
        <v>22153865</v>
      </c>
      <c r="Z107" s="47">
        <v>616259</v>
      </c>
      <c r="AA107" s="47">
        <v>21537606</v>
      </c>
    </row>
    <row r="108" spans="1:27" ht="15">
      <c r="A108" s="47" t="s">
        <v>592</v>
      </c>
      <c r="B108" s="47" t="s">
        <v>1225</v>
      </c>
      <c r="C108" s="47">
        <v>0</v>
      </c>
      <c r="D108" s="47">
        <f t="shared" si="8"/>
        <v>251253</v>
      </c>
      <c r="E108" s="47">
        <v>2000</v>
      </c>
      <c r="F108" s="47">
        <v>249253</v>
      </c>
      <c r="G108" s="5"/>
      <c r="H108" s="47" t="s">
        <v>622</v>
      </c>
      <c r="I108" s="47" t="s">
        <v>1618</v>
      </c>
      <c r="J108" s="47">
        <v>0</v>
      </c>
      <c r="K108" s="47">
        <f t="shared" si="5"/>
        <v>6400</v>
      </c>
      <c r="L108" s="47">
        <v>0</v>
      </c>
      <c r="M108" s="47">
        <v>6400</v>
      </c>
      <c r="O108" s="47" t="s">
        <v>583</v>
      </c>
      <c r="P108" s="47" t="s">
        <v>1222</v>
      </c>
      <c r="Q108" s="47">
        <v>0</v>
      </c>
      <c r="R108" s="47">
        <f t="shared" si="6"/>
        <v>104937</v>
      </c>
      <c r="S108" s="47">
        <v>0</v>
      </c>
      <c r="T108" s="47">
        <v>104937</v>
      </c>
      <c r="V108" s="47" t="s">
        <v>586</v>
      </c>
      <c r="W108" s="47" t="s">
        <v>1223</v>
      </c>
      <c r="X108" s="47">
        <v>9671131</v>
      </c>
      <c r="Y108" s="47">
        <f t="shared" si="7"/>
        <v>2079802</v>
      </c>
      <c r="Z108" s="47">
        <v>5850</v>
      </c>
      <c r="AA108" s="47">
        <v>2073952</v>
      </c>
    </row>
    <row r="109" spans="1:27" ht="15">
      <c r="A109" s="47" t="s">
        <v>595</v>
      </c>
      <c r="B109" s="47" t="s">
        <v>1226</v>
      </c>
      <c r="C109" s="47">
        <v>0</v>
      </c>
      <c r="D109" s="47">
        <f t="shared" si="8"/>
        <v>293139</v>
      </c>
      <c r="E109" s="47">
        <v>69000</v>
      </c>
      <c r="F109" s="47">
        <v>224139</v>
      </c>
      <c r="G109" s="5"/>
      <c r="H109" s="47" t="s">
        <v>628</v>
      </c>
      <c r="I109" s="47" t="s">
        <v>1233</v>
      </c>
      <c r="J109" s="47">
        <v>25500</v>
      </c>
      <c r="K109" s="47">
        <f t="shared" si="5"/>
        <v>52100</v>
      </c>
      <c r="L109" s="47">
        <v>0</v>
      </c>
      <c r="M109" s="47">
        <v>52100</v>
      </c>
      <c r="O109" s="47" t="s">
        <v>586</v>
      </c>
      <c r="P109" s="47" t="s">
        <v>1223</v>
      </c>
      <c r="Q109" s="47">
        <v>2568260</v>
      </c>
      <c r="R109" s="47">
        <f t="shared" si="6"/>
        <v>3395448</v>
      </c>
      <c r="S109" s="47">
        <v>183382</v>
      </c>
      <c r="T109" s="47">
        <v>3212066</v>
      </c>
      <c r="V109" s="47" t="s">
        <v>589</v>
      </c>
      <c r="W109" s="47" t="s">
        <v>1224</v>
      </c>
      <c r="X109" s="47">
        <v>1124018</v>
      </c>
      <c r="Y109" s="47">
        <f t="shared" si="7"/>
        <v>1096341</v>
      </c>
      <c r="Z109" s="47">
        <v>500</v>
      </c>
      <c r="AA109" s="47">
        <v>1095841</v>
      </c>
    </row>
    <row r="110" spans="1:27" ht="15">
      <c r="A110" s="47" t="s">
        <v>598</v>
      </c>
      <c r="B110" s="47" t="s">
        <v>1227</v>
      </c>
      <c r="C110" s="47">
        <v>97204</v>
      </c>
      <c r="D110" s="47">
        <f t="shared" si="8"/>
        <v>137218</v>
      </c>
      <c r="E110" s="47">
        <v>0</v>
      </c>
      <c r="F110" s="47">
        <v>137218</v>
      </c>
      <c r="G110" s="5"/>
      <c r="H110" s="47" t="s">
        <v>631</v>
      </c>
      <c r="I110" s="47" t="s">
        <v>1234</v>
      </c>
      <c r="J110" s="47">
        <v>0</v>
      </c>
      <c r="K110" s="47">
        <f t="shared" si="5"/>
        <v>500</v>
      </c>
      <c r="L110" s="47">
        <v>0</v>
      </c>
      <c r="M110" s="47">
        <v>500</v>
      </c>
      <c r="O110" s="47" t="s">
        <v>589</v>
      </c>
      <c r="P110" s="47" t="s">
        <v>1224</v>
      </c>
      <c r="Q110" s="47">
        <v>423663</v>
      </c>
      <c r="R110" s="47">
        <f t="shared" si="6"/>
        <v>1927322</v>
      </c>
      <c r="S110" s="47">
        <v>157108</v>
      </c>
      <c r="T110" s="47">
        <v>1770214</v>
      </c>
      <c r="V110" s="47" t="s">
        <v>592</v>
      </c>
      <c r="W110" s="47" t="s">
        <v>1225</v>
      </c>
      <c r="X110" s="47">
        <v>14703700</v>
      </c>
      <c r="Y110" s="47">
        <f t="shared" si="7"/>
        <v>3901217</v>
      </c>
      <c r="Z110" s="47">
        <v>6501</v>
      </c>
      <c r="AA110" s="47">
        <v>3894716</v>
      </c>
    </row>
    <row r="111" spans="1:27" ht="15">
      <c r="A111" s="47" t="s">
        <v>601</v>
      </c>
      <c r="B111" s="47" t="s">
        <v>1228</v>
      </c>
      <c r="C111" s="47">
        <v>689653</v>
      </c>
      <c r="D111" s="47">
        <f t="shared" si="8"/>
        <v>632239</v>
      </c>
      <c r="E111" s="47">
        <v>94550</v>
      </c>
      <c r="F111" s="47">
        <v>537689</v>
      </c>
      <c r="G111" s="5"/>
      <c r="H111" s="47" t="s">
        <v>637</v>
      </c>
      <c r="I111" s="47" t="s">
        <v>1236</v>
      </c>
      <c r="J111" s="47">
        <v>62200</v>
      </c>
      <c r="K111" s="47">
        <f t="shared" si="5"/>
        <v>12400</v>
      </c>
      <c r="L111" s="47">
        <v>0</v>
      </c>
      <c r="M111" s="47">
        <v>12400</v>
      </c>
      <c r="O111" s="47" t="s">
        <v>592</v>
      </c>
      <c r="P111" s="47" t="s">
        <v>1225</v>
      </c>
      <c r="Q111" s="47">
        <v>519750</v>
      </c>
      <c r="R111" s="47">
        <f t="shared" si="6"/>
        <v>2715469</v>
      </c>
      <c r="S111" s="47">
        <v>221575</v>
      </c>
      <c r="T111" s="47">
        <v>2493894</v>
      </c>
      <c r="V111" s="47" t="s">
        <v>595</v>
      </c>
      <c r="W111" s="47" t="s">
        <v>1226</v>
      </c>
      <c r="X111" s="47">
        <v>946600</v>
      </c>
      <c r="Y111" s="47">
        <f t="shared" si="7"/>
        <v>7457215</v>
      </c>
      <c r="Z111" s="47">
        <v>33900</v>
      </c>
      <c r="AA111" s="47">
        <v>7423315</v>
      </c>
    </row>
    <row r="112" spans="1:27" ht="15">
      <c r="A112" s="47" t="s">
        <v>604</v>
      </c>
      <c r="B112" s="47" t="s">
        <v>1617</v>
      </c>
      <c r="C112" s="47">
        <v>0</v>
      </c>
      <c r="D112" s="47">
        <f t="shared" si="8"/>
        <v>135019</v>
      </c>
      <c r="E112" s="47">
        <v>0</v>
      </c>
      <c r="F112" s="47">
        <v>135019</v>
      </c>
      <c r="G112" s="5"/>
      <c r="H112" s="47" t="s">
        <v>640</v>
      </c>
      <c r="I112" s="47" t="s">
        <v>1237</v>
      </c>
      <c r="J112" s="47">
        <v>3500</v>
      </c>
      <c r="K112" s="47">
        <f t="shared" si="5"/>
        <v>22800</v>
      </c>
      <c r="L112" s="47">
        <v>0</v>
      </c>
      <c r="M112" s="47">
        <v>22800</v>
      </c>
      <c r="O112" s="47" t="s">
        <v>595</v>
      </c>
      <c r="P112" s="47" t="s">
        <v>1226</v>
      </c>
      <c r="Q112" s="47">
        <v>2202311</v>
      </c>
      <c r="R112" s="47">
        <f t="shared" si="6"/>
        <v>2853181</v>
      </c>
      <c r="S112" s="47">
        <v>126200</v>
      </c>
      <c r="T112" s="47">
        <v>2726981</v>
      </c>
      <c r="V112" s="47" t="s">
        <v>598</v>
      </c>
      <c r="W112" s="47" t="s">
        <v>1227</v>
      </c>
      <c r="X112" s="47">
        <v>3750</v>
      </c>
      <c r="Y112" s="47">
        <f t="shared" si="7"/>
        <v>1855829</v>
      </c>
      <c r="Z112" s="47">
        <v>33624</v>
      </c>
      <c r="AA112" s="47">
        <v>1822205</v>
      </c>
    </row>
    <row r="113" spans="1:27" ht="15">
      <c r="A113" s="47" t="s">
        <v>607</v>
      </c>
      <c r="B113" s="47" t="s">
        <v>1229</v>
      </c>
      <c r="C113" s="47">
        <v>77500</v>
      </c>
      <c r="D113" s="47">
        <f t="shared" si="8"/>
        <v>692804</v>
      </c>
      <c r="E113" s="47">
        <v>94360</v>
      </c>
      <c r="F113" s="47">
        <v>598444</v>
      </c>
      <c r="G113" s="5"/>
      <c r="H113" s="47" t="s">
        <v>643</v>
      </c>
      <c r="I113" s="47" t="s">
        <v>1238</v>
      </c>
      <c r="J113" s="47">
        <v>48700</v>
      </c>
      <c r="K113" s="47">
        <f t="shared" si="5"/>
        <v>22500</v>
      </c>
      <c r="L113" s="47">
        <v>0</v>
      </c>
      <c r="M113" s="47">
        <v>22500</v>
      </c>
      <c r="O113" s="47" t="s">
        <v>598</v>
      </c>
      <c r="P113" s="47" t="s">
        <v>1227</v>
      </c>
      <c r="Q113" s="47">
        <v>443214</v>
      </c>
      <c r="R113" s="47">
        <f t="shared" si="6"/>
        <v>2482997</v>
      </c>
      <c r="S113" s="47">
        <v>451629</v>
      </c>
      <c r="T113" s="47">
        <v>2031368</v>
      </c>
      <c r="V113" s="47" t="s">
        <v>601</v>
      </c>
      <c r="W113" s="47" t="s">
        <v>1228</v>
      </c>
      <c r="X113" s="47">
        <v>5264123</v>
      </c>
      <c r="Y113" s="47">
        <f t="shared" si="7"/>
        <v>12667192</v>
      </c>
      <c r="Z113" s="47">
        <v>861199</v>
      </c>
      <c r="AA113" s="47">
        <v>11805993</v>
      </c>
    </row>
    <row r="114" spans="1:27" ht="15">
      <c r="A114" s="47" t="s">
        <v>610</v>
      </c>
      <c r="B114" s="47" t="s">
        <v>1230</v>
      </c>
      <c r="C114" s="47">
        <v>0</v>
      </c>
      <c r="D114" s="47">
        <f t="shared" si="8"/>
        <v>366919</v>
      </c>
      <c r="E114" s="47">
        <v>59430</v>
      </c>
      <c r="F114" s="47">
        <v>307489</v>
      </c>
      <c r="G114" s="5"/>
      <c r="H114" s="47" t="s">
        <v>646</v>
      </c>
      <c r="I114" s="47" t="s">
        <v>1239</v>
      </c>
      <c r="J114" s="47">
        <v>55500</v>
      </c>
      <c r="K114" s="47">
        <f t="shared" si="5"/>
        <v>74853</v>
      </c>
      <c r="L114" s="47">
        <v>0</v>
      </c>
      <c r="M114" s="47">
        <v>74853</v>
      </c>
      <c r="O114" s="47" t="s">
        <v>601</v>
      </c>
      <c r="P114" s="47" t="s">
        <v>1228</v>
      </c>
      <c r="Q114" s="47">
        <v>11399146</v>
      </c>
      <c r="R114" s="47">
        <f t="shared" si="6"/>
        <v>6277789</v>
      </c>
      <c r="S114" s="47">
        <v>1617788</v>
      </c>
      <c r="T114" s="47">
        <v>4660001</v>
      </c>
      <c r="V114" s="47" t="s">
        <v>604</v>
      </c>
      <c r="W114" s="47" t="s">
        <v>1617</v>
      </c>
      <c r="X114" s="47">
        <v>4100</v>
      </c>
      <c r="Y114" s="47">
        <f t="shared" si="7"/>
        <v>106154</v>
      </c>
      <c r="Z114" s="47">
        <v>24500</v>
      </c>
      <c r="AA114" s="47">
        <v>81654</v>
      </c>
    </row>
    <row r="115" spans="1:27" ht="15">
      <c r="A115" s="47" t="s">
        <v>613</v>
      </c>
      <c r="B115" s="47" t="s">
        <v>1231</v>
      </c>
      <c r="C115" s="47">
        <v>938946</v>
      </c>
      <c r="D115" s="47">
        <f t="shared" si="8"/>
        <v>671019</v>
      </c>
      <c r="E115" s="47">
        <v>69456</v>
      </c>
      <c r="F115" s="47">
        <v>601563</v>
      </c>
      <c r="G115" s="5"/>
      <c r="H115" s="47" t="s">
        <v>649</v>
      </c>
      <c r="I115" s="47" t="s">
        <v>1206</v>
      </c>
      <c r="J115" s="47">
        <v>0</v>
      </c>
      <c r="K115" s="47">
        <f t="shared" si="5"/>
        <v>9484</v>
      </c>
      <c r="L115" s="47">
        <v>0</v>
      </c>
      <c r="M115" s="47">
        <v>9484</v>
      </c>
      <c r="O115" s="47" t="s">
        <v>604</v>
      </c>
      <c r="P115" s="47" t="s">
        <v>1617</v>
      </c>
      <c r="Q115" s="47">
        <v>245000</v>
      </c>
      <c r="R115" s="47">
        <f t="shared" si="6"/>
        <v>1115051</v>
      </c>
      <c r="S115" s="47">
        <v>148100</v>
      </c>
      <c r="T115" s="47">
        <v>966951</v>
      </c>
      <c r="V115" s="47" t="s">
        <v>607</v>
      </c>
      <c r="W115" s="47" t="s">
        <v>1229</v>
      </c>
      <c r="X115" s="47">
        <v>39268131</v>
      </c>
      <c r="Y115" s="47">
        <f t="shared" si="7"/>
        <v>19375242</v>
      </c>
      <c r="Z115" s="47">
        <v>1294212</v>
      </c>
      <c r="AA115" s="47">
        <v>18081030</v>
      </c>
    </row>
    <row r="116" spans="1:27" ht="15">
      <c r="A116" s="47" t="s">
        <v>616</v>
      </c>
      <c r="B116" s="47" t="s">
        <v>2267</v>
      </c>
      <c r="C116" s="47">
        <v>0</v>
      </c>
      <c r="D116" s="47">
        <f t="shared" si="8"/>
        <v>6262</v>
      </c>
      <c r="E116" s="47">
        <v>0</v>
      </c>
      <c r="F116" s="47">
        <v>6262</v>
      </c>
      <c r="G116" s="5"/>
      <c r="H116" s="47" t="s">
        <v>651</v>
      </c>
      <c r="I116" s="47" t="s">
        <v>1240</v>
      </c>
      <c r="J116" s="47">
        <v>0</v>
      </c>
      <c r="K116" s="47">
        <f t="shared" si="5"/>
        <v>53455</v>
      </c>
      <c r="L116" s="47">
        <v>48000</v>
      </c>
      <c r="M116" s="47">
        <v>5455</v>
      </c>
      <c r="O116" s="47" t="s">
        <v>607</v>
      </c>
      <c r="P116" s="47" t="s">
        <v>1229</v>
      </c>
      <c r="Q116" s="47">
        <v>2627504</v>
      </c>
      <c r="R116" s="47">
        <f t="shared" si="6"/>
        <v>10683202</v>
      </c>
      <c r="S116" s="47">
        <v>2639665</v>
      </c>
      <c r="T116" s="47">
        <v>8043537</v>
      </c>
      <c r="V116" s="47" t="s">
        <v>610</v>
      </c>
      <c r="W116" s="47" t="s">
        <v>1230</v>
      </c>
      <c r="X116" s="47">
        <v>0</v>
      </c>
      <c r="Y116" s="47">
        <f t="shared" si="7"/>
        <v>8261791</v>
      </c>
      <c r="Z116" s="47">
        <v>15150</v>
      </c>
      <c r="AA116" s="47">
        <v>8246641</v>
      </c>
    </row>
    <row r="117" spans="1:27" ht="15">
      <c r="A117" s="47" t="s">
        <v>619</v>
      </c>
      <c r="B117" s="47" t="s">
        <v>1232</v>
      </c>
      <c r="C117" s="47">
        <v>1000</v>
      </c>
      <c r="D117" s="47">
        <f t="shared" si="8"/>
        <v>67005</v>
      </c>
      <c r="E117" s="47">
        <v>0</v>
      </c>
      <c r="F117" s="47">
        <v>67005</v>
      </c>
      <c r="G117" s="5"/>
      <c r="H117" s="47" t="s">
        <v>654</v>
      </c>
      <c r="I117" s="47" t="s">
        <v>1241</v>
      </c>
      <c r="J117" s="47">
        <v>169000</v>
      </c>
      <c r="K117" s="47">
        <f t="shared" si="5"/>
        <v>81471</v>
      </c>
      <c r="L117" s="47">
        <v>60975</v>
      </c>
      <c r="M117" s="47">
        <v>20496</v>
      </c>
      <c r="O117" s="47" t="s">
        <v>610</v>
      </c>
      <c r="P117" s="47" t="s">
        <v>1230</v>
      </c>
      <c r="Q117" s="47">
        <v>4950</v>
      </c>
      <c r="R117" s="47">
        <f t="shared" si="6"/>
        <v>5134896</v>
      </c>
      <c r="S117" s="47">
        <v>263200</v>
      </c>
      <c r="T117" s="47">
        <v>4871696</v>
      </c>
      <c r="V117" s="47" t="s">
        <v>613</v>
      </c>
      <c r="W117" s="47" t="s">
        <v>1231</v>
      </c>
      <c r="X117" s="47">
        <v>1165180</v>
      </c>
      <c r="Y117" s="47">
        <f t="shared" si="7"/>
        <v>22450766</v>
      </c>
      <c r="Z117" s="47">
        <v>882150</v>
      </c>
      <c r="AA117" s="47">
        <v>21568616</v>
      </c>
    </row>
    <row r="118" spans="1:27" ht="15">
      <c r="A118" s="47" t="s">
        <v>622</v>
      </c>
      <c r="B118" s="47" t="s">
        <v>1618</v>
      </c>
      <c r="C118" s="47">
        <v>0</v>
      </c>
      <c r="D118" s="47">
        <f t="shared" si="8"/>
        <v>235418</v>
      </c>
      <c r="E118" s="47">
        <v>0</v>
      </c>
      <c r="F118" s="47">
        <v>235418</v>
      </c>
      <c r="G118" s="5"/>
      <c r="H118" s="47" t="s">
        <v>657</v>
      </c>
      <c r="I118" s="47" t="s">
        <v>2293</v>
      </c>
      <c r="J118" s="47">
        <v>250</v>
      </c>
      <c r="K118" s="47">
        <f t="shared" si="5"/>
        <v>28000</v>
      </c>
      <c r="L118" s="47">
        <v>0</v>
      </c>
      <c r="M118" s="47">
        <v>28000</v>
      </c>
      <c r="O118" s="47" t="s">
        <v>613</v>
      </c>
      <c r="P118" s="47" t="s">
        <v>1231</v>
      </c>
      <c r="Q118" s="47">
        <v>4380499</v>
      </c>
      <c r="R118" s="47">
        <f t="shared" si="6"/>
        <v>10130880</v>
      </c>
      <c r="S118" s="47">
        <v>998077</v>
      </c>
      <c r="T118" s="47">
        <v>9132803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625</v>
      </c>
      <c r="B119" s="47" t="s">
        <v>1619</v>
      </c>
      <c r="C119" s="47">
        <v>0</v>
      </c>
      <c r="D119" s="47">
        <f t="shared" si="8"/>
        <v>48303</v>
      </c>
      <c r="E119" s="47">
        <v>0</v>
      </c>
      <c r="F119" s="47">
        <v>48303</v>
      </c>
      <c r="G119" s="5"/>
      <c r="H119" s="47" t="s">
        <v>660</v>
      </c>
      <c r="I119" s="47" t="s">
        <v>1242</v>
      </c>
      <c r="J119" s="47">
        <v>0</v>
      </c>
      <c r="K119" s="47">
        <f t="shared" si="5"/>
        <v>2642</v>
      </c>
      <c r="L119" s="47">
        <v>0</v>
      </c>
      <c r="M119" s="47">
        <v>2642</v>
      </c>
      <c r="O119" s="47" t="s">
        <v>616</v>
      </c>
      <c r="P119" s="47" t="s">
        <v>2267</v>
      </c>
      <c r="Q119" s="47">
        <v>0</v>
      </c>
      <c r="R119" s="47">
        <f t="shared" si="6"/>
        <v>202986</v>
      </c>
      <c r="S119" s="47">
        <v>3000</v>
      </c>
      <c r="T119" s="47">
        <v>199986</v>
      </c>
      <c r="V119" s="47" t="s">
        <v>619</v>
      </c>
      <c r="W119" s="47" t="s">
        <v>1232</v>
      </c>
      <c r="X119" s="47">
        <v>272601</v>
      </c>
      <c r="Y119" s="47">
        <f t="shared" si="7"/>
        <v>425939</v>
      </c>
      <c r="Z119" s="47">
        <v>119008</v>
      </c>
      <c r="AA119" s="47">
        <v>306931</v>
      </c>
    </row>
    <row r="120" spans="1:27" ht="15">
      <c r="A120" s="47" t="s">
        <v>628</v>
      </c>
      <c r="B120" s="47" t="s">
        <v>1233</v>
      </c>
      <c r="C120" s="47">
        <v>171700</v>
      </c>
      <c r="D120" s="47">
        <f t="shared" si="8"/>
        <v>222395</v>
      </c>
      <c r="E120" s="47">
        <v>26000</v>
      </c>
      <c r="F120" s="47">
        <v>196395</v>
      </c>
      <c r="G120" s="5"/>
      <c r="H120" s="47" t="s">
        <v>664</v>
      </c>
      <c r="I120" s="47" t="s">
        <v>1243</v>
      </c>
      <c r="J120" s="47">
        <v>23800</v>
      </c>
      <c r="K120" s="47">
        <f t="shared" si="5"/>
        <v>10075</v>
      </c>
      <c r="L120" s="47">
        <v>0</v>
      </c>
      <c r="M120" s="47">
        <v>10075</v>
      </c>
      <c r="O120" s="47" t="s">
        <v>619</v>
      </c>
      <c r="P120" s="47" t="s">
        <v>1232</v>
      </c>
      <c r="Q120" s="47">
        <v>630700</v>
      </c>
      <c r="R120" s="47">
        <f t="shared" si="6"/>
        <v>830551</v>
      </c>
      <c r="S120" s="47">
        <v>32050</v>
      </c>
      <c r="T120" s="47">
        <v>798501</v>
      </c>
      <c r="V120" s="47" t="s">
        <v>622</v>
      </c>
      <c r="W120" s="47" t="s">
        <v>1618</v>
      </c>
      <c r="X120" s="47">
        <v>0</v>
      </c>
      <c r="Y120" s="47">
        <f t="shared" si="7"/>
        <v>429685</v>
      </c>
      <c r="Z120" s="47">
        <v>1500</v>
      </c>
      <c r="AA120" s="47">
        <v>428185</v>
      </c>
    </row>
    <row r="121" spans="1:27" ht="15">
      <c r="A121" s="47" t="s">
        <v>631</v>
      </c>
      <c r="B121" s="47" t="s">
        <v>1234</v>
      </c>
      <c r="C121" s="47">
        <v>0</v>
      </c>
      <c r="D121" s="47">
        <f t="shared" si="8"/>
        <v>40759</v>
      </c>
      <c r="E121" s="47">
        <v>0</v>
      </c>
      <c r="F121" s="47">
        <v>40759</v>
      </c>
      <c r="G121" s="5"/>
      <c r="H121" s="47" t="s">
        <v>667</v>
      </c>
      <c r="I121" s="47" t="s">
        <v>2268</v>
      </c>
      <c r="J121" s="47">
        <v>0</v>
      </c>
      <c r="K121" s="47">
        <f t="shared" si="5"/>
        <v>2115</v>
      </c>
      <c r="L121" s="47">
        <v>0</v>
      </c>
      <c r="M121" s="47">
        <v>2115</v>
      </c>
      <c r="O121" s="47" t="s">
        <v>622</v>
      </c>
      <c r="P121" s="47" t="s">
        <v>1618</v>
      </c>
      <c r="Q121" s="47">
        <v>67400</v>
      </c>
      <c r="R121" s="47">
        <f t="shared" si="6"/>
        <v>1539177</v>
      </c>
      <c r="S121" s="47">
        <v>45552</v>
      </c>
      <c r="T121" s="47">
        <v>1493625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634</v>
      </c>
      <c r="B122" s="47" t="s">
        <v>1235</v>
      </c>
      <c r="C122" s="47">
        <v>0</v>
      </c>
      <c r="D122" s="47">
        <f t="shared" si="8"/>
        <v>57724</v>
      </c>
      <c r="E122" s="47">
        <v>0</v>
      </c>
      <c r="F122" s="47">
        <v>57724</v>
      </c>
      <c r="G122" s="5"/>
      <c r="H122" s="47" t="s">
        <v>670</v>
      </c>
      <c r="I122" s="47" t="s">
        <v>1244</v>
      </c>
      <c r="J122" s="47">
        <v>0</v>
      </c>
      <c r="K122" s="47">
        <f t="shared" si="5"/>
        <v>100285</v>
      </c>
      <c r="L122" s="47">
        <v>0</v>
      </c>
      <c r="M122" s="47">
        <v>100285</v>
      </c>
      <c r="O122" s="47" t="s">
        <v>625</v>
      </c>
      <c r="P122" s="47" t="s">
        <v>1619</v>
      </c>
      <c r="Q122" s="47">
        <v>0</v>
      </c>
      <c r="R122" s="47">
        <f t="shared" si="6"/>
        <v>479601</v>
      </c>
      <c r="S122" s="47">
        <v>0</v>
      </c>
      <c r="T122" s="47">
        <v>479601</v>
      </c>
      <c r="V122" s="47" t="s">
        <v>628</v>
      </c>
      <c r="W122" s="47" t="s">
        <v>1233</v>
      </c>
      <c r="X122" s="47">
        <v>184587</v>
      </c>
      <c r="Y122" s="47">
        <f t="shared" si="7"/>
        <v>1611794</v>
      </c>
      <c r="Z122" s="47">
        <v>0</v>
      </c>
      <c r="AA122" s="47">
        <v>1611794</v>
      </c>
    </row>
    <row r="123" spans="1:27" ht="15">
      <c r="A123" s="47" t="s">
        <v>637</v>
      </c>
      <c r="B123" s="47" t="s">
        <v>1236</v>
      </c>
      <c r="C123" s="47">
        <v>0</v>
      </c>
      <c r="D123" s="47">
        <f t="shared" si="8"/>
        <v>126115</v>
      </c>
      <c r="E123" s="47">
        <v>0</v>
      </c>
      <c r="F123" s="47">
        <v>126115</v>
      </c>
      <c r="G123" s="5"/>
      <c r="H123" s="47" t="s">
        <v>673</v>
      </c>
      <c r="I123" s="47" t="s">
        <v>2286</v>
      </c>
      <c r="J123" s="47">
        <v>0</v>
      </c>
      <c r="K123" s="47">
        <f t="shared" si="5"/>
        <v>35500</v>
      </c>
      <c r="L123" s="47">
        <v>8000</v>
      </c>
      <c r="M123" s="47">
        <v>27500</v>
      </c>
      <c r="O123" s="47" t="s">
        <v>628</v>
      </c>
      <c r="P123" s="47" t="s">
        <v>1233</v>
      </c>
      <c r="Q123" s="47">
        <v>1463407</v>
      </c>
      <c r="R123" s="47">
        <f t="shared" si="6"/>
        <v>3876510</v>
      </c>
      <c r="S123" s="47">
        <v>355280</v>
      </c>
      <c r="T123" s="47">
        <v>3521230</v>
      </c>
      <c r="V123" s="47" t="s">
        <v>631</v>
      </c>
      <c r="W123" s="47" t="s">
        <v>1234</v>
      </c>
      <c r="X123" s="47">
        <v>520000</v>
      </c>
      <c r="Y123" s="47">
        <f t="shared" si="7"/>
        <v>1039300</v>
      </c>
      <c r="Z123" s="47">
        <v>6000</v>
      </c>
      <c r="AA123" s="47">
        <v>1033300</v>
      </c>
    </row>
    <row r="124" spans="1:27" ht="15">
      <c r="A124" s="47" t="s">
        <v>640</v>
      </c>
      <c r="B124" s="47" t="s">
        <v>1237</v>
      </c>
      <c r="C124" s="47">
        <v>0</v>
      </c>
      <c r="D124" s="47">
        <f t="shared" si="8"/>
        <v>304043</v>
      </c>
      <c r="E124" s="47">
        <v>40050</v>
      </c>
      <c r="F124" s="47">
        <v>263993</v>
      </c>
      <c r="G124" s="5"/>
      <c r="H124" s="47" t="s">
        <v>676</v>
      </c>
      <c r="I124" s="47" t="s">
        <v>1245</v>
      </c>
      <c r="J124" s="47">
        <v>500</v>
      </c>
      <c r="K124" s="47">
        <f t="shared" si="5"/>
        <v>225967</v>
      </c>
      <c r="L124" s="47">
        <v>0</v>
      </c>
      <c r="M124" s="47">
        <v>225967</v>
      </c>
      <c r="O124" s="47" t="s">
        <v>631</v>
      </c>
      <c r="P124" s="47" t="s">
        <v>1234</v>
      </c>
      <c r="Q124" s="47">
        <v>116700</v>
      </c>
      <c r="R124" s="47">
        <f t="shared" si="6"/>
        <v>1232953</v>
      </c>
      <c r="S124" s="47">
        <v>79800</v>
      </c>
      <c r="T124" s="47">
        <v>1153153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643</v>
      </c>
      <c r="B125" s="47" t="s">
        <v>1238</v>
      </c>
      <c r="C125" s="47">
        <v>0</v>
      </c>
      <c r="D125" s="47">
        <f t="shared" si="8"/>
        <v>71340</v>
      </c>
      <c r="E125" s="47">
        <v>0</v>
      </c>
      <c r="F125" s="47">
        <v>71340</v>
      </c>
      <c r="G125" s="5"/>
      <c r="H125" s="47" t="s">
        <v>679</v>
      </c>
      <c r="I125" s="47" t="s">
        <v>1246</v>
      </c>
      <c r="J125" s="47">
        <v>0</v>
      </c>
      <c r="K125" s="47">
        <f t="shared" si="5"/>
        <v>453000</v>
      </c>
      <c r="L125" s="47">
        <v>0</v>
      </c>
      <c r="M125" s="47">
        <v>453000</v>
      </c>
      <c r="O125" s="47" t="s">
        <v>634</v>
      </c>
      <c r="P125" s="47" t="s">
        <v>1235</v>
      </c>
      <c r="Q125" s="47">
        <v>0</v>
      </c>
      <c r="R125" s="47">
        <f t="shared" si="6"/>
        <v>997890</v>
      </c>
      <c r="S125" s="47">
        <v>36800</v>
      </c>
      <c r="T125" s="47">
        <v>961090</v>
      </c>
      <c r="V125" s="47" t="s">
        <v>637</v>
      </c>
      <c r="W125" s="47" t="s">
        <v>1236</v>
      </c>
      <c r="X125" s="47">
        <v>149800</v>
      </c>
      <c r="Y125" s="47">
        <f t="shared" si="7"/>
        <v>289255</v>
      </c>
      <c r="Z125" s="47">
        <v>0</v>
      </c>
      <c r="AA125" s="47">
        <v>289255</v>
      </c>
    </row>
    <row r="126" spans="1:27" ht="15">
      <c r="A126" s="47" t="s">
        <v>646</v>
      </c>
      <c r="B126" s="47" t="s">
        <v>1239</v>
      </c>
      <c r="C126" s="47">
        <v>0</v>
      </c>
      <c r="D126" s="47">
        <f t="shared" si="8"/>
        <v>165308</v>
      </c>
      <c r="E126" s="47">
        <v>10450</v>
      </c>
      <c r="F126" s="47">
        <v>154858</v>
      </c>
      <c r="G126" s="5"/>
      <c r="H126" s="47" t="s">
        <v>682</v>
      </c>
      <c r="I126" s="47" t="s">
        <v>1247</v>
      </c>
      <c r="J126" s="47">
        <v>0</v>
      </c>
      <c r="K126" s="47">
        <f t="shared" si="5"/>
        <v>277500</v>
      </c>
      <c r="L126" s="47">
        <v>0</v>
      </c>
      <c r="M126" s="47">
        <v>277500</v>
      </c>
      <c r="O126" s="47" t="s">
        <v>637</v>
      </c>
      <c r="P126" s="47" t="s">
        <v>1236</v>
      </c>
      <c r="Q126" s="47">
        <v>280200</v>
      </c>
      <c r="R126" s="47">
        <f t="shared" si="6"/>
        <v>1974916</v>
      </c>
      <c r="S126" s="47">
        <v>95912</v>
      </c>
      <c r="T126" s="47">
        <v>1879004</v>
      </c>
      <c r="V126" s="47" t="s">
        <v>640</v>
      </c>
      <c r="W126" s="47" t="s">
        <v>1237</v>
      </c>
      <c r="X126" s="47">
        <v>217049</v>
      </c>
      <c r="Y126" s="47">
        <f t="shared" si="7"/>
        <v>1555619</v>
      </c>
      <c r="Z126" s="47">
        <v>29085</v>
      </c>
      <c r="AA126" s="47">
        <v>1526534</v>
      </c>
    </row>
    <row r="127" spans="1:27" ht="15">
      <c r="A127" s="47" t="s">
        <v>649</v>
      </c>
      <c r="B127" s="47" t="s">
        <v>1206</v>
      </c>
      <c r="C127" s="47">
        <v>5500</v>
      </c>
      <c r="D127" s="47">
        <f t="shared" si="8"/>
        <v>65990</v>
      </c>
      <c r="E127" s="47">
        <v>23290</v>
      </c>
      <c r="F127" s="47">
        <v>42700</v>
      </c>
      <c r="G127" s="5"/>
      <c r="H127" s="47" t="s">
        <v>685</v>
      </c>
      <c r="I127" s="47" t="s">
        <v>1248</v>
      </c>
      <c r="J127" s="47">
        <v>30000000</v>
      </c>
      <c r="K127" s="47">
        <f t="shared" si="5"/>
        <v>1038491</v>
      </c>
      <c r="L127" s="47">
        <v>0</v>
      </c>
      <c r="M127" s="47">
        <v>1038491</v>
      </c>
      <c r="O127" s="47" t="s">
        <v>640</v>
      </c>
      <c r="P127" s="47" t="s">
        <v>1237</v>
      </c>
      <c r="Q127" s="47">
        <v>0</v>
      </c>
      <c r="R127" s="47">
        <f t="shared" si="6"/>
        <v>3802870</v>
      </c>
      <c r="S127" s="47">
        <v>546835</v>
      </c>
      <c r="T127" s="47">
        <v>3256035</v>
      </c>
      <c r="V127" s="47" t="s">
        <v>643</v>
      </c>
      <c r="W127" s="47" t="s">
        <v>1238</v>
      </c>
      <c r="X127" s="47">
        <v>341800</v>
      </c>
      <c r="Y127" s="47">
        <f t="shared" si="7"/>
        <v>2035506</v>
      </c>
      <c r="Z127" s="47">
        <v>33000</v>
      </c>
      <c r="AA127" s="47">
        <v>2002506</v>
      </c>
    </row>
    <row r="128" spans="1:27" ht="15">
      <c r="A128" s="47" t="s">
        <v>651</v>
      </c>
      <c r="B128" s="47" t="s">
        <v>1240</v>
      </c>
      <c r="C128" s="47">
        <v>0</v>
      </c>
      <c r="D128" s="47">
        <f t="shared" si="8"/>
        <v>145399</v>
      </c>
      <c r="E128" s="47">
        <v>2000</v>
      </c>
      <c r="F128" s="47">
        <v>143399</v>
      </c>
      <c r="G128" s="5"/>
      <c r="H128" s="47" t="s">
        <v>688</v>
      </c>
      <c r="I128" s="47" t="s">
        <v>1249</v>
      </c>
      <c r="J128" s="47">
        <v>0</v>
      </c>
      <c r="K128" s="47">
        <f t="shared" si="5"/>
        <v>2215101</v>
      </c>
      <c r="L128" s="47">
        <v>0</v>
      </c>
      <c r="M128" s="47">
        <v>2215101</v>
      </c>
      <c r="O128" s="47" t="s">
        <v>643</v>
      </c>
      <c r="P128" s="47" t="s">
        <v>1238</v>
      </c>
      <c r="Q128" s="47">
        <v>182200</v>
      </c>
      <c r="R128" s="47">
        <f t="shared" si="6"/>
        <v>1994336</v>
      </c>
      <c r="S128" s="47">
        <v>47700</v>
      </c>
      <c r="T128" s="47">
        <v>1946636</v>
      </c>
      <c r="V128" s="47" t="s">
        <v>646</v>
      </c>
      <c r="W128" s="47" t="s">
        <v>1239</v>
      </c>
      <c r="X128" s="47">
        <v>688730</v>
      </c>
      <c r="Y128" s="47">
        <f t="shared" si="7"/>
        <v>1947402</v>
      </c>
      <c r="Z128" s="47">
        <v>210800</v>
      </c>
      <c r="AA128" s="47">
        <v>1736602</v>
      </c>
    </row>
    <row r="129" spans="1:27" ht="15">
      <c r="A129" s="47" t="s">
        <v>654</v>
      </c>
      <c r="B129" s="47" t="s">
        <v>1241</v>
      </c>
      <c r="C129" s="47">
        <v>0</v>
      </c>
      <c r="D129" s="47">
        <f t="shared" si="8"/>
        <v>727061</v>
      </c>
      <c r="E129" s="47">
        <v>42751</v>
      </c>
      <c r="F129" s="47">
        <v>684310</v>
      </c>
      <c r="G129" s="5"/>
      <c r="H129" s="47" t="s">
        <v>694</v>
      </c>
      <c r="I129" s="47" t="s">
        <v>2295</v>
      </c>
      <c r="J129" s="47">
        <v>0</v>
      </c>
      <c r="K129" s="47">
        <f t="shared" si="5"/>
        <v>450</v>
      </c>
      <c r="L129" s="47">
        <v>0</v>
      </c>
      <c r="M129" s="47">
        <v>450</v>
      </c>
      <c r="O129" s="47" t="s">
        <v>646</v>
      </c>
      <c r="P129" s="47" t="s">
        <v>1239</v>
      </c>
      <c r="Q129" s="47">
        <v>0</v>
      </c>
      <c r="R129" s="47">
        <f t="shared" si="6"/>
        <v>1968602</v>
      </c>
      <c r="S129" s="47">
        <v>428469</v>
      </c>
      <c r="T129" s="47">
        <v>1540133</v>
      </c>
      <c r="V129" s="47" t="s">
        <v>649</v>
      </c>
      <c r="W129" s="47" t="s">
        <v>1206</v>
      </c>
      <c r="X129" s="47">
        <v>17701</v>
      </c>
      <c r="Y129" s="47">
        <f t="shared" si="7"/>
        <v>132422</v>
      </c>
      <c r="Z129" s="47">
        <v>0</v>
      </c>
      <c r="AA129" s="47">
        <v>132422</v>
      </c>
    </row>
    <row r="130" spans="1:27" ht="15">
      <c r="A130" s="47" t="s">
        <v>657</v>
      </c>
      <c r="B130" s="47" t="s">
        <v>2293</v>
      </c>
      <c r="C130" s="47">
        <v>0</v>
      </c>
      <c r="D130" s="47">
        <f t="shared" si="8"/>
        <v>500</v>
      </c>
      <c r="E130" s="47">
        <v>0</v>
      </c>
      <c r="F130" s="47">
        <v>500</v>
      </c>
      <c r="G130" s="5"/>
      <c r="H130" s="47" t="s">
        <v>697</v>
      </c>
      <c r="I130" s="47" t="s">
        <v>1251</v>
      </c>
      <c r="J130" s="47">
        <v>0</v>
      </c>
      <c r="K130" s="47">
        <f t="shared" si="5"/>
        <v>19050</v>
      </c>
      <c r="L130" s="47">
        <v>0</v>
      </c>
      <c r="M130" s="47">
        <v>19050</v>
      </c>
      <c r="O130" s="47" t="s">
        <v>649</v>
      </c>
      <c r="P130" s="47" t="s">
        <v>1206</v>
      </c>
      <c r="Q130" s="47">
        <v>169594</v>
      </c>
      <c r="R130" s="47">
        <f t="shared" si="6"/>
        <v>348760</v>
      </c>
      <c r="S130" s="47">
        <v>246626</v>
      </c>
      <c r="T130" s="47">
        <v>102134</v>
      </c>
      <c r="V130" s="47" t="s">
        <v>651</v>
      </c>
      <c r="W130" s="47" t="s">
        <v>1240</v>
      </c>
      <c r="X130" s="47">
        <v>1892001</v>
      </c>
      <c r="Y130" s="47">
        <f t="shared" si="7"/>
        <v>5753939</v>
      </c>
      <c r="Z130" s="47">
        <v>288494</v>
      </c>
      <c r="AA130" s="47">
        <v>5465445</v>
      </c>
    </row>
    <row r="131" spans="1:27" ht="15">
      <c r="A131" s="47" t="s">
        <v>664</v>
      </c>
      <c r="B131" s="47" t="s">
        <v>1243</v>
      </c>
      <c r="C131" s="47">
        <v>28320</v>
      </c>
      <c r="D131" s="47">
        <f t="shared" si="8"/>
        <v>166118</v>
      </c>
      <c r="E131" s="47">
        <v>10000</v>
      </c>
      <c r="F131" s="47">
        <v>156118</v>
      </c>
      <c r="G131" s="5"/>
      <c r="H131" s="47" t="s">
        <v>700</v>
      </c>
      <c r="I131" s="47" t="s">
        <v>1252</v>
      </c>
      <c r="J131" s="47">
        <v>100000</v>
      </c>
      <c r="K131" s="47">
        <f t="shared" si="5"/>
        <v>22630</v>
      </c>
      <c r="L131" s="47">
        <v>0</v>
      </c>
      <c r="M131" s="47">
        <v>22630</v>
      </c>
      <c r="O131" s="47" t="s">
        <v>651</v>
      </c>
      <c r="P131" s="47" t="s">
        <v>1240</v>
      </c>
      <c r="Q131" s="47">
        <v>230600</v>
      </c>
      <c r="R131" s="47">
        <f t="shared" si="6"/>
        <v>2132487</v>
      </c>
      <c r="S131" s="47">
        <v>541170</v>
      </c>
      <c r="T131" s="47">
        <v>1591317</v>
      </c>
      <c r="V131" s="47" t="s">
        <v>654</v>
      </c>
      <c r="W131" s="47" t="s">
        <v>1241</v>
      </c>
      <c r="X131" s="47">
        <v>169000</v>
      </c>
      <c r="Y131" s="47">
        <f t="shared" si="7"/>
        <v>16249710</v>
      </c>
      <c r="Z131" s="47">
        <v>60975</v>
      </c>
      <c r="AA131" s="47">
        <v>16188735</v>
      </c>
    </row>
    <row r="132" spans="1:27" ht="15">
      <c r="A132" s="47" t="s">
        <v>667</v>
      </c>
      <c r="B132" s="47" t="s">
        <v>2268</v>
      </c>
      <c r="C132" s="47">
        <v>0</v>
      </c>
      <c r="D132" s="47">
        <f t="shared" si="8"/>
        <v>32600</v>
      </c>
      <c r="E132" s="47">
        <v>32000</v>
      </c>
      <c r="F132" s="47">
        <v>600</v>
      </c>
      <c r="G132" s="5"/>
      <c r="H132" s="47" t="s">
        <v>703</v>
      </c>
      <c r="I132" s="47" t="s">
        <v>1253</v>
      </c>
      <c r="J132" s="47">
        <v>0</v>
      </c>
      <c r="K132" s="47">
        <f aca="true" t="shared" si="9" ref="K132:K195">L132+M132</f>
        <v>401358</v>
      </c>
      <c r="L132" s="47">
        <v>0</v>
      </c>
      <c r="M132" s="47">
        <v>401358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11774558</v>
      </c>
      <c r="S132" s="47">
        <v>396992</v>
      </c>
      <c r="T132" s="47">
        <v>11377566</v>
      </c>
      <c r="V132" s="47" t="s">
        <v>657</v>
      </c>
      <c r="W132" s="47" t="s">
        <v>2293</v>
      </c>
      <c r="X132" s="47">
        <v>250</v>
      </c>
      <c r="Y132" s="47">
        <f aca="true" t="shared" si="11" ref="Y132:Y195">Z132+AA132</f>
        <v>382689</v>
      </c>
      <c r="Z132" s="47">
        <v>244185</v>
      </c>
      <c r="AA132" s="47">
        <v>138504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137657</v>
      </c>
      <c r="E133" s="47">
        <v>0</v>
      </c>
      <c r="F133" s="47">
        <v>137657</v>
      </c>
      <c r="G133" s="5"/>
      <c r="H133" s="47" t="s">
        <v>706</v>
      </c>
      <c r="I133" s="47" t="s">
        <v>2258</v>
      </c>
      <c r="J133" s="47">
        <v>1615000</v>
      </c>
      <c r="K133" s="47">
        <f t="shared" si="9"/>
        <v>638621</v>
      </c>
      <c r="L133" s="47">
        <v>0</v>
      </c>
      <c r="M133" s="47">
        <v>638621</v>
      </c>
      <c r="O133" s="47" t="s">
        <v>657</v>
      </c>
      <c r="P133" s="47" t="s">
        <v>2293</v>
      </c>
      <c r="Q133" s="47">
        <v>87900</v>
      </c>
      <c r="R133" s="47">
        <f t="shared" si="10"/>
        <v>49900</v>
      </c>
      <c r="S133" s="47">
        <v>0</v>
      </c>
      <c r="T133" s="47">
        <v>49900</v>
      </c>
      <c r="V133" s="47" t="s">
        <v>660</v>
      </c>
      <c r="W133" s="47" t="s">
        <v>1242</v>
      </c>
      <c r="X133" s="47">
        <v>0</v>
      </c>
      <c r="Y133" s="47">
        <f t="shared" si="11"/>
        <v>218582</v>
      </c>
      <c r="Z133" s="47">
        <v>0</v>
      </c>
      <c r="AA133" s="47">
        <v>218582</v>
      </c>
    </row>
    <row r="134" spans="1:27" ht="15">
      <c r="A134" s="47" t="s">
        <v>673</v>
      </c>
      <c r="B134" s="47" t="s">
        <v>2286</v>
      </c>
      <c r="C134" s="47">
        <v>0</v>
      </c>
      <c r="D134" s="47">
        <f t="shared" si="8"/>
        <v>93559</v>
      </c>
      <c r="E134" s="47">
        <v>0</v>
      </c>
      <c r="F134" s="47">
        <v>93559</v>
      </c>
      <c r="G134" s="5"/>
      <c r="H134" s="47" t="s">
        <v>709</v>
      </c>
      <c r="I134" s="47" t="s">
        <v>1254</v>
      </c>
      <c r="J134" s="47">
        <v>0</v>
      </c>
      <c r="K134" s="47">
        <f t="shared" si="9"/>
        <v>12535</v>
      </c>
      <c r="L134" s="47">
        <v>0</v>
      </c>
      <c r="M134" s="47">
        <v>12535</v>
      </c>
      <c r="O134" s="47" t="s">
        <v>660</v>
      </c>
      <c r="P134" s="47" t="s">
        <v>1242</v>
      </c>
      <c r="Q134" s="47">
        <v>0</v>
      </c>
      <c r="R134" s="47">
        <f t="shared" si="10"/>
        <v>201211</v>
      </c>
      <c r="S134" s="47">
        <v>0</v>
      </c>
      <c r="T134" s="47">
        <v>201211</v>
      </c>
      <c r="V134" s="47" t="s">
        <v>664</v>
      </c>
      <c r="W134" s="47" t="s">
        <v>1243</v>
      </c>
      <c r="X134" s="47">
        <v>40995</v>
      </c>
      <c r="Y134" s="47">
        <f t="shared" si="11"/>
        <v>610874</v>
      </c>
      <c r="Z134" s="47">
        <v>0</v>
      </c>
      <c r="AA134" s="47">
        <v>610874</v>
      </c>
    </row>
    <row r="135" spans="1:27" ht="15">
      <c r="A135" s="47" t="s">
        <v>676</v>
      </c>
      <c r="B135" s="47" t="s">
        <v>1245</v>
      </c>
      <c r="C135" s="47">
        <v>209400</v>
      </c>
      <c r="D135" s="47">
        <f t="shared" si="8"/>
        <v>111709</v>
      </c>
      <c r="E135" s="47">
        <v>0</v>
      </c>
      <c r="F135" s="47">
        <v>111709</v>
      </c>
      <c r="G135" s="5"/>
      <c r="H135" s="47" t="s">
        <v>712</v>
      </c>
      <c r="I135" s="47" t="s">
        <v>1255</v>
      </c>
      <c r="J135" s="47">
        <v>0</v>
      </c>
      <c r="K135" s="47">
        <f t="shared" si="9"/>
        <v>107525</v>
      </c>
      <c r="L135" s="47">
        <v>0</v>
      </c>
      <c r="M135" s="47">
        <v>107525</v>
      </c>
      <c r="O135" s="47" t="s">
        <v>664</v>
      </c>
      <c r="P135" s="47" t="s">
        <v>1243</v>
      </c>
      <c r="Q135" s="47">
        <v>255820</v>
      </c>
      <c r="R135" s="47">
        <f t="shared" si="10"/>
        <v>1243572</v>
      </c>
      <c r="S135" s="47">
        <v>254050</v>
      </c>
      <c r="T135" s="47">
        <v>989522</v>
      </c>
      <c r="V135" s="47" t="s">
        <v>667</v>
      </c>
      <c r="W135" s="47" t="s">
        <v>2268</v>
      </c>
      <c r="X135" s="47">
        <v>5512</v>
      </c>
      <c r="Y135" s="47">
        <f t="shared" si="11"/>
        <v>22815</v>
      </c>
      <c r="Z135" s="47">
        <v>0</v>
      </c>
      <c r="AA135" s="47">
        <v>22815</v>
      </c>
    </row>
    <row r="136" spans="1:27" ht="15">
      <c r="A136" s="47" t="s">
        <v>679</v>
      </c>
      <c r="B136" s="47" t="s">
        <v>1246</v>
      </c>
      <c r="C136" s="47">
        <v>102500</v>
      </c>
      <c r="D136" s="47">
        <f t="shared" si="8"/>
        <v>27688</v>
      </c>
      <c r="E136" s="47">
        <v>0</v>
      </c>
      <c r="F136" s="47">
        <v>27688</v>
      </c>
      <c r="G136" s="5"/>
      <c r="H136" s="47" t="s">
        <v>715</v>
      </c>
      <c r="I136" s="47" t="s">
        <v>1256</v>
      </c>
      <c r="J136" s="47">
        <v>0</v>
      </c>
      <c r="K136" s="47">
        <f t="shared" si="9"/>
        <v>54751</v>
      </c>
      <c r="L136" s="47">
        <v>0</v>
      </c>
      <c r="M136" s="47">
        <v>54751</v>
      </c>
      <c r="O136" s="47" t="s">
        <v>667</v>
      </c>
      <c r="P136" s="47" t="s">
        <v>2268</v>
      </c>
      <c r="Q136" s="47">
        <v>0</v>
      </c>
      <c r="R136" s="47">
        <f t="shared" si="10"/>
        <v>64985</v>
      </c>
      <c r="S136" s="47">
        <v>52000</v>
      </c>
      <c r="T136" s="47">
        <v>12985</v>
      </c>
      <c r="V136" s="47" t="s">
        <v>670</v>
      </c>
      <c r="W136" s="47" t="s">
        <v>1244</v>
      </c>
      <c r="X136" s="47">
        <v>3500</v>
      </c>
      <c r="Y136" s="47">
        <f t="shared" si="11"/>
        <v>515920</v>
      </c>
      <c r="Z136" s="47">
        <v>170000</v>
      </c>
      <c r="AA136" s="47">
        <v>345920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30040</v>
      </c>
      <c r="E137" s="47">
        <v>0</v>
      </c>
      <c r="F137" s="47">
        <v>30040</v>
      </c>
      <c r="G137" s="5"/>
      <c r="H137" s="47" t="s">
        <v>718</v>
      </c>
      <c r="I137" s="47" t="s">
        <v>2269</v>
      </c>
      <c r="J137" s="47">
        <v>0</v>
      </c>
      <c r="K137" s="47">
        <f t="shared" si="9"/>
        <v>789</v>
      </c>
      <c r="L137" s="47">
        <v>0</v>
      </c>
      <c r="M137" s="47">
        <v>789</v>
      </c>
      <c r="O137" s="47" t="s">
        <v>670</v>
      </c>
      <c r="P137" s="47" t="s">
        <v>1244</v>
      </c>
      <c r="Q137" s="47">
        <v>0</v>
      </c>
      <c r="R137" s="47">
        <f t="shared" si="10"/>
        <v>1459413</v>
      </c>
      <c r="S137" s="47">
        <v>179650</v>
      </c>
      <c r="T137" s="47">
        <v>1279763</v>
      </c>
      <c r="V137" s="47" t="s">
        <v>673</v>
      </c>
      <c r="W137" s="47" t="s">
        <v>2286</v>
      </c>
      <c r="X137" s="47">
        <v>0</v>
      </c>
      <c r="Y137" s="47">
        <f t="shared" si="11"/>
        <v>788644</v>
      </c>
      <c r="Z137" s="47">
        <v>8000</v>
      </c>
      <c r="AA137" s="47">
        <v>780644</v>
      </c>
    </row>
    <row r="138" spans="1:27" ht="15">
      <c r="A138" s="47" t="s">
        <v>685</v>
      </c>
      <c r="B138" s="47" t="s">
        <v>1248</v>
      </c>
      <c r="C138" s="47">
        <v>50801</v>
      </c>
      <c r="D138" s="47">
        <f t="shared" si="8"/>
        <v>278744</v>
      </c>
      <c r="E138" s="47">
        <v>0</v>
      </c>
      <c r="F138" s="47">
        <v>278744</v>
      </c>
      <c r="G138" s="5"/>
      <c r="H138" s="47" t="s">
        <v>721</v>
      </c>
      <c r="I138" s="47" t="s">
        <v>1532</v>
      </c>
      <c r="J138" s="47">
        <v>0</v>
      </c>
      <c r="K138" s="47">
        <f t="shared" si="9"/>
        <v>6500</v>
      </c>
      <c r="L138" s="47">
        <v>0</v>
      </c>
      <c r="M138" s="47">
        <v>6500</v>
      </c>
      <c r="O138" s="47" t="s">
        <v>673</v>
      </c>
      <c r="P138" s="47" t="s">
        <v>2286</v>
      </c>
      <c r="Q138" s="47">
        <v>347800</v>
      </c>
      <c r="R138" s="47">
        <f t="shared" si="10"/>
        <v>2259384</v>
      </c>
      <c r="S138" s="47">
        <v>117400</v>
      </c>
      <c r="T138" s="47">
        <v>2141984</v>
      </c>
      <c r="V138" s="47" t="s">
        <v>676</v>
      </c>
      <c r="W138" s="47" t="s">
        <v>1245</v>
      </c>
      <c r="X138" s="47">
        <v>151234</v>
      </c>
      <c r="Y138" s="47">
        <f t="shared" si="11"/>
        <v>1393483</v>
      </c>
      <c r="Z138" s="47">
        <v>109200</v>
      </c>
      <c r="AA138" s="47">
        <v>1284283</v>
      </c>
    </row>
    <row r="139" spans="1:27" ht="15">
      <c r="A139" s="47" t="s">
        <v>688</v>
      </c>
      <c r="B139" s="47" t="s">
        <v>1249</v>
      </c>
      <c r="C139" s="47">
        <v>266628</v>
      </c>
      <c r="D139" s="47">
        <f t="shared" si="8"/>
        <v>2052075</v>
      </c>
      <c r="E139" s="47">
        <v>615565</v>
      </c>
      <c r="F139" s="47">
        <v>1436510</v>
      </c>
      <c r="G139" s="5"/>
      <c r="H139" s="47" t="s">
        <v>724</v>
      </c>
      <c r="I139" s="47" t="s">
        <v>2297</v>
      </c>
      <c r="J139" s="47">
        <v>0</v>
      </c>
      <c r="K139" s="47">
        <f t="shared" si="9"/>
        <v>7280</v>
      </c>
      <c r="L139" s="47">
        <v>0</v>
      </c>
      <c r="M139" s="47">
        <v>7280</v>
      </c>
      <c r="O139" s="47" t="s">
        <v>676</v>
      </c>
      <c r="P139" s="47" t="s">
        <v>1245</v>
      </c>
      <c r="Q139" s="47">
        <v>799250</v>
      </c>
      <c r="R139" s="47">
        <f t="shared" si="10"/>
        <v>896414</v>
      </c>
      <c r="S139" s="47">
        <v>88532</v>
      </c>
      <c r="T139" s="47">
        <v>807882</v>
      </c>
      <c r="V139" s="47" t="s">
        <v>679</v>
      </c>
      <c r="W139" s="47" t="s">
        <v>1246</v>
      </c>
      <c r="X139" s="47">
        <v>0</v>
      </c>
      <c r="Y139" s="47">
        <f t="shared" si="11"/>
        <v>12335179</v>
      </c>
      <c r="Z139" s="47">
        <v>11347395</v>
      </c>
      <c r="AA139" s="47">
        <v>987784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aca="true" t="shared" si="12" ref="D140:D203">E140+F140</f>
        <v>5997</v>
      </c>
      <c r="E140" s="47">
        <v>0</v>
      </c>
      <c r="F140" s="47">
        <v>5997</v>
      </c>
      <c r="G140" s="5"/>
      <c r="H140" s="47" t="s">
        <v>727</v>
      </c>
      <c r="I140" s="47" t="s">
        <v>1257</v>
      </c>
      <c r="J140" s="47">
        <v>0</v>
      </c>
      <c r="K140" s="47">
        <f t="shared" si="9"/>
        <v>24500</v>
      </c>
      <c r="L140" s="47">
        <v>0</v>
      </c>
      <c r="M140" s="47">
        <v>24500</v>
      </c>
      <c r="O140" s="47" t="s">
        <v>679</v>
      </c>
      <c r="P140" s="47" t="s">
        <v>1246</v>
      </c>
      <c r="Q140" s="47">
        <v>990200</v>
      </c>
      <c r="R140" s="47">
        <f t="shared" si="10"/>
        <v>559639</v>
      </c>
      <c r="S140" s="47">
        <v>40168</v>
      </c>
      <c r="T140" s="47">
        <v>519471</v>
      </c>
      <c r="V140" s="47" t="s">
        <v>682</v>
      </c>
      <c r="W140" s="47" t="s">
        <v>1247</v>
      </c>
      <c r="X140" s="47">
        <v>0</v>
      </c>
      <c r="Y140" s="47">
        <f t="shared" si="11"/>
        <v>516559</v>
      </c>
      <c r="Z140" s="47">
        <v>0</v>
      </c>
      <c r="AA140" s="47">
        <v>516559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12"/>
        <v>104577</v>
      </c>
      <c r="E141" s="47">
        <v>0</v>
      </c>
      <c r="F141" s="47">
        <v>104577</v>
      </c>
      <c r="G141" s="5"/>
      <c r="H141" s="47" t="s">
        <v>730</v>
      </c>
      <c r="I141" s="47" t="s">
        <v>1258</v>
      </c>
      <c r="J141" s="47">
        <v>0</v>
      </c>
      <c r="K141" s="47">
        <f t="shared" si="9"/>
        <v>234500</v>
      </c>
      <c r="L141" s="47">
        <v>0</v>
      </c>
      <c r="M141" s="47">
        <v>234500</v>
      </c>
      <c r="O141" s="47" t="s">
        <v>682</v>
      </c>
      <c r="P141" s="47" t="s">
        <v>1247</v>
      </c>
      <c r="Q141" s="47">
        <v>0</v>
      </c>
      <c r="R141" s="47">
        <f t="shared" si="10"/>
        <v>572436</v>
      </c>
      <c r="S141" s="47">
        <v>60000</v>
      </c>
      <c r="T141" s="47">
        <v>512436</v>
      </c>
      <c r="V141" s="47" t="s">
        <v>685</v>
      </c>
      <c r="W141" s="47" t="s">
        <v>1248</v>
      </c>
      <c r="X141" s="47">
        <v>49592700</v>
      </c>
      <c r="Y141" s="47">
        <f t="shared" si="11"/>
        <v>16517744</v>
      </c>
      <c r="Z141" s="47">
        <v>5000</v>
      </c>
      <c r="AA141" s="47">
        <v>16512744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12"/>
        <v>423573</v>
      </c>
      <c r="E142" s="47">
        <v>8000</v>
      </c>
      <c r="F142" s="47">
        <v>415573</v>
      </c>
      <c r="G142" s="5"/>
      <c r="H142" s="47" t="s">
        <v>739</v>
      </c>
      <c r="I142" s="47" t="s">
        <v>1259</v>
      </c>
      <c r="J142" s="47">
        <v>0</v>
      </c>
      <c r="K142" s="47">
        <f t="shared" si="9"/>
        <v>7000</v>
      </c>
      <c r="L142" s="47">
        <v>0</v>
      </c>
      <c r="M142" s="47">
        <v>7000</v>
      </c>
      <c r="O142" s="47" t="s">
        <v>685</v>
      </c>
      <c r="P142" s="47" t="s">
        <v>1248</v>
      </c>
      <c r="Q142" s="47">
        <v>5634659</v>
      </c>
      <c r="R142" s="47">
        <f t="shared" si="10"/>
        <v>7128767</v>
      </c>
      <c r="S142" s="47">
        <v>15650</v>
      </c>
      <c r="T142" s="47">
        <v>7113117</v>
      </c>
      <c r="V142" s="47" t="s">
        <v>688</v>
      </c>
      <c r="W142" s="47" t="s">
        <v>1249</v>
      </c>
      <c r="X142" s="47">
        <v>1059500</v>
      </c>
      <c r="Y142" s="47">
        <f t="shared" si="11"/>
        <v>41274047</v>
      </c>
      <c r="Z142" s="47">
        <v>4525260</v>
      </c>
      <c r="AA142" s="47">
        <v>36748787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12"/>
        <v>20010</v>
      </c>
      <c r="E143" s="47">
        <v>0</v>
      </c>
      <c r="F143" s="47">
        <v>20010</v>
      </c>
      <c r="G143" s="5"/>
      <c r="H143" s="47" t="s">
        <v>742</v>
      </c>
      <c r="I143" s="47" t="s">
        <v>1260</v>
      </c>
      <c r="J143" s="47">
        <v>0</v>
      </c>
      <c r="K143" s="47">
        <f t="shared" si="9"/>
        <v>372488</v>
      </c>
      <c r="L143" s="47">
        <v>146970</v>
      </c>
      <c r="M143" s="47">
        <v>225518</v>
      </c>
      <c r="O143" s="47" t="s">
        <v>688</v>
      </c>
      <c r="P143" s="47" t="s">
        <v>1249</v>
      </c>
      <c r="Q143" s="47">
        <v>25792846</v>
      </c>
      <c r="R143" s="47">
        <f t="shared" si="10"/>
        <v>23277453</v>
      </c>
      <c r="S143" s="47">
        <v>3103463</v>
      </c>
      <c r="T143" s="47">
        <v>20173990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12"/>
        <v>66499</v>
      </c>
      <c r="E144" s="47">
        <v>0</v>
      </c>
      <c r="F144" s="47">
        <v>66499</v>
      </c>
      <c r="G144" s="5"/>
      <c r="H144" s="47" t="s">
        <v>748</v>
      </c>
      <c r="I144" s="47" t="s">
        <v>2294</v>
      </c>
      <c r="J144" s="47">
        <v>0</v>
      </c>
      <c r="K144" s="47">
        <f t="shared" si="9"/>
        <v>1500</v>
      </c>
      <c r="L144" s="47">
        <v>0</v>
      </c>
      <c r="M144" s="47">
        <v>1500</v>
      </c>
      <c r="O144" s="47" t="s">
        <v>691</v>
      </c>
      <c r="P144" s="47" t="s">
        <v>1250</v>
      </c>
      <c r="Q144" s="47">
        <v>16501</v>
      </c>
      <c r="R144" s="47">
        <f t="shared" si="10"/>
        <v>108051</v>
      </c>
      <c r="S144" s="47">
        <v>3000</v>
      </c>
      <c r="T144" s="47">
        <v>105051</v>
      </c>
      <c r="V144" s="47" t="s">
        <v>694</v>
      </c>
      <c r="W144" s="47" t="s">
        <v>2295</v>
      </c>
      <c r="X144" s="47">
        <v>230500</v>
      </c>
      <c r="Y144" s="47">
        <f t="shared" si="11"/>
        <v>38300</v>
      </c>
      <c r="Z144" s="47">
        <v>0</v>
      </c>
      <c r="AA144" s="47">
        <v>38300</v>
      </c>
    </row>
    <row r="145" spans="1:27" ht="15">
      <c r="A145" s="47" t="s">
        <v>706</v>
      </c>
      <c r="B145" s="47" t="s">
        <v>2258</v>
      </c>
      <c r="C145" s="47">
        <v>737250</v>
      </c>
      <c r="D145" s="47">
        <f t="shared" si="12"/>
        <v>823768</v>
      </c>
      <c r="E145" s="47">
        <v>59235</v>
      </c>
      <c r="F145" s="47">
        <v>764533</v>
      </c>
      <c r="G145" s="5"/>
      <c r="H145" s="47" t="s">
        <v>751</v>
      </c>
      <c r="I145" s="47" t="s">
        <v>1261</v>
      </c>
      <c r="J145" s="47">
        <v>0</v>
      </c>
      <c r="K145" s="47">
        <f t="shared" si="9"/>
        <v>12657</v>
      </c>
      <c r="L145" s="47">
        <v>0</v>
      </c>
      <c r="M145" s="47">
        <v>12657</v>
      </c>
      <c r="O145" s="47" t="s">
        <v>694</v>
      </c>
      <c r="P145" s="47" t="s">
        <v>2295</v>
      </c>
      <c r="Q145" s="47">
        <v>0</v>
      </c>
      <c r="R145" s="47">
        <f t="shared" si="10"/>
        <v>344524</v>
      </c>
      <c r="S145" s="47">
        <v>6500</v>
      </c>
      <c r="T145" s="47">
        <v>338024</v>
      </c>
      <c r="V145" s="47" t="s">
        <v>697</v>
      </c>
      <c r="W145" s="47" t="s">
        <v>1251</v>
      </c>
      <c r="X145" s="47">
        <v>60071</v>
      </c>
      <c r="Y145" s="47">
        <f t="shared" si="11"/>
        <v>515417</v>
      </c>
      <c r="Z145" s="47">
        <v>0</v>
      </c>
      <c r="AA145" s="47">
        <v>515417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12"/>
        <v>428930</v>
      </c>
      <c r="E146" s="47">
        <v>52490</v>
      </c>
      <c r="F146" s="47">
        <v>376440</v>
      </c>
      <c r="G146" s="5"/>
      <c r="H146" s="47" t="s">
        <v>754</v>
      </c>
      <c r="I146" s="47" t="s">
        <v>1262</v>
      </c>
      <c r="J146" s="47">
        <v>0</v>
      </c>
      <c r="K146" s="47">
        <f t="shared" si="9"/>
        <v>4020</v>
      </c>
      <c r="L146" s="47">
        <v>0</v>
      </c>
      <c r="M146" s="47">
        <v>4020</v>
      </c>
      <c r="O146" s="47" t="s">
        <v>697</v>
      </c>
      <c r="P146" s="47" t="s">
        <v>1251</v>
      </c>
      <c r="Q146" s="47">
        <v>66700</v>
      </c>
      <c r="R146" s="47">
        <f t="shared" si="10"/>
        <v>2950211</v>
      </c>
      <c r="S146" s="47">
        <v>464886</v>
      </c>
      <c r="T146" s="47">
        <v>2485325</v>
      </c>
      <c r="V146" s="47" t="s">
        <v>700</v>
      </c>
      <c r="W146" s="47" t="s">
        <v>1252</v>
      </c>
      <c r="X146" s="47">
        <v>100000</v>
      </c>
      <c r="Y146" s="47">
        <f t="shared" si="11"/>
        <v>835090</v>
      </c>
      <c r="Z146" s="47">
        <v>18750</v>
      </c>
      <c r="AA146" s="47">
        <v>816340</v>
      </c>
    </row>
    <row r="147" spans="1:27" ht="15">
      <c r="A147" s="47" t="s">
        <v>712</v>
      </c>
      <c r="B147" s="47" t="s">
        <v>1255</v>
      </c>
      <c r="C147" s="47">
        <v>25100</v>
      </c>
      <c r="D147" s="47">
        <f t="shared" si="12"/>
        <v>816753</v>
      </c>
      <c r="E147" s="47">
        <v>214700</v>
      </c>
      <c r="F147" s="47">
        <v>602053</v>
      </c>
      <c r="G147" s="5"/>
      <c r="H147" s="47" t="s">
        <v>757</v>
      </c>
      <c r="I147" s="47" t="s">
        <v>1263</v>
      </c>
      <c r="J147" s="47">
        <v>0</v>
      </c>
      <c r="K147" s="47">
        <f t="shared" si="9"/>
        <v>3600</v>
      </c>
      <c r="L147" s="47">
        <v>0</v>
      </c>
      <c r="M147" s="47">
        <v>3600</v>
      </c>
      <c r="O147" s="47" t="s">
        <v>700</v>
      </c>
      <c r="P147" s="47" t="s">
        <v>1252</v>
      </c>
      <c r="Q147" s="47">
        <v>0</v>
      </c>
      <c r="R147" s="47">
        <f t="shared" si="10"/>
        <v>600771</v>
      </c>
      <c r="S147" s="47">
        <v>238200</v>
      </c>
      <c r="T147" s="47">
        <v>362571</v>
      </c>
      <c r="V147" s="47" t="s">
        <v>703</v>
      </c>
      <c r="W147" s="47" t="s">
        <v>1253</v>
      </c>
      <c r="X147" s="47">
        <v>0</v>
      </c>
      <c r="Y147" s="47">
        <f t="shared" si="11"/>
        <v>839592</v>
      </c>
      <c r="Z147" s="47">
        <v>39000</v>
      </c>
      <c r="AA147" s="47">
        <v>800592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12"/>
        <v>357096</v>
      </c>
      <c r="E148" s="47">
        <v>197915</v>
      </c>
      <c r="F148" s="47">
        <v>159181</v>
      </c>
      <c r="G148" s="5"/>
      <c r="H148" s="47" t="s">
        <v>763</v>
      </c>
      <c r="I148" s="47" t="s">
        <v>2248</v>
      </c>
      <c r="J148" s="47">
        <v>0</v>
      </c>
      <c r="K148" s="47">
        <f t="shared" si="9"/>
        <v>1879693</v>
      </c>
      <c r="L148" s="47">
        <v>0</v>
      </c>
      <c r="M148" s="47">
        <v>1879693</v>
      </c>
      <c r="O148" s="47" t="s">
        <v>703</v>
      </c>
      <c r="P148" s="47" t="s">
        <v>1253</v>
      </c>
      <c r="Q148" s="47">
        <v>38550</v>
      </c>
      <c r="R148" s="47">
        <f t="shared" si="10"/>
        <v>1299421</v>
      </c>
      <c r="S148" s="47">
        <v>58400</v>
      </c>
      <c r="T148" s="47">
        <v>1241021</v>
      </c>
      <c r="V148" s="47" t="s">
        <v>706</v>
      </c>
      <c r="W148" s="47" t="s">
        <v>2258</v>
      </c>
      <c r="X148" s="47">
        <v>2085709</v>
      </c>
      <c r="Y148" s="47">
        <f t="shared" si="11"/>
        <v>17468770</v>
      </c>
      <c r="Z148" s="47">
        <v>120000</v>
      </c>
      <c r="AA148" s="47">
        <v>17348770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12"/>
        <v>6630</v>
      </c>
      <c r="E149" s="47">
        <v>0</v>
      </c>
      <c r="F149" s="47">
        <v>6630</v>
      </c>
      <c r="G149" s="5"/>
      <c r="H149" s="47" t="s">
        <v>766</v>
      </c>
      <c r="I149" s="47" t="s">
        <v>1265</v>
      </c>
      <c r="J149" s="47">
        <v>9500</v>
      </c>
      <c r="K149" s="47">
        <f t="shared" si="9"/>
        <v>17010</v>
      </c>
      <c r="L149" s="47">
        <v>0</v>
      </c>
      <c r="M149" s="47">
        <v>17010</v>
      </c>
      <c r="O149" s="47" t="s">
        <v>706</v>
      </c>
      <c r="P149" s="47" t="s">
        <v>2258</v>
      </c>
      <c r="Q149" s="47">
        <v>1692884</v>
      </c>
      <c r="R149" s="47">
        <f t="shared" si="10"/>
        <v>9360751</v>
      </c>
      <c r="S149" s="47">
        <v>892674</v>
      </c>
      <c r="T149" s="47">
        <v>8468077</v>
      </c>
      <c r="V149" s="47" t="s">
        <v>709</v>
      </c>
      <c r="W149" s="47" t="s">
        <v>1254</v>
      </c>
      <c r="X149" s="47">
        <v>0</v>
      </c>
      <c r="Y149" s="47">
        <f t="shared" si="11"/>
        <v>1016906</v>
      </c>
      <c r="Z149" s="47">
        <v>0</v>
      </c>
      <c r="AA149" s="47">
        <v>1016906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12"/>
        <v>13330</v>
      </c>
      <c r="E150" s="47">
        <v>0</v>
      </c>
      <c r="F150" s="47">
        <v>13330</v>
      </c>
      <c r="G150" s="5"/>
      <c r="H150" s="47" t="s">
        <v>769</v>
      </c>
      <c r="I150" s="47" t="s">
        <v>1266</v>
      </c>
      <c r="J150" s="47">
        <v>11200</v>
      </c>
      <c r="K150" s="47">
        <f t="shared" si="9"/>
        <v>52395</v>
      </c>
      <c r="L150" s="47">
        <v>0</v>
      </c>
      <c r="M150" s="47">
        <v>52395</v>
      </c>
      <c r="O150" s="47" t="s">
        <v>709</v>
      </c>
      <c r="P150" s="47" t="s">
        <v>1254</v>
      </c>
      <c r="Q150" s="47">
        <v>666259</v>
      </c>
      <c r="R150" s="47">
        <f t="shared" si="10"/>
        <v>3826928</v>
      </c>
      <c r="S150" s="47">
        <v>696500</v>
      </c>
      <c r="T150" s="47">
        <v>3130428</v>
      </c>
      <c r="V150" s="47" t="s">
        <v>712</v>
      </c>
      <c r="W150" s="47" t="s">
        <v>1255</v>
      </c>
      <c r="X150" s="47">
        <v>76950</v>
      </c>
      <c r="Y150" s="47">
        <f t="shared" si="11"/>
        <v>2043957</v>
      </c>
      <c r="Z150" s="47">
        <v>250</v>
      </c>
      <c r="AA150" s="47">
        <v>2043707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12"/>
        <v>20648</v>
      </c>
      <c r="E151" s="47">
        <v>0</v>
      </c>
      <c r="F151" s="47">
        <v>20648</v>
      </c>
      <c r="G151" s="5"/>
      <c r="H151" s="47" t="s">
        <v>776</v>
      </c>
      <c r="I151" s="47" t="s">
        <v>1267</v>
      </c>
      <c r="J151" s="47">
        <v>0</v>
      </c>
      <c r="K151" s="47">
        <f t="shared" si="9"/>
        <v>123420</v>
      </c>
      <c r="L151" s="47">
        <v>0</v>
      </c>
      <c r="M151" s="47">
        <v>123420</v>
      </c>
      <c r="O151" s="47" t="s">
        <v>712</v>
      </c>
      <c r="P151" s="47" t="s">
        <v>1255</v>
      </c>
      <c r="Q151" s="47">
        <v>1685560</v>
      </c>
      <c r="R151" s="47">
        <f t="shared" si="10"/>
        <v>6281334</v>
      </c>
      <c r="S151" s="47">
        <v>2555709</v>
      </c>
      <c r="T151" s="47">
        <v>3725625</v>
      </c>
      <c r="V151" s="47" t="s">
        <v>715</v>
      </c>
      <c r="W151" s="47" t="s">
        <v>1256</v>
      </c>
      <c r="X151" s="47">
        <v>11500</v>
      </c>
      <c r="Y151" s="47">
        <f t="shared" si="11"/>
        <v>340184</v>
      </c>
      <c r="Z151" s="47">
        <v>35608</v>
      </c>
      <c r="AA151" s="47">
        <v>304576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12"/>
        <v>62479</v>
      </c>
      <c r="E152" s="47">
        <v>0</v>
      </c>
      <c r="F152" s="47">
        <v>62479</v>
      </c>
      <c r="G152" s="5"/>
      <c r="H152" s="47" t="s">
        <v>779</v>
      </c>
      <c r="I152" s="47" t="s">
        <v>1268</v>
      </c>
      <c r="J152" s="47">
        <v>0</v>
      </c>
      <c r="K152" s="47">
        <f t="shared" si="9"/>
        <v>48266</v>
      </c>
      <c r="L152" s="47">
        <v>0</v>
      </c>
      <c r="M152" s="47">
        <v>48266</v>
      </c>
      <c r="O152" s="47" t="s">
        <v>715</v>
      </c>
      <c r="P152" s="47" t="s">
        <v>1256</v>
      </c>
      <c r="Q152" s="47">
        <v>0</v>
      </c>
      <c r="R152" s="47">
        <f t="shared" si="10"/>
        <v>2731140</v>
      </c>
      <c r="S152" s="47">
        <v>1128265</v>
      </c>
      <c r="T152" s="47">
        <v>1602875</v>
      </c>
      <c r="V152" s="47" t="s">
        <v>718</v>
      </c>
      <c r="W152" s="47" t="s">
        <v>2269</v>
      </c>
      <c r="X152" s="47">
        <v>66600</v>
      </c>
      <c r="Y152" s="47">
        <f t="shared" si="11"/>
        <v>5790</v>
      </c>
      <c r="Z152" s="47">
        <v>0</v>
      </c>
      <c r="AA152" s="47">
        <v>5790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12"/>
        <v>58055</v>
      </c>
      <c r="E153" s="47">
        <v>0</v>
      </c>
      <c r="F153" s="47">
        <v>58055</v>
      </c>
      <c r="G153" s="5"/>
      <c r="H153" s="47" t="s">
        <v>785</v>
      </c>
      <c r="I153" s="47" t="s">
        <v>1269</v>
      </c>
      <c r="J153" s="47">
        <v>17000</v>
      </c>
      <c r="K153" s="47">
        <f t="shared" si="9"/>
        <v>24900</v>
      </c>
      <c r="L153" s="47">
        <v>0</v>
      </c>
      <c r="M153" s="47">
        <v>24900</v>
      </c>
      <c r="O153" s="47" t="s">
        <v>718</v>
      </c>
      <c r="P153" s="47" t="s">
        <v>2269</v>
      </c>
      <c r="Q153" s="47">
        <v>0</v>
      </c>
      <c r="R153" s="47">
        <f t="shared" si="10"/>
        <v>106665</v>
      </c>
      <c r="S153" s="47">
        <v>3600</v>
      </c>
      <c r="T153" s="47">
        <v>103065</v>
      </c>
      <c r="V153" s="47" t="s">
        <v>721</v>
      </c>
      <c r="W153" s="47" t="s">
        <v>1532</v>
      </c>
      <c r="X153" s="47">
        <v>11000</v>
      </c>
      <c r="Y153" s="47">
        <f t="shared" si="11"/>
        <v>159202</v>
      </c>
      <c r="Z153" s="47">
        <v>0</v>
      </c>
      <c r="AA153" s="47">
        <v>159202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12"/>
        <v>75004</v>
      </c>
      <c r="E154" s="47">
        <v>0</v>
      </c>
      <c r="F154" s="47">
        <v>75004</v>
      </c>
      <c r="G154" s="5"/>
      <c r="H154" s="47" t="s">
        <v>788</v>
      </c>
      <c r="I154" s="47" t="s">
        <v>1270</v>
      </c>
      <c r="J154" s="47">
        <v>45400</v>
      </c>
      <c r="K154" s="47">
        <f t="shared" si="9"/>
        <v>92513</v>
      </c>
      <c r="L154" s="47">
        <v>0</v>
      </c>
      <c r="M154" s="47">
        <v>92513</v>
      </c>
      <c r="O154" s="47" t="s">
        <v>721</v>
      </c>
      <c r="P154" s="47" t="s">
        <v>1532</v>
      </c>
      <c r="Q154" s="47">
        <v>0</v>
      </c>
      <c r="R154" s="47">
        <f t="shared" si="10"/>
        <v>220372</v>
      </c>
      <c r="S154" s="47">
        <v>14000</v>
      </c>
      <c r="T154" s="47">
        <v>206372</v>
      </c>
      <c r="V154" s="47" t="s">
        <v>724</v>
      </c>
      <c r="W154" s="47" t="s">
        <v>2297</v>
      </c>
      <c r="X154" s="47">
        <v>1107675</v>
      </c>
      <c r="Y154" s="47">
        <f t="shared" si="11"/>
        <v>605821</v>
      </c>
      <c r="Z154" s="47">
        <v>0</v>
      </c>
      <c r="AA154" s="47">
        <v>605821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12"/>
        <v>118296</v>
      </c>
      <c r="E155" s="47">
        <v>40000</v>
      </c>
      <c r="F155" s="47">
        <v>78296</v>
      </c>
      <c r="G155" s="5"/>
      <c r="H155" s="47" t="s">
        <v>791</v>
      </c>
      <c r="I155" s="47" t="s">
        <v>1271</v>
      </c>
      <c r="J155" s="47">
        <v>47971</v>
      </c>
      <c r="K155" s="47">
        <f t="shared" si="9"/>
        <v>349749</v>
      </c>
      <c r="L155" s="47">
        <v>0</v>
      </c>
      <c r="M155" s="47">
        <v>349749</v>
      </c>
      <c r="O155" s="47" t="s">
        <v>724</v>
      </c>
      <c r="P155" s="47" t="s">
        <v>2297</v>
      </c>
      <c r="Q155" s="47">
        <v>227300</v>
      </c>
      <c r="R155" s="47">
        <f t="shared" si="10"/>
        <v>324967</v>
      </c>
      <c r="S155" s="47">
        <v>43927</v>
      </c>
      <c r="T155" s="47">
        <v>281040</v>
      </c>
      <c r="V155" s="47" t="s">
        <v>727</v>
      </c>
      <c r="W155" s="47" t="s">
        <v>1257</v>
      </c>
      <c r="X155" s="47">
        <v>1510773</v>
      </c>
      <c r="Y155" s="47">
        <f t="shared" si="11"/>
        <v>1241059</v>
      </c>
      <c r="Z155" s="47">
        <v>0</v>
      </c>
      <c r="AA155" s="47">
        <v>1241059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12"/>
        <v>73860</v>
      </c>
      <c r="E156" s="47">
        <v>0</v>
      </c>
      <c r="F156" s="47">
        <v>73860</v>
      </c>
      <c r="G156" s="5"/>
      <c r="H156" s="47" t="s">
        <v>794</v>
      </c>
      <c r="I156" s="47" t="s">
        <v>1272</v>
      </c>
      <c r="J156" s="47">
        <v>1</v>
      </c>
      <c r="K156" s="47">
        <f t="shared" si="9"/>
        <v>269051</v>
      </c>
      <c r="L156" s="47">
        <v>0</v>
      </c>
      <c r="M156" s="47">
        <v>269051</v>
      </c>
      <c r="O156" s="47" t="s">
        <v>727</v>
      </c>
      <c r="P156" s="47" t="s">
        <v>1257</v>
      </c>
      <c r="Q156" s="47">
        <v>354735</v>
      </c>
      <c r="R156" s="47">
        <f t="shared" si="10"/>
        <v>1034973</v>
      </c>
      <c r="S156" s="47">
        <v>0</v>
      </c>
      <c r="T156" s="47">
        <v>1034973</v>
      </c>
      <c r="V156" s="47" t="s">
        <v>730</v>
      </c>
      <c r="W156" s="47" t="s">
        <v>1258</v>
      </c>
      <c r="X156" s="47">
        <v>109000</v>
      </c>
      <c r="Y156" s="47">
        <f t="shared" si="11"/>
        <v>1113466</v>
      </c>
      <c r="Z156" s="47">
        <v>428100</v>
      </c>
      <c r="AA156" s="47">
        <v>685366</v>
      </c>
    </row>
    <row r="157" spans="1:27" ht="15">
      <c r="A157" s="47" t="s">
        <v>742</v>
      </c>
      <c r="B157" s="47" t="s">
        <v>1260</v>
      </c>
      <c r="C157" s="47">
        <v>0</v>
      </c>
      <c r="D157" s="47">
        <f t="shared" si="12"/>
        <v>445638</v>
      </c>
      <c r="E157" s="47">
        <v>0</v>
      </c>
      <c r="F157" s="47">
        <v>445638</v>
      </c>
      <c r="G157" s="5"/>
      <c r="H157" s="47" t="s">
        <v>797</v>
      </c>
      <c r="I157" s="47" t="s">
        <v>1273</v>
      </c>
      <c r="J157" s="47">
        <v>42300</v>
      </c>
      <c r="K157" s="47">
        <f t="shared" si="9"/>
        <v>585209</v>
      </c>
      <c r="L157" s="47">
        <v>0</v>
      </c>
      <c r="M157" s="47">
        <v>585209</v>
      </c>
      <c r="O157" s="47" t="s">
        <v>730</v>
      </c>
      <c r="P157" s="47" t="s">
        <v>1258</v>
      </c>
      <c r="Q157" s="47">
        <v>137000</v>
      </c>
      <c r="R157" s="47">
        <f t="shared" si="10"/>
        <v>864816</v>
      </c>
      <c r="S157" s="47">
        <v>224793</v>
      </c>
      <c r="T157" s="47">
        <v>640023</v>
      </c>
      <c r="V157" s="47" t="s">
        <v>733</v>
      </c>
      <c r="W157" s="47" t="s">
        <v>1620</v>
      </c>
      <c r="X157" s="47">
        <v>0</v>
      </c>
      <c r="Y157" s="47">
        <f t="shared" si="11"/>
        <v>250</v>
      </c>
      <c r="Z157" s="47">
        <v>0</v>
      </c>
      <c r="AA157" s="47">
        <v>250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12"/>
        <v>178510</v>
      </c>
      <c r="E158" s="47">
        <v>0</v>
      </c>
      <c r="F158" s="47">
        <v>178510</v>
      </c>
      <c r="G158" s="5"/>
      <c r="H158" s="47" t="s">
        <v>800</v>
      </c>
      <c r="I158" s="47" t="s">
        <v>1274</v>
      </c>
      <c r="J158" s="47">
        <v>1146000</v>
      </c>
      <c r="K158" s="47">
        <f t="shared" si="9"/>
        <v>31200</v>
      </c>
      <c r="L158" s="47">
        <v>0</v>
      </c>
      <c r="M158" s="47">
        <v>31200</v>
      </c>
      <c r="O158" s="47" t="s">
        <v>733</v>
      </c>
      <c r="P158" s="47" t="s">
        <v>1620</v>
      </c>
      <c r="Q158" s="47">
        <v>0</v>
      </c>
      <c r="R158" s="47">
        <f t="shared" si="10"/>
        <v>1292771</v>
      </c>
      <c r="S158" s="47">
        <v>0</v>
      </c>
      <c r="T158" s="47">
        <v>1292771</v>
      </c>
      <c r="V158" s="47" t="s">
        <v>736</v>
      </c>
      <c r="W158" s="47" t="s">
        <v>1621</v>
      </c>
      <c r="X158" s="47">
        <v>0</v>
      </c>
      <c r="Y158" s="47">
        <f t="shared" si="11"/>
        <v>436484</v>
      </c>
      <c r="Z158" s="47">
        <v>0</v>
      </c>
      <c r="AA158" s="47">
        <v>436484</v>
      </c>
    </row>
    <row r="159" spans="1:27" ht="15">
      <c r="A159" s="47" t="s">
        <v>748</v>
      </c>
      <c r="B159" s="47" t="s">
        <v>2294</v>
      </c>
      <c r="C159" s="47">
        <v>0</v>
      </c>
      <c r="D159" s="47">
        <f t="shared" si="12"/>
        <v>40000</v>
      </c>
      <c r="E159" s="47">
        <v>0</v>
      </c>
      <c r="F159" s="47">
        <v>40000</v>
      </c>
      <c r="G159" s="5"/>
      <c r="H159" s="47" t="s">
        <v>803</v>
      </c>
      <c r="I159" s="47" t="s">
        <v>1275</v>
      </c>
      <c r="J159" s="47">
        <v>0</v>
      </c>
      <c r="K159" s="47">
        <f t="shared" si="9"/>
        <v>294701</v>
      </c>
      <c r="L159" s="47">
        <v>0</v>
      </c>
      <c r="M159" s="47">
        <v>294701</v>
      </c>
      <c r="O159" s="47" t="s">
        <v>736</v>
      </c>
      <c r="P159" s="47" t="s">
        <v>1621</v>
      </c>
      <c r="Q159" s="47">
        <v>17500</v>
      </c>
      <c r="R159" s="47">
        <f t="shared" si="10"/>
        <v>697429</v>
      </c>
      <c r="S159" s="47">
        <v>96800</v>
      </c>
      <c r="T159" s="47">
        <v>600629</v>
      </c>
      <c r="V159" s="47" t="s">
        <v>739</v>
      </c>
      <c r="W159" s="47" t="s">
        <v>1259</v>
      </c>
      <c r="X159" s="47">
        <v>0</v>
      </c>
      <c r="Y159" s="47">
        <f t="shared" si="11"/>
        <v>164470</v>
      </c>
      <c r="Z159" s="47">
        <v>0</v>
      </c>
      <c r="AA159" s="47">
        <v>164470</v>
      </c>
    </row>
    <row r="160" spans="1:27" ht="15">
      <c r="A160" s="47" t="s">
        <v>751</v>
      </c>
      <c r="B160" s="47" t="s">
        <v>1261</v>
      </c>
      <c r="C160" s="47">
        <v>0</v>
      </c>
      <c r="D160" s="47">
        <f t="shared" si="12"/>
        <v>107862</v>
      </c>
      <c r="E160" s="47">
        <v>0</v>
      </c>
      <c r="F160" s="47">
        <v>107862</v>
      </c>
      <c r="G160" s="5"/>
      <c r="H160" s="47" t="s">
        <v>806</v>
      </c>
      <c r="I160" s="47" t="s">
        <v>1276</v>
      </c>
      <c r="J160" s="47">
        <v>0</v>
      </c>
      <c r="K160" s="47">
        <f t="shared" si="9"/>
        <v>37881</v>
      </c>
      <c r="L160" s="47">
        <v>0</v>
      </c>
      <c r="M160" s="47">
        <v>37881</v>
      </c>
      <c r="O160" s="47" t="s">
        <v>739</v>
      </c>
      <c r="P160" s="47" t="s">
        <v>1259</v>
      </c>
      <c r="Q160" s="47">
        <v>88500</v>
      </c>
      <c r="R160" s="47">
        <f t="shared" si="10"/>
        <v>663918</v>
      </c>
      <c r="S160" s="47">
        <v>24000</v>
      </c>
      <c r="T160" s="47">
        <v>639918</v>
      </c>
      <c r="V160" s="47" t="s">
        <v>742</v>
      </c>
      <c r="W160" s="47" t="s">
        <v>1260</v>
      </c>
      <c r="X160" s="47">
        <v>519495</v>
      </c>
      <c r="Y160" s="47">
        <f t="shared" si="11"/>
        <v>17812265</v>
      </c>
      <c r="Z160" s="47">
        <v>2894393</v>
      </c>
      <c r="AA160" s="47">
        <v>14917872</v>
      </c>
    </row>
    <row r="161" spans="1:27" ht="15">
      <c r="A161" s="47" t="s">
        <v>754</v>
      </c>
      <c r="B161" s="47" t="s">
        <v>1262</v>
      </c>
      <c r="C161" s="47">
        <v>0</v>
      </c>
      <c r="D161" s="47">
        <f t="shared" si="12"/>
        <v>72428</v>
      </c>
      <c r="E161" s="47">
        <v>0</v>
      </c>
      <c r="F161" s="47">
        <v>72428</v>
      </c>
      <c r="G161" s="5"/>
      <c r="H161" s="47" t="s">
        <v>809</v>
      </c>
      <c r="I161" s="47" t="s">
        <v>1277</v>
      </c>
      <c r="J161" s="47">
        <v>0</v>
      </c>
      <c r="K161" s="47">
        <f t="shared" si="9"/>
        <v>15000</v>
      </c>
      <c r="L161" s="47">
        <v>0</v>
      </c>
      <c r="M161" s="47">
        <v>15000</v>
      </c>
      <c r="O161" s="47" t="s">
        <v>742</v>
      </c>
      <c r="P161" s="47" t="s">
        <v>1260</v>
      </c>
      <c r="Q161" s="47">
        <v>2274352</v>
      </c>
      <c r="R161" s="47">
        <f t="shared" si="10"/>
        <v>4601692</v>
      </c>
      <c r="S161" s="47">
        <v>163773</v>
      </c>
      <c r="T161" s="47">
        <v>4437919</v>
      </c>
      <c r="V161" s="47" t="s">
        <v>745</v>
      </c>
      <c r="W161" s="47" t="s">
        <v>2259</v>
      </c>
      <c r="X161" s="47">
        <v>13245</v>
      </c>
      <c r="Y161" s="47">
        <f t="shared" si="11"/>
        <v>551607</v>
      </c>
      <c r="Z161" s="47">
        <v>51400</v>
      </c>
      <c r="AA161" s="47">
        <v>500207</v>
      </c>
    </row>
    <row r="162" spans="1:27" ht="15">
      <c r="A162" s="47" t="s">
        <v>757</v>
      </c>
      <c r="B162" s="47" t="s">
        <v>1263</v>
      </c>
      <c r="C162" s="47">
        <v>0</v>
      </c>
      <c r="D162" s="47">
        <f t="shared" si="12"/>
        <v>75999</v>
      </c>
      <c r="E162" s="47">
        <v>0</v>
      </c>
      <c r="F162" s="47">
        <v>75999</v>
      </c>
      <c r="G162" s="5"/>
      <c r="H162" s="47" t="s">
        <v>815</v>
      </c>
      <c r="I162" s="47" t="s">
        <v>1278</v>
      </c>
      <c r="J162" s="47">
        <v>0</v>
      </c>
      <c r="K162" s="47">
        <f t="shared" si="9"/>
        <v>14801</v>
      </c>
      <c r="L162" s="47">
        <v>0</v>
      </c>
      <c r="M162" s="47">
        <v>14801</v>
      </c>
      <c r="O162" s="47" t="s">
        <v>745</v>
      </c>
      <c r="P162" s="47" t="s">
        <v>2259</v>
      </c>
      <c r="Q162" s="47">
        <v>337080</v>
      </c>
      <c r="R162" s="47">
        <f t="shared" si="10"/>
        <v>1478200</v>
      </c>
      <c r="S162" s="47">
        <v>81301</v>
      </c>
      <c r="T162" s="47">
        <v>1396899</v>
      </c>
      <c r="V162" s="47" t="s">
        <v>748</v>
      </c>
      <c r="W162" s="47" t="s">
        <v>2294</v>
      </c>
      <c r="X162" s="47">
        <v>1435844</v>
      </c>
      <c r="Y162" s="47">
        <f t="shared" si="11"/>
        <v>17711</v>
      </c>
      <c r="Z162" s="47">
        <v>0</v>
      </c>
      <c r="AA162" s="47">
        <v>17711</v>
      </c>
    </row>
    <row r="163" spans="1:27" ht="15">
      <c r="A163" s="47" t="s">
        <v>763</v>
      </c>
      <c r="B163" s="47" t="s">
        <v>2248</v>
      </c>
      <c r="C163" s="47">
        <v>0</v>
      </c>
      <c r="D163" s="47">
        <f t="shared" si="12"/>
        <v>825395</v>
      </c>
      <c r="E163" s="47">
        <v>15600</v>
      </c>
      <c r="F163" s="47">
        <v>809795</v>
      </c>
      <c r="G163" s="5"/>
      <c r="H163" s="47" t="s">
        <v>818</v>
      </c>
      <c r="I163" s="47" t="s">
        <v>1279</v>
      </c>
      <c r="J163" s="47">
        <v>0</v>
      </c>
      <c r="K163" s="47">
        <f t="shared" si="9"/>
        <v>105385</v>
      </c>
      <c r="L163" s="47">
        <v>0</v>
      </c>
      <c r="M163" s="47">
        <v>105385</v>
      </c>
      <c r="O163" s="47" t="s">
        <v>748</v>
      </c>
      <c r="P163" s="47" t="s">
        <v>2294</v>
      </c>
      <c r="Q163" s="47">
        <v>0</v>
      </c>
      <c r="R163" s="47">
        <f t="shared" si="10"/>
        <v>49800</v>
      </c>
      <c r="S163" s="47">
        <v>0</v>
      </c>
      <c r="T163" s="47">
        <v>49800</v>
      </c>
      <c r="V163" s="47" t="s">
        <v>751</v>
      </c>
      <c r="W163" s="47" t="s">
        <v>1261</v>
      </c>
      <c r="X163" s="47">
        <v>97500</v>
      </c>
      <c r="Y163" s="47">
        <f t="shared" si="11"/>
        <v>309917</v>
      </c>
      <c r="Z163" s="47">
        <v>0</v>
      </c>
      <c r="AA163" s="47">
        <v>309917</v>
      </c>
    </row>
    <row r="164" spans="1:27" ht="15">
      <c r="A164" s="47" t="s">
        <v>766</v>
      </c>
      <c r="B164" s="47" t="s">
        <v>1265</v>
      </c>
      <c r="C164" s="47">
        <v>238200</v>
      </c>
      <c r="D164" s="47">
        <f t="shared" si="12"/>
        <v>95451</v>
      </c>
      <c r="E164" s="47">
        <v>56300</v>
      </c>
      <c r="F164" s="47">
        <v>39151</v>
      </c>
      <c r="G164" s="5"/>
      <c r="H164" s="47" t="s">
        <v>821</v>
      </c>
      <c r="I164" s="47" t="s">
        <v>1280</v>
      </c>
      <c r="J164" s="47">
        <v>0</v>
      </c>
      <c r="K164" s="47">
        <f t="shared" si="9"/>
        <v>203000</v>
      </c>
      <c r="L164" s="47">
        <v>0</v>
      </c>
      <c r="M164" s="47">
        <v>203000</v>
      </c>
      <c r="O164" s="47" t="s">
        <v>751</v>
      </c>
      <c r="P164" s="47" t="s">
        <v>1261</v>
      </c>
      <c r="Q164" s="47">
        <v>0</v>
      </c>
      <c r="R164" s="47">
        <f t="shared" si="10"/>
        <v>1481002</v>
      </c>
      <c r="S164" s="47">
        <v>91955</v>
      </c>
      <c r="T164" s="47">
        <v>1389047</v>
      </c>
      <c r="V164" s="47" t="s">
        <v>754</v>
      </c>
      <c r="W164" s="47" t="s">
        <v>1262</v>
      </c>
      <c r="X164" s="47">
        <v>0</v>
      </c>
      <c r="Y164" s="47">
        <f t="shared" si="11"/>
        <v>1248953</v>
      </c>
      <c r="Z164" s="47">
        <v>0</v>
      </c>
      <c r="AA164" s="47">
        <v>1248953</v>
      </c>
    </row>
    <row r="165" spans="1:27" ht="15">
      <c r="A165" s="47" t="s">
        <v>769</v>
      </c>
      <c r="B165" s="47" t="s">
        <v>1266</v>
      </c>
      <c r="C165" s="47">
        <v>496285</v>
      </c>
      <c r="D165" s="47">
        <f t="shared" si="12"/>
        <v>195836</v>
      </c>
      <c r="E165" s="47">
        <v>0</v>
      </c>
      <c r="F165" s="47">
        <v>195836</v>
      </c>
      <c r="G165" s="5"/>
      <c r="H165" s="47" t="s">
        <v>825</v>
      </c>
      <c r="I165" s="47" t="s">
        <v>1281</v>
      </c>
      <c r="J165" s="47">
        <v>0</v>
      </c>
      <c r="K165" s="47">
        <f t="shared" si="9"/>
        <v>306363</v>
      </c>
      <c r="L165" s="47">
        <v>0</v>
      </c>
      <c r="M165" s="47">
        <v>306363</v>
      </c>
      <c r="O165" s="47" t="s">
        <v>754</v>
      </c>
      <c r="P165" s="47" t="s">
        <v>1262</v>
      </c>
      <c r="Q165" s="47">
        <v>1352950</v>
      </c>
      <c r="R165" s="47">
        <f t="shared" si="10"/>
        <v>878492</v>
      </c>
      <c r="S165" s="47">
        <v>131836</v>
      </c>
      <c r="T165" s="47">
        <v>746656</v>
      </c>
      <c r="V165" s="47" t="s">
        <v>757</v>
      </c>
      <c r="W165" s="47" t="s">
        <v>1263</v>
      </c>
      <c r="X165" s="47">
        <v>0</v>
      </c>
      <c r="Y165" s="47">
        <f t="shared" si="11"/>
        <v>235118</v>
      </c>
      <c r="Z165" s="47">
        <v>0</v>
      </c>
      <c r="AA165" s="47">
        <v>235118</v>
      </c>
    </row>
    <row r="166" spans="1:27" ht="15">
      <c r="A166" s="47" t="s">
        <v>772</v>
      </c>
      <c r="B166" s="47" t="s">
        <v>1622</v>
      </c>
      <c r="C166" s="47">
        <v>0</v>
      </c>
      <c r="D166" s="47">
        <f t="shared" si="12"/>
        <v>13038</v>
      </c>
      <c r="E166" s="47">
        <v>0</v>
      </c>
      <c r="F166" s="47">
        <v>13038</v>
      </c>
      <c r="G166" s="5"/>
      <c r="H166" s="47" t="s">
        <v>828</v>
      </c>
      <c r="I166" s="47" t="s">
        <v>1282</v>
      </c>
      <c r="J166" s="47">
        <v>0</v>
      </c>
      <c r="K166" s="47">
        <f t="shared" si="9"/>
        <v>27800</v>
      </c>
      <c r="L166" s="47">
        <v>0</v>
      </c>
      <c r="M166" s="47">
        <v>27800</v>
      </c>
      <c r="O166" s="47" t="s">
        <v>757</v>
      </c>
      <c r="P166" s="47" t="s">
        <v>1263</v>
      </c>
      <c r="Q166" s="47">
        <v>0</v>
      </c>
      <c r="R166" s="47">
        <f t="shared" si="10"/>
        <v>1107253</v>
      </c>
      <c r="S166" s="47">
        <v>218250</v>
      </c>
      <c r="T166" s="47">
        <v>889003</v>
      </c>
      <c r="V166" s="47" t="s">
        <v>763</v>
      </c>
      <c r="W166" s="47" t="s">
        <v>2248</v>
      </c>
      <c r="X166" s="47">
        <v>11115950</v>
      </c>
      <c r="Y166" s="47">
        <f t="shared" si="11"/>
        <v>24097042</v>
      </c>
      <c r="Z166" s="47">
        <v>340000</v>
      </c>
      <c r="AA166" s="47">
        <v>23757042</v>
      </c>
    </row>
    <row r="167" spans="1:27" ht="15">
      <c r="A167" s="47" t="s">
        <v>776</v>
      </c>
      <c r="B167" s="47" t="s">
        <v>1267</v>
      </c>
      <c r="C167" s="47">
        <v>4876900</v>
      </c>
      <c r="D167" s="47">
        <f t="shared" si="12"/>
        <v>460337</v>
      </c>
      <c r="E167" s="47">
        <v>76200</v>
      </c>
      <c r="F167" s="47">
        <v>384137</v>
      </c>
      <c r="G167" s="5"/>
      <c r="H167" s="47" t="s">
        <v>831</v>
      </c>
      <c r="I167" s="47" t="s">
        <v>1283</v>
      </c>
      <c r="J167" s="47">
        <v>21700</v>
      </c>
      <c r="K167" s="47">
        <f t="shared" si="9"/>
        <v>9851</v>
      </c>
      <c r="L167" s="47">
        <v>0</v>
      </c>
      <c r="M167" s="47">
        <v>9851</v>
      </c>
      <c r="O167" s="47" t="s">
        <v>763</v>
      </c>
      <c r="P167" s="47" t="s">
        <v>2248</v>
      </c>
      <c r="Q167" s="47">
        <v>227800</v>
      </c>
      <c r="R167" s="47">
        <f t="shared" si="10"/>
        <v>7795841</v>
      </c>
      <c r="S167" s="47">
        <v>500339</v>
      </c>
      <c r="T167" s="47">
        <v>7295502</v>
      </c>
      <c r="V167" s="47" t="s">
        <v>766</v>
      </c>
      <c r="W167" s="47" t="s">
        <v>1265</v>
      </c>
      <c r="X167" s="47">
        <v>226263</v>
      </c>
      <c r="Y167" s="47">
        <f t="shared" si="11"/>
        <v>1328954</v>
      </c>
      <c r="Z167" s="47">
        <v>294300</v>
      </c>
      <c r="AA167" s="47">
        <v>1034654</v>
      </c>
    </row>
    <row r="168" spans="1:27" ht="15">
      <c r="A168" s="47" t="s">
        <v>779</v>
      </c>
      <c r="B168" s="47" t="s">
        <v>1268</v>
      </c>
      <c r="C168" s="47">
        <v>300</v>
      </c>
      <c r="D168" s="47">
        <f t="shared" si="12"/>
        <v>1193709</v>
      </c>
      <c r="E168" s="47">
        <v>643200</v>
      </c>
      <c r="F168" s="47">
        <v>550509</v>
      </c>
      <c r="G168" s="5"/>
      <c r="H168" s="47" t="s">
        <v>842</v>
      </c>
      <c r="I168" s="47" t="s">
        <v>1285</v>
      </c>
      <c r="J168" s="47">
        <v>0</v>
      </c>
      <c r="K168" s="47">
        <f t="shared" si="9"/>
        <v>7200</v>
      </c>
      <c r="L168" s="47">
        <v>0</v>
      </c>
      <c r="M168" s="47">
        <v>7200</v>
      </c>
      <c r="O168" s="47" t="s">
        <v>766</v>
      </c>
      <c r="P168" s="47" t="s">
        <v>1265</v>
      </c>
      <c r="Q168" s="47">
        <v>4575180</v>
      </c>
      <c r="R168" s="47">
        <f t="shared" si="10"/>
        <v>2338267</v>
      </c>
      <c r="S168" s="47">
        <v>327350</v>
      </c>
      <c r="T168" s="47">
        <v>2010917</v>
      </c>
      <c r="V168" s="47" t="s">
        <v>769</v>
      </c>
      <c r="W168" s="47" t="s">
        <v>1266</v>
      </c>
      <c r="X168" s="47">
        <v>1859426</v>
      </c>
      <c r="Y168" s="47">
        <f t="shared" si="11"/>
        <v>2231526</v>
      </c>
      <c r="Z168" s="47">
        <v>83300</v>
      </c>
      <c r="AA168" s="47">
        <v>2148226</v>
      </c>
    </row>
    <row r="169" spans="1:27" ht="15">
      <c r="A169" s="47" t="s">
        <v>782</v>
      </c>
      <c r="B169" s="47" t="s">
        <v>1623</v>
      </c>
      <c r="C169" s="47">
        <v>294900</v>
      </c>
      <c r="D169" s="47">
        <f t="shared" si="12"/>
        <v>21265</v>
      </c>
      <c r="E169" s="47">
        <v>0</v>
      </c>
      <c r="F169" s="47">
        <v>21265</v>
      </c>
      <c r="G169" s="5"/>
      <c r="H169" s="47" t="s">
        <v>845</v>
      </c>
      <c r="I169" s="47" t="s">
        <v>1286</v>
      </c>
      <c r="J169" s="47">
        <v>10000</v>
      </c>
      <c r="K169" s="47">
        <f t="shared" si="9"/>
        <v>449411</v>
      </c>
      <c r="L169" s="47">
        <v>0</v>
      </c>
      <c r="M169" s="47">
        <v>449411</v>
      </c>
      <c r="O169" s="47" t="s">
        <v>769</v>
      </c>
      <c r="P169" s="47" t="s">
        <v>1266</v>
      </c>
      <c r="Q169" s="47">
        <v>4395954</v>
      </c>
      <c r="R169" s="47">
        <f t="shared" si="10"/>
        <v>5039899</v>
      </c>
      <c r="S169" s="47">
        <v>311950</v>
      </c>
      <c r="T169" s="47">
        <v>4727949</v>
      </c>
      <c r="V169" s="47" t="s">
        <v>776</v>
      </c>
      <c r="W169" s="47" t="s">
        <v>1267</v>
      </c>
      <c r="X169" s="47">
        <v>572995</v>
      </c>
      <c r="Y169" s="47">
        <f t="shared" si="11"/>
        <v>1896645</v>
      </c>
      <c r="Z169" s="47">
        <v>572375</v>
      </c>
      <c r="AA169" s="47">
        <v>1324270</v>
      </c>
    </row>
    <row r="170" spans="1:27" ht="15">
      <c r="A170" s="47" t="s">
        <v>785</v>
      </c>
      <c r="B170" s="47" t="s">
        <v>1269</v>
      </c>
      <c r="C170" s="47">
        <v>93050</v>
      </c>
      <c r="D170" s="47">
        <f t="shared" si="12"/>
        <v>85448</v>
      </c>
      <c r="E170" s="47">
        <v>17312</v>
      </c>
      <c r="F170" s="47">
        <v>68136</v>
      </c>
      <c r="G170" s="5"/>
      <c r="H170" s="47" t="s">
        <v>851</v>
      </c>
      <c r="I170" s="47" t="s">
        <v>1287</v>
      </c>
      <c r="J170" s="47">
        <v>0</v>
      </c>
      <c r="K170" s="47">
        <f t="shared" si="9"/>
        <v>54000</v>
      </c>
      <c r="L170" s="47">
        <v>0</v>
      </c>
      <c r="M170" s="47">
        <v>54000</v>
      </c>
      <c r="O170" s="47" t="s">
        <v>772</v>
      </c>
      <c r="P170" s="47" t="s">
        <v>1622</v>
      </c>
      <c r="Q170" s="47">
        <v>0</v>
      </c>
      <c r="R170" s="47">
        <f t="shared" si="10"/>
        <v>333378</v>
      </c>
      <c r="S170" s="47">
        <v>0</v>
      </c>
      <c r="T170" s="47">
        <v>333378</v>
      </c>
      <c r="V170" s="47" t="s">
        <v>779</v>
      </c>
      <c r="W170" s="47" t="s">
        <v>1268</v>
      </c>
      <c r="X170" s="47">
        <v>349512</v>
      </c>
      <c r="Y170" s="47">
        <f t="shared" si="11"/>
        <v>1164715</v>
      </c>
      <c r="Z170" s="47">
        <v>25000</v>
      </c>
      <c r="AA170" s="47">
        <v>1139715</v>
      </c>
    </row>
    <row r="171" spans="1:27" ht="15">
      <c r="A171" s="47" t="s">
        <v>788</v>
      </c>
      <c r="B171" s="47" t="s">
        <v>1270</v>
      </c>
      <c r="C171" s="47">
        <v>15000</v>
      </c>
      <c r="D171" s="47">
        <f t="shared" si="12"/>
        <v>611069</v>
      </c>
      <c r="E171" s="47">
        <v>383632</v>
      </c>
      <c r="F171" s="47">
        <v>227437</v>
      </c>
      <c r="G171" s="5"/>
      <c r="H171" s="47" t="s">
        <v>854</v>
      </c>
      <c r="I171" s="47" t="s">
        <v>1288</v>
      </c>
      <c r="J171" s="47">
        <v>2500</v>
      </c>
      <c r="K171" s="47">
        <f t="shared" si="9"/>
        <v>1994872</v>
      </c>
      <c r="L171" s="47">
        <v>0</v>
      </c>
      <c r="M171" s="47">
        <v>1994872</v>
      </c>
      <c r="O171" s="47" t="s">
        <v>776</v>
      </c>
      <c r="P171" s="47" t="s">
        <v>1267</v>
      </c>
      <c r="Q171" s="47">
        <v>28657105</v>
      </c>
      <c r="R171" s="47">
        <f t="shared" si="10"/>
        <v>7053557</v>
      </c>
      <c r="S171" s="47">
        <v>2835570</v>
      </c>
      <c r="T171" s="47">
        <v>4217987</v>
      </c>
      <c r="V171" s="47" t="s">
        <v>782</v>
      </c>
      <c r="W171" s="47" t="s">
        <v>1623</v>
      </c>
      <c r="X171" s="47">
        <v>0</v>
      </c>
      <c r="Y171" s="47">
        <f t="shared" si="11"/>
        <v>51001</v>
      </c>
      <c r="Z171" s="47">
        <v>0</v>
      </c>
      <c r="AA171" s="47">
        <v>51001</v>
      </c>
    </row>
    <row r="172" spans="1:27" ht="15">
      <c r="A172" s="47" t="s">
        <v>791</v>
      </c>
      <c r="B172" s="47" t="s">
        <v>1271</v>
      </c>
      <c r="C172" s="47">
        <v>196000</v>
      </c>
      <c r="D172" s="47">
        <f t="shared" si="12"/>
        <v>505789</v>
      </c>
      <c r="E172" s="47">
        <v>153600</v>
      </c>
      <c r="F172" s="47">
        <v>352189</v>
      </c>
      <c r="G172" s="5"/>
      <c r="H172" s="47" t="s">
        <v>857</v>
      </c>
      <c r="I172" s="47" t="s">
        <v>2287</v>
      </c>
      <c r="J172" s="47">
        <v>12784</v>
      </c>
      <c r="K172" s="47">
        <f t="shared" si="9"/>
        <v>5050</v>
      </c>
      <c r="L172" s="47">
        <v>0</v>
      </c>
      <c r="M172" s="47">
        <v>5050</v>
      </c>
      <c r="O172" s="47" t="s">
        <v>779</v>
      </c>
      <c r="P172" s="47" t="s">
        <v>1268</v>
      </c>
      <c r="Q172" s="47">
        <v>2203343</v>
      </c>
      <c r="R172" s="47">
        <f t="shared" si="10"/>
        <v>5332231</v>
      </c>
      <c r="S172" s="47">
        <v>1265560</v>
      </c>
      <c r="T172" s="47">
        <v>4066671</v>
      </c>
      <c r="V172" s="47" t="s">
        <v>785</v>
      </c>
      <c r="W172" s="47" t="s">
        <v>1269</v>
      </c>
      <c r="X172" s="47">
        <v>1297359</v>
      </c>
      <c r="Y172" s="47">
        <f t="shared" si="11"/>
        <v>668697</v>
      </c>
      <c r="Z172" s="47">
        <v>2500</v>
      </c>
      <c r="AA172" s="47">
        <v>666197</v>
      </c>
    </row>
    <row r="173" spans="1:27" ht="15">
      <c r="A173" s="47" t="s">
        <v>794</v>
      </c>
      <c r="B173" s="47" t="s">
        <v>1272</v>
      </c>
      <c r="C173" s="47">
        <v>346400</v>
      </c>
      <c r="D173" s="47">
        <f t="shared" si="12"/>
        <v>185204</v>
      </c>
      <c r="E173" s="47">
        <v>1</v>
      </c>
      <c r="F173" s="47">
        <v>185203</v>
      </c>
      <c r="G173" s="5"/>
      <c r="H173" s="47" t="s">
        <v>860</v>
      </c>
      <c r="I173" s="47" t="s">
        <v>2273</v>
      </c>
      <c r="J173" s="47">
        <v>0</v>
      </c>
      <c r="K173" s="47">
        <f t="shared" si="9"/>
        <v>500</v>
      </c>
      <c r="L173" s="47">
        <v>500</v>
      </c>
      <c r="M173" s="47">
        <v>0</v>
      </c>
      <c r="O173" s="47" t="s">
        <v>782</v>
      </c>
      <c r="P173" s="47" t="s">
        <v>1623</v>
      </c>
      <c r="Q173" s="47">
        <v>1364805</v>
      </c>
      <c r="R173" s="47">
        <f t="shared" si="10"/>
        <v>727013</v>
      </c>
      <c r="S173" s="47">
        <v>258400</v>
      </c>
      <c r="T173" s="47">
        <v>468613</v>
      </c>
      <c r="V173" s="47" t="s">
        <v>788</v>
      </c>
      <c r="W173" s="47" t="s">
        <v>1270</v>
      </c>
      <c r="X173" s="47">
        <v>565171</v>
      </c>
      <c r="Y173" s="47">
        <f t="shared" si="11"/>
        <v>4439227</v>
      </c>
      <c r="Z173" s="47">
        <v>68740</v>
      </c>
      <c r="AA173" s="47">
        <v>4370487</v>
      </c>
    </row>
    <row r="174" spans="1:27" ht="15">
      <c r="A174" s="47" t="s">
        <v>797</v>
      </c>
      <c r="B174" s="47" t="s">
        <v>1273</v>
      </c>
      <c r="C174" s="47">
        <v>3213900</v>
      </c>
      <c r="D174" s="47">
        <f t="shared" si="12"/>
        <v>3211493</v>
      </c>
      <c r="E174" s="47">
        <v>888700</v>
      </c>
      <c r="F174" s="47">
        <v>2322793</v>
      </c>
      <c r="G174" s="5"/>
      <c r="H174" s="47" t="s">
        <v>863</v>
      </c>
      <c r="I174" s="47" t="s">
        <v>1289</v>
      </c>
      <c r="J174" s="47">
        <v>0</v>
      </c>
      <c r="K174" s="47">
        <f t="shared" si="9"/>
        <v>75800</v>
      </c>
      <c r="L174" s="47">
        <v>0</v>
      </c>
      <c r="M174" s="47">
        <v>75800</v>
      </c>
      <c r="O174" s="47" t="s">
        <v>785</v>
      </c>
      <c r="P174" s="47" t="s">
        <v>1269</v>
      </c>
      <c r="Q174" s="47">
        <v>1007550</v>
      </c>
      <c r="R174" s="47">
        <f t="shared" si="10"/>
        <v>1514456</v>
      </c>
      <c r="S174" s="47">
        <v>246462</v>
      </c>
      <c r="T174" s="47">
        <v>1267994</v>
      </c>
      <c r="V174" s="47" t="s">
        <v>791</v>
      </c>
      <c r="W174" s="47" t="s">
        <v>1271</v>
      </c>
      <c r="X174" s="47">
        <v>2814367</v>
      </c>
      <c r="Y174" s="47">
        <f t="shared" si="11"/>
        <v>4102308</v>
      </c>
      <c r="Z174" s="47">
        <v>483000</v>
      </c>
      <c r="AA174" s="47">
        <v>3619308</v>
      </c>
    </row>
    <row r="175" spans="1:27" ht="15">
      <c r="A175" s="47" t="s">
        <v>800</v>
      </c>
      <c r="B175" s="47" t="s">
        <v>1274</v>
      </c>
      <c r="C175" s="47">
        <v>6263700</v>
      </c>
      <c r="D175" s="47">
        <f t="shared" si="12"/>
        <v>361356</v>
      </c>
      <c r="E175" s="47">
        <v>102706</v>
      </c>
      <c r="F175" s="47">
        <v>258650</v>
      </c>
      <c r="G175" s="5"/>
      <c r="H175" s="47" t="s">
        <v>866</v>
      </c>
      <c r="I175" s="47" t="s">
        <v>1290</v>
      </c>
      <c r="J175" s="47">
        <v>376500</v>
      </c>
      <c r="K175" s="47">
        <f t="shared" si="9"/>
        <v>563184</v>
      </c>
      <c r="L175" s="47">
        <v>143160</v>
      </c>
      <c r="M175" s="47">
        <v>420024</v>
      </c>
      <c r="O175" s="47" t="s">
        <v>788</v>
      </c>
      <c r="P175" s="47" t="s">
        <v>1270</v>
      </c>
      <c r="Q175" s="47">
        <v>1747777</v>
      </c>
      <c r="R175" s="47">
        <f t="shared" si="10"/>
        <v>5565523</v>
      </c>
      <c r="S175" s="47">
        <v>2169135</v>
      </c>
      <c r="T175" s="47">
        <v>3396388</v>
      </c>
      <c r="V175" s="47" t="s">
        <v>794</v>
      </c>
      <c r="W175" s="47" t="s">
        <v>1272</v>
      </c>
      <c r="X175" s="47">
        <v>2068916</v>
      </c>
      <c r="Y175" s="47">
        <f t="shared" si="11"/>
        <v>1358673</v>
      </c>
      <c r="Z175" s="47">
        <v>14950</v>
      </c>
      <c r="AA175" s="47">
        <v>1343723</v>
      </c>
    </row>
    <row r="176" spans="1:27" ht="15">
      <c r="A176" s="47" t="s">
        <v>803</v>
      </c>
      <c r="B176" s="47" t="s">
        <v>1275</v>
      </c>
      <c r="C176" s="47">
        <v>1811850</v>
      </c>
      <c r="D176" s="47">
        <f t="shared" si="12"/>
        <v>853473</v>
      </c>
      <c r="E176" s="47">
        <v>391890</v>
      </c>
      <c r="F176" s="47">
        <v>461583</v>
      </c>
      <c r="G176" s="5"/>
      <c r="H176" s="47" t="s">
        <v>870</v>
      </c>
      <c r="I176" s="47" t="s">
        <v>1291</v>
      </c>
      <c r="J176" s="47">
        <v>0</v>
      </c>
      <c r="K176" s="47">
        <f t="shared" si="9"/>
        <v>97915</v>
      </c>
      <c r="L176" s="47">
        <v>0</v>
      </c>
      <c r="M176" s="47">
        <v>97915</v>
      </c>
      <c r="O176" s="47" t="s">
        <v>791</v>
      </c>
      <c r="P176" s="47" t="s">
        <v>1271</v>
      </c>
      <c r="Q176" s="47">
        <v>6845488</v>
      </c>
      <c r="R176" s="47">
        <f t="shared" si="10"/>
        <v>3669880</v>
      </c>
      <c r="S176" s="47">
        <v>780942</v>
      </c>
      <c r="T176" s="47">
        <v>2888938</v>
      </c>
      <c r="V176" s="47" t="s">
        <v>797</v>
      </c>
      <c r="W176" s="47" t="s">
        <v>1273</v>
      </c>
      <c r="X176" s="47">
        <v>347746</v>
      </c>
      <c r="Y176" s="47">
        <f t="shared" si="11"/>
        <v>4011177</v>
      </c>
      <c r="Z176" s="47">
        <v>171000</v>
      </c>
      <c r="AA176" s="47">
        <v>3840177</v>
      </c>
    </row>
    <row r="177" spans="1:27" ht="15">
      <c r="A177" s="47" t="s">
        <v>806</v>
      </c>
      <c r="B177" s="47" t="s">
        <v>1276</v>
      </c>
      <c r="C177" s="47">
        <v>431100</v>
      </c>
      <c r="D177" s="47">
        <f t="shared" si="12"/>
        <v>394426</v>
      </c>
      <c r="E177" s="47">
        <v>104400</v>
      </c>
      <c r="F177" s="47">
        <v>290026</v>
      </c>
      <c r="G177" s="5"/>
      <c r="H177" s="47" t="s">
        <v>873</v>
      </c>
      <c r="I177" s="47" t="s">
        <v>1624</v>
      </c>
      <c r="J177" s="47">
        <v>600000</v>
      </c>
      <c r="K177" s="47">
        <f t="shared" si="9"/>
        <v>221000</v>
      </c>
      <c r="L177" s="47">
        <v>0</v>
      </c>
      <c r="M177" s="47">
        <v>221000</v>
      </c>
      <c r="O177" s="47" t="s">
        <v>794</v>
      </c>
      <c r="P177" s="47" t="s">
        <v>1272</v>
      </c>
      <c r="Q177" s="47">
        <v>3432506</v>
      </c>
      <c r="R177" s="47">
        <f t="shared" si="10"/>
        <v>3317417</v>
      </c>
      <c r="S177" s="47">
        <v>471496</v>
      </c>
      <c r="T177" s="47">
        <v>2845921</v>
      </c>
      <c r="V177" s="47" t="s">
        <v>800</v>
      </c>
      <c r="W177" s="47" t="s">
        <v>1274</v>
      </c>
      <c r="X177" s="47">
        <v>3564756</v>
      </c>
      <c r="Y177" s="47">
        <f t="shared" si="11"/>
        <v>1405531</v>
      </c>
      <c r="Z177" s="47">
        <v>853000</v>
      </c>
      <c r="AA177" s="47">
        <v>552531</v>
      </c>
    </row>
    <row r="178" spans="1:27" ht="15">
      <c r="A178" s="47" t="s">
        <v>809</v>
      </c>
      <c r="B178" s="47" t="s">
        <v>1277</v>
      </c>
      <c r="C178" s="47">
        <v>0</v>
      </c>
      <c r="D178" s="47">
        <f t="shared" si="12"/>
        <v>69035</v>
      </c>
      <c r="E178" s="47">
        <v>59870</v>
      </c>
      <c r="F178" s="47">
        <v>9165</v>
      </c>
      <c r="G178" s="5"/>
      <c r="H178" s="47" t="s">
        <v>879</v>
      </c>
      <c r="I178" s="47" t="s">
        <v>1293</v>
      </c>
      <c r="J178" s="47">
        <v>0</v>
      </c>
      <c r="K178" s="47">
        <f t="shared" si="9"/>
        <v>106699</v>
      </c>
      <c r="L178" s="47">
        <v>0</v>
      </c>
      <c r="M178" s="47">
        <v>106699</v>
      </c>
      <c r="O178" s="47" t="s">
        <v>797</v>
      </c>
      <c r="P178" s="47" t="s">
        <v>1273</v>
      </c>
      <c r="Q178" s="47">
        <v>34581975</v>
      </c>
      <c r="R178" s="47">
        <f t="shared" si="10"/>
        <v>14497447</v>
      </c>
      <c r="S178" s="47">
        <v>2907711</v>
      </c>
      <c r="T178" s="47">
        <v>11589736</v>
      </c>
      <c r="V178" s="47" t="s">
        <v>803</v>
      </c>
      <c r="W178" s="47" t="s">
        <v>1275</v>
      </c>
      <c r="X178" s="47">
        <v>3000000</v>
      </c>
      <c r="Y178" s="47">
        <f t="shared" si="11"/>
        <v>1732363</v>
      </c>
      <c r="Z178" s="47">
        <v>0</v>
      </c>
      <c r="AA178" s="47">
        <v>1732363</v>
      </c>
    </row>
    <row r="179" spans="1:27" ht="15">
      <c r="A179" s="47" t="s">
        <v>812</v>
      </c>
      <c r="B179" s="47" t="s">
        <v>1533</v>
      </c>
      <c r="C179" s="47">
        <v>0</v>
      </c>
      <c r="D179" s="47">
        <f t="shared" si="12"/>
        <v>46030</v>
      </c>
      <c r="E179" s="47">
        <v>0</v>
      </c>
      <c r="F179" s="47">
        <v>46030</v>
      </c>
      <c r="G179" s="5"/>
      <c r="H179" s="47" t="s">
        <v>882</v>
      </c>
      <c r="I179" s="47" t="s">
        <v>1294</v>
      </c>
      <c r="J179" s="47">
        <v>10000</v>
      </c>
      <c r="K179" s="47">
        <f t="shared" si="9"/>
        <v>173125</v>
      </c>
      <c r="L179" s="47">
        <v>0</v>
      </c>
      <c r="M179" s="47">
        <v>173125</v>
      </c>
      <c r="O179" s="47" t="s">
        <v>800</v>
      </c>
      <c r="P179" s="47" t="s">
        <v>1274</v>
      </c>
      <c r="Q179" s="47">
        <v>16532205</v>
      </c>
      <c r="R179" s="47">
        <f t="shared" si="10"/>
        <v>5367063</v>
      </c>
      <c r="S179" s="47">
        <v>264792</v>
      </c>
      <c r="T179" s="47">
        <v>5102271</v>
      </c>
      <c r="V179" s="47" t="s">
        <v>806</v>
      </c>
      <c r="W179" s="47" t="s">
        <v>1276</v>
      </c>
      <c r="X179" s="47">
        <v>3209055</v>
      </c>
      <c r="Y179" s="47">
        <f t="shared" si="11"/>
        <v>2594280</v>
      </c>
      <c r="Z179" s="47">
        <v>7120</v>
      </c>
      <c r="AA179" s="47">
        <v>2587160</v>
      </c>
    </row>
    <row r="180" spans="1:27" ht="15">
      <c r="A180" s="47" t="s">
        <v>815</v>
      </c>
      <c r="B180" s="47" t="s">
        <v>1278</v>
      </c>
      <c r="C180" s="47">
        <v>0</v>
      </c>
      <c r="D180" s="47">
        <f t="shared" si="12"/>
        <v>319782</v>
      </c>
      <c r="E180" s="47">
        <v>0</v>
      </c>
      <c r="F180" s="47">
        <v>319782</v>
      </c>
      <c r="G180" s="5"/>
      <c r="H180" s="47" t="s">
        <v>888</v>
      </c>
      <c r="I180" s="47" t="s">
        <v>1296</v>
      </c>
      <c r="J180" s="47">
        <v>0</v>
      </c>
      <c r="K180" s="47">
        <f t="shared" si="9"/>
        <v>192119</v>
      </c>
      <c r="L180" s="47">
        <v>21000</v>
      </c>
      <c r="M180" s="47">
        <v>171119</v>
      </c>
      <c r="O180" s="47" t="s">
        <v>803</v>
      </c>
      <c r="P180" s="47" t="s">
        <v>1275</v>
      </c>
      <c r="Q180" s="47">
        <v>18274425</v>
      </c>
      <c r="R180" s="47">
        <f t="shared" si="10"/>
        <v>6845810</v>
      </c>
      <c r="S180" s="47">
        <v>1134490</v>
      </c>
      <c r="T180" s="47">
        <v>5711320</v>
      </c>
      <c r="V180" s="47" t="s">
        <v>809</v>
      </c>
      <c r="W180" s="47" t="s">
        <v>1277</v>
      </c>
      <c r="X180" s="47">
        <v>37380</v>
      </c>
      <c r="Y180" s="47">
        <f t="shared" si="11"/>
        <v>314931</v>
      </c>
      <c r="Z180" s="47">
        <v>63900</v>
      </c>
      <c r="AA180" s="47">
        <v>251031</v>
      </c>
    </row>
    <row r="181" spans="1:27" ht="15">
      <c r="A181" s="47" t="s">
        <v>818</v>
      </c>
      <c r="B181" s="47" t="s">
        <v>1279</v>
      </c>
      <c r="C181" s="47">
        <v>400850</v>
      </c>
      <c r="D181" s="47">
        <f t="shared" si="12"/>
        <v>47210</v>
      </c>
      <c r="E181" s="47">
        <v>2500</v>
      </c>
      <c r="F181" s="47">
        <v>44710</v>
      </c>
      <c r="G181" s="5"/>
      <c r="H181" s="47" t="s">
        <v>893</v>
      </c>
      <c r="I181" s="47" t="s">
        <v>2260</v>
      </c>
      <c r="J181" s="47">
        <v>0</v>
      </c>
      <c r="K181" s="47">
        <f t="shared" si="9"/>
        <v>238077</v>
      </c>
      <c r="L181" s="47">
        <v>0</v>
      </c>
      <c r="M181" s="47">
        <v>238077</v>
      </c>
      <c r="O181" s="47" t="s">
        <v>806</v>
      </c>
      <c r="P181" s="47" t="s">
        <v>1276</v>
      </c>
      <c r="Q181" s="47">
        <v>3101854</v>
      </c>
      <c r="R181" s="47">
        <f t="shared" si="10"/>
        <v>3033213</v>
      </c>
      <c r="S181" s="47">
        <v>1000125</v>
      </c>
      <c r="T181" s="47">
        <v>2033088</v>
      </c>
      <c r="V181" s="47" t="s">
        <v>812</v>
      </c>
      <c r="W181" s="47" t="s">
        <v>1533</v>
      </c>
      <c r="X181" s="47">
        <v>0</v>
      </c>
      <c r="Y181" s="47">
        <f t="shared" si="11"/>
        <v>8652</v>
      </c>
      <c r="Z181" s="47">
        <v>0</v>
      </c>
      <c r="AA181" s="47">
        <v>8652</v>
      </c>
    </row>
    <row r="182" spans="1:27" ht="15">
      <c r="A182" s="47" t="s">
        <v>821</v>
      </c>
      <c r="B182" s="47" t="s">
        <v>1280</v>
      </c>
      <c r="C182" s="47">
        <v>0</v>
      </c>
      <c r="D182" s="47">
        <f t="shared" si="12"/>
        <v>94198</v>
      </c>
      <c r="E182" s="47">
        <v>0</v>
      </c>
      <c r="F182" s="47">
        <v>94198</v>
      </c>
      <c r="G182" s="5"/>
      <c r="H182" s="47" t="s">
        <v>896</v>
      </c>
      <c r="I182" s="47" t="s">
        <v>1298</v>
      </c>
      <c r="J182" s="47">
        <v>0</v>
      </c>
      <c r="K182" s="47">
        <f t="shared" si="9"/>
        <v>2324042</v>
      </c>
      <c r="L182" s="47">
        <v>2040000</v>
      </c>
      <c r="M182" s="47">
        <v>284042</v>
      </c>
      <c r="O182" s="47" t="s">
        <v>809</v>
      </c>
      <c r="P182" s="47" t="s">
        <v>1277</v>
      </c>
      <c r="Q182" s="47">
        <v>867932</v>
      </c>
      <c r="R182" s="47">
        <f t="shared" si="10"/>
        <v>655098</v>
      </c>
      <c r="S182" s="47">
        <v>403671</v>
      </c>
      <c r="T182" s="47">
        <v>251427</v>
      </c>
      <c r="V182" s="47" t="s">
        <v>815</v>
      </c>
      <c r="W182" s="47" t="s">
        <v>1278</v>
      </c>
      <c r="X182" s="47">
        <v>374700</v>
      </c>
      <c r="Y182" s="47">
        <f t="shared" si="11"/>
        <v>1280083</v>
      </c>
      <c r="Z182" s="47">
        <v>0</v>
      </c>
      <c r="AA182" s="47">
        <v>1280083</v>
      </c>
    </row>
    <row r="183" spans="1:27" ht="15">
      <c r="A183" s="47" t="s">
        <v>825</v>
      </c>
      <c r="B183" s="47" t="s">
        <v>1281</v>
      </c>
      <c r="C183" s="47">
        <v>0</v>
      </c>
      <c r="D183" s="47">
        <f t="shared" si="12"/>
        <v>134446</v>
      </c>
      <c r="E183" s="47">
        <v>0</v>
      </c>
      <c r="F183" s="47">
        <v>134446</v>
      </c>
      <c r="G183" s="5"/>
      <c r="H183" s="47" t="s">
        <v>899</v>
      </c>
      <c r="I183" s="47" t="s">
        <v>1299</v>
      </c>
      <c r="J183" s="47">
        <v>18600</v>
      </c>
      <c r="K183" s="47">
        <f t="shared" si="9"/>
        <v>499050</v>
      </c>
      <c r="L183" s="47">
        <v>68700</v>
      </c>
      <c r="M183" s="47">
        <v>430350</v>
      </c>
      <c r="O183" s="47" t="s">
        <v>812</v>
      </c>
      <c r="P183" s="47" t="s">
        <v>1533</v>
      </c>
      <c r="Q183" s="47">
        <v>0</v>
      </c>
      <c r="R183" s="47">
        <f t="shared" si="10"/>
        <v>540410</v>
      </c>
      <c r="S183" s="47">
        <v>0</v>
      </c>
      <c r="T183" s="47">
        <v>540410</v>
      </c>
      <c r="V183" s="47" t="s">
        <v>818</v>
      </c>
      <c r="W183" s="47" t="s">
        <v>1279</v>
      </c>
      <c r="X183" s="47">
        <v>500</v>
      </c>
      <c r="Y183" s="47">
        <f t="shared" si="11"/>
        <v>601063</v>
      </c>
      <c r="Z183" s="47">
        <v>0</v>
      </c>
      <c r="AA183" s="47">
        <v>601063</v>
      </c>
    </row>
    <row r="184" spans="1:27" ht="15">
      <c r="A184" s="47" t="s">
        <v>828</v>
      </c>
      <c r="B184" s="47" t="s">
        <v>1282</v>
      </c>
      <c r="C184" s="47">
        <v>0</v>
      </c>
      <c r="D184" s="47">
        <f t="shared" si="12"/>
        <v>24200</v>
      </c>
      <c r="E184" s="47">
        <v>0</v>
      </c>
      <c r="F184" s="47">
        <v>24200</v>
      </c>
      <c r="G184" s="5"/>
      <c r="H184" s="47" t="s">
        <v>905</v>
      </c>
      <c r="I184" s="47" t="s">
        <v>1301</v>
      </c>
      <c r="J184" s="47">
        <v>0</v>
      </c>
      <c r="K184" s="47">
        <f t="shared" si="9"/>
        <v>362739</v>
      </c>
      <c r="L184" s="47">
        <v>0</v>
      </c>
      <c r="M184" s="47">
        <v>362739</v>
      </c>
      <c r="O184" s="47" t="s">
        <v>815</v>
      </c>
      <c r="P184" s="47" t="s">
        <v>1278</v>
      </c>
      <c r="Q184" s="47">
        <v>1353928</v>
      </c>
      <c r="R184" s="47">
        <f t="shared" si="10"/>
        <v>2730901</v>
      </c>
      <c r="S184" s="47">
        <v>37620</v>
      </c>
      <c r="T184" s="47">
        <v>2693281</v>
      </c>
      <c r="V184" s="47" t="s">
        <v>821</v>
      </c>
      <c r="W184" s="47" t="s">
        <v>1280</v>
      </c>
      <c r="X184" s="47">
        <v>272801</v>
      </c>
      <c r="Y184" s="47">
        <f t="shared" si="11"/>
        <v>1054813</v>
      </c>
      <c r="Z184" s="47">
        <v>598884</v>
      </c>
      <c r="AA184" s="47">
        <v>455929</v>
      </c>
    </row>
    <row r="185" spans="1:27" ht="15">
      <c r="A185" s="47" t="s">
        <v>831</v>
      </c>
      <c r="B185" s="47" t="s">
        <v>1283</v>
      </c>
      <c r="C185" s="47">
        <v>112201</v>
      </c>
      <c r="D185" s="47">
        <f t="shared" si="12"/>
        <v>128750</v>
      </c>
      <c r="E185" s="47">
        <v>110000</v>
      </c>
      <c r="F185" s="47">
        <v>18750</v>
      </c>
      <c r="G185" s="5"/>
      <c r="H185" s="47" t="s">
        <v>908</v>
      </c>
      <c r="I185" s="47" t="s">
        <v>1302</v>
      </c>
      <c r="J185" s="47">
        <v>56651</v>
      </c>
      <c r="K185" s="47">
        <f t="shared" si="9"/>
        <v>2986977</v>
      </c>
      <c r="L185" s="47">
        <v>0</v>
      </c>
      <c r="M185" s="47">
        <v>2986977</v>
      </c>
      <c r="O185" s="47" t="s">
        <v>818</v>
      </c>
      <c r="P185" s="47" t="s">
        <v>1279</v>
      </c>
      <c r="Q185" s="47">
        <v>3623416</v>
      </c>
      <c r="R185" s="47">
        <f t="shared" si="10"/>
        <v>2006990</v>
      </c>
      <c r="S185" s="47">
        <v>562000</v>
      </c>
      <c r="T185" s="47">
        <v>1444990</v>
      </c>
      <c r="V185" s="47" t="s">
        <v>825</v>
      </c>
      <c r="W185" s="47" t="s">
        <v>1281</v>
      </c>
      <c r="X185" s="47">
        <v>6946201</v>
      </c>
      <c r="Y185" s="47">
        <f t="shared" si="11"/>
        <v>10878510</v>
      </c>
      <c r="Z185" s="47">
        <v>18000</v>
      </c>
      <c r="AA185" s="47">
        <v>10860510</v>
      </c>
    </row>
    <row r="186" spans="1:27" ht="15">
      <c r="A186" s="47" t="s">
        <v>834</v>
      </c>
      <c r="B186" s="47" t="s">
        <v>1284</v>
      </c>
      <c r="C186" s="47">
        <v>1</v>
      </c>
      <c r="D186" s="47">
        <f t="shared" si="12"/>
        <v>56151</v>
      </c>
      <c r="E186" s="47">
        <v>0</v>
      </c>
      <c r="F186" s="47">
        <v>56151</v>
      </c>
      <c r="G186" s="5"/>
      <c r="H186" s="47" t="s">
        <v>911</v>
      </c>
      <c r="I186" s="47" t="s">
        <v>1303</v>
      </c>
      <c r="J186" s="47">
        <v>0</v>
      </c>
      <c r="K186" s="47">
        <f t="shared" si="9"/>
        <v>400</v>
      </c>
      <c r="L186" s="47">
        <v>0</v>
      </c>
      <c r="M186" s="47">
        <v>400</v>
      </c>
      <c r="O186" s="47" t="s">
        <v>821</v>
      </c>
      <c r="P186" s="47" t="s">
        <v>1280</v>
      </c>
      <c r="Q186" s="47">
        <v>8750</v>
      </c>
      <c r="R186" s="47">
        <f t="shared" si="10"/>
        <v>519370</v>
      </c>
      <c r="S186" s="47">
        <v>76500</v>
      </c>
      <c r="T186" s="47">
        <v>442870</v>
      </c>
      <c r="V186" s="47" t="s">
        <v>828</v>
      </c>
      <c r="W186" s="47" t="s">
        <v>1282</v>
      </c>
      <c r="X186" s="47">
        <v>0</v>
      </c>
      <c r="Y186" s="47">
        <f t="shared" si="11"/>
        <v>185200</v>
      </c>
      <c r="Z186" s="47">
        <v>0</v>
      </c>
      <c r="AA186" s="47">
        <v>185200</v>
      </c>
    </row>
    <row r="187" spans="1:27" ht="15">
      <c r="A187" s="47" t="s">
        <v>842</v>
      </c>
      <c r="B187" s="47" t="s">
        <v>1285</v>
      </c>
      <c r="C187" s="47">
        <v>0</v>
      </c>
      <c r="D187" s="47">
        <f t="shared" si="12"/>
        <v>2750</v>
      </c>
      <c r="E187" s="47">
        <v>0</v>
      </c>
      <c r="F187" s="47">
        <v>2750</v>
      </c>
      <c r="G187" s="5"/>
      <c r="H187" s="47" t="s">
        <v>914</v>
      </c>
      <c r="I187" s="47" t="s">
        <v>1304</v>
      </c>
      <c r="J187" s="47">
        <v>4700</v>
      </c>
      <c r="K187" s="47">
        <f t="shared" si="9"/>
        <v>235788</v>
      </c>
      <c r="L187" s="47">
        <v>0</v>
      </c>
      <c r="M187" s="47">
        <v>235788</v>
      </c>
      <c r="O187" s="47" t="s">
        <v>825</v>
      </c>
      <c r="P187" s="47" t="s">
        <v>1281</v>
      </c>
      <c r="Q187" s="47">
        <v>268485</v>
      </c>
      <c r="R187" s="47">
        <f t="shared" si="10"/>
        <v>1872144</v>
      </c>
      <c r="S187" s="47">
        <v>78050</v>
      </c>
      <c r="T187" s="47">
        <v>1794094</v>
      </c>
      <c r="V187" s="47" t="s">
        <v>831</v>
      </c>
      <c r="W187" s="47" t="s">
        <v>1283</v>
      </c>
      <c r="X187" s="47">
        <v>602150</v>
      </c>
      <c r="Y187" s="47">
        <f t="shared" si="11"/>
        <v>1854130</v>
      </c>
      <c r="Z187" s="47">
        <v>103500</v>
      </c>
      <c r="AA187" s="47">
        <v>1750630</v>
      </c>
    </row>
    <row r="188" spans="1:27" ht="15">
      <c r="A188" s="47" t="s">
        <v>845</v>
      </c>
      <c r="B188" s="47" t="s">
        <v>1286</v>
      </c>
      <c r="C188" s="47">
        <v>0</v>
      </c>
      <c r="D188" s="47">
        <f t="shared" si="12"/>
        <v>68188</v>
      </c>
      <c r="E188" s="47">
        <v>0</v>
      </c>
      <c r="F188" s="47">
        <v>68188</v>
      </c>
      <c r="G188" s="5"/>
      <c r="H188" s="47" t="s">
        <v>916</v>
      </c>
      <c r="I188" s="47" t="s">
        <v>1305</v>
      </c>
      <c r="J188" s="47">
        <v>0</v>
      </c>
      <c r="K188" s="47">
        <f t="shared" si="9"/>
        <v>140900</v>
      </c>
      <c r="L188" s="47">
        <v>0</v>
      </c>
      <c r="M188" s="47">
        <v>140900</v>
      </c>
      <c r="O188" s="47" t="s">
        <v>828</v>
      </c>
      <c r="P188" s="47" t="s">
        <v>1282</v>
      </c>
      <c r="Q188" s="47">
        <v>435000</v>
      </c>
      <c r="R188" s="47">
        <f t="shared" si="10"/>
        <v>465050</v>
      </c>
      <c r="S188" s="47">
        <v>29840</v>
      </c>
      <c r="T188" s="47">
        <v>435210</v>
      </c>
      <c r="V188" s="47" t="s">
        <v>834</v>
      </c>
      <c r="W188" s="47" t="s">
        <v>1284</v>
      </c>
      <c r="X188" s="47">
        <v>80667</v>
      </c>
      <c r="Y188" s="47">
        <f t="shared" si="11"/>
        <v>31911</v>
      </c>
      <c r="Z188" s="47">
        <v>16000</v>
      </c>
      <c r="AA188" s="47">
        <v>15911</v>
      </c>
    </row>
    <row r="189" spans="1:27" ht="15">
      <c r="A189" s="47" t="s">
        <v>848</v>
      </c>
      <c r="B189" s="47" t="s">
        <v>1361</v>
      </c>
      <c r="C189" s="47">
        <v>0</v>
      </c>
      <c r="D189" s="47">
        <f t="shared" si="12"/>
        <v>49500</v>
      </c>
      <c r="E189" s="47">
        <v>0</v>
      </c>
      <c r="F189" s="47">
        <v>49500</v>
      </c>
      <c r="G189" s="5"/>
      <c r="H189" s="47" t="s">
        <v>919</v>
      </c>
      <c r="I189" s="47" t="s">
        <v>1306</v>
      </c>
      <c r="J189" s="47">
        <v>0</v>
      </c>
      <c r="K189" s="47">
        <f t="shared" si="9"/>
        <v>1844967</v>
      </c>
      <c r="L189" s="47">
        <v>0</v>
      </c>
      <c r="M189" s="47">
        <v>1844967</v>
      </c>
      <c r="O189" s="47" t="s">
        <v>831</v>
      </c>
      <c r="P189" s="47" t="s">
        <v>1283</v>
      </c>
      <c r="Q189" s="47">
        <v>784746</v>
      </c>
      <c r="R189" s="47">
        <f t="shared" si="10"/>
        <v>1091574</v>
      </c>
      <c r="S189" s="47">
        <v>612950</v>
      </c>
      <c r="T189" s="47">
        <v>478624</v>
      </c>
      <c r="V189" s="47" t="s">
        <v>839</v>
      </c>
      <c r="W189" s="47" t="s">
        <v>2292</v>
      </c>
      <c r="X189" s="47">
        <v>30200</v>
      </c>
      <c r="Y189" s="47">
        <f t="shared" si="11"/>
        <v>482894</v>
      </c>
      <c r="Z189" s="47">
        <v>38400</v>
      </c>
      <c r="AA189" s="47">
        <v>444494</v>
      </c>
    </row>
    <row r="190" spans="1:27" ht="15">
      <c r="A190" s="47" t="s">
        <v>851</v>
      </c>
      <c r="B190" s="47" t="s">
        <v>1287</v>
      </c>
      <c r="C190" s="47">
        <v>39600</v>
      </c>
      <c r="D190" s="47">
        <f t="shared" si="12"/>
        <v>92416</v>
      </c>
      <c r="E190" s="47">
        <v>0</v>
      </c>
      <c r="F190" s="47">
        <v>92416</v>
      </c>
      <c r="G190" s="5"/>
      <c r="H190" s="47" t="s">
        <v>922</v>
      </c>
      <c r="I190" s="47" t="s">
        <v>1307</v>
      </c>
      <c r="J190" s="47">
        <v>15000</v>
      </c>
      <c r="K190" s="47">
        <f t="shared" si="9"/>
        <v>1196450</v>
      </c>
      <c r="L190" s="47">
        <v>0</v>
      </c>
      <c r="M190" s="47">
        <v>1196450</v>
      </c>
      <c r="O190" s="47" t="s">
        <v>834</v>
      </c>
      <c r="P190" s="47" t="s">
        <v>1284</v>
      </c>
      <c r="Q190" s="47">
        <v>422501</v>
      </c>
      <c r="R190" s="47">
        <f t="shared" si="10"/>
        <v>363463</v>
      </c>
      <c r="S190" s="47">
        <v>23710</v>
      </c>
      <c r="T190" s="47">
        <v>339753</v>
      </c>
      <c r="V190" s="47" t="s">
        <v>842</v>
      </c>
      <c r="W190" s="47" t="s">
        <v>1285</v>
      </c>
      <c r="X190" s="47">
        <v>14500</v>
      </c>
      <c r="Y190" s="47">
        <f t="shared" si="11"/>
        <v>62990</v>
      </c>
      <c r="Z190" s="47">
        <v>2000</v>
      </c>
      <c r="AA190" s="47">
        <v>60990</v>
      </c>
    </row>
    <row r="191" spans="1:27" ht="15">
      <c r="A191" s="47" t="s">
        <v>854</v>
      </c>
      <c r="B191" s="47" t="s">
        <v>1288</v>
      </c>
      <c r="C191" s="47">
        <v>90000</v>
      </c>
      <c r="D191" s="47">
        <f t="shared" si="12"/>
        <v>216484</v>
      </c>
      <c r="E191" s="47">
        <v>61750</v>
      </c>
      <c r="F191" s="47">
        <v>154734</v>
      </c>
      <c r="G191" s="5"/>
      <c r="H191" s="47" t="s">
        <v>925</v>
      </c>
      <c r="I191" s="47" t="s">
        <v>1308</v>
      </c>
      <c r="J191" s="47">
        <v>0</v>
      </c>
      <c r="K191" s="47">
        <f t="shared" si="9"/>
        <v>26288</v>
      </c>
      <c r="L191" s="47">
        <v>0</v>
      </c>
      <c r="M191" s="47">
        <v>26288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845</v>
      </c>
      <c r="W191" s="47" t="s">
        <v>1286</v>
      </c>
      <c r="X191" s="47">
        <v>360796</v>
      </c>
      <c r="Y191" s="47">
        <f t="shared" si="11"/>
        <v>833834</v>
      </c>
      <c r="Z191" s="47">
        <v>5000</v>
      </c>
      <c r="AA191" s="47">
        <v>828834</v>
      </c>
    </row>
    <row r="192" spans="1:27" ht="15">
      <c r="A192" s="47" t="s">
        <v>860</v>
      </c>
      <c r="B192" s="47" t="s">
        <v>2273</v>
      </c>
      <c r="C192" s="47">
        <v>0</v>
      </c>
      <c r="D192" s="47">
        <f t="shared" si="12"/>
        <v>7600</v>
      </c>
      <c r="E192" s="47">
        <v>0</v>
      </c>
      <c r="F192" s="47">
        <v>7600</v>
      </c>
      <c r="G192" s="5"/>
      <c r="H192" s="47" t="s">
        <v>928</v>
      </c>
      <c r="I192" s="47" t="s">
        <v>1309</v>
      </c>
      <c r="J192" s="47">
        <v>22900</v>
      </c>
      <c r="K192" s="47">
        <f t="shared" si="9"/>
        <v>314994</v>
      </c>
      <c r="L192" s="47">
        <v>0</v>
      </c>
      <c r="M192" s="47">
        <v>314994</v>
      </c>
      <c r="O192" s="47" t="s">
        <v>842</v>
      </c>
      <c r="P192" s="47" t="s">
        <v>1285</v>
      </c>
      <c r="Q192" s="47">
        <v>14501</v>
      </c>
      <c r="R192" s="47">
        <f t="shared" si="10"/>
        <v>98536</v>
      </c>
      <c r="S192" s="47">
        <v>3700</v>
      </c>
      <c r="T192" s="47">
        <v>94836</v>
      </c>
      <c r="V192" s="47" t="s">
        <v>848</v>
      </c>
      <c r="W192" s="47" t="s">
        <v>1361</v>
      </c>
      <c r="X192" s="47">
        <v>23000</v>
      </c>
      <c r="Y192" s="47">
        <f t="shared" si="11"/>
        <v>0</v>
      </c>
      <c r="Z192" s="47">
        <v>0</v>
      </c>
      <c r="AA192" s="47">
        <v>0</v>
      </c>
    </row>
    <row r="193" spans="1:27" ht="15">
      <c r="A193" s="47" t="s">
        <v>863</v>
      </c>
      <c r="B193" s="47" t="s">
        <v>1289</v>
      </c>
      <c r="C193" s="47">
        <v>0</v>
      </c>
      <c r="D193" s="47">
        <f t="shared" si="12"/>
        <v>148135</v>
      </c>
      <c r="E193" s="47">
        <v>0</v>
      </c>
      <c r="F193" s="47">
        <v>148135</v>
      </c>
      <c r="G193" s="5"/>
      <c r="H193" s="47" t="s">
        <v>931</v>
      </c>
      <c r="I193" s="47" t="s">
        <v>1310</v>
      </c>
      <c r="J193" s="47">
        <v>7500</v>
      </c>
      <c r="K193" s="47">
        <f t="shared" si="9"/>
        <v>1287874</v>
      </c>
      <c r="L193" s="47">
        <v>0</v>
      </c>
      <c r="M193" s="47">
        <v>1287874</v>
      </c>
      <c r="O193" s="47" t="s">
        <v>845</v>
      </c>
      <c r="P193" s="47" t="s">
        <v>1286</v>
      </c>
      <c r="Q193" s="47">
        <v>280500</v>
      </c>
      <c r="R193" s="47">
        <f t="shared" si="10"/>
        <v>589409</v>
      </c>
      <c r="S193" s="47">
        <v>41500</v>
      </c>
      <c r="T193" s="47">
        <v>547909</v>
      </c>
      <c r="V193" s="47" t="s">
        <v>851</v>
      </c>
      <c r="W193" s="47" t="s">
        <v>1287</v>
      </c>
      <c r="X193" s="47">
        <v>67822</v>
      </c>
      <c r="Y193" s="47">
        <f t="shared" si="11"/>
        <v>186447</v>
      </c>
      <c r="Z193" s="47">
        <v>54800</v>
      </c>
      <c r="AA193" s="47">
        <v>131647</v>
      </c>
    </row>
    <row r="194" spans="1:27" ht="15">
      <c r="A194" s="47" t="s">
        <v>866</v>
      </c>
      <c r="B194" s="47" t="s">
        <v>1290</v>
      </c>
      <c r="C194" s="47">
        <v>1123445</v>
      </c>
      <c r="D194" s="47">
        <f t="shared" si="12"/>
        <v>418109</v>
      </c>
      <c r="E194" s="47">
        <v>25400</v>
      </c>
      <c r="F194" s="47">
        <v>392709</v>
      </c>
      <c r="G194" s="5"/>
      <c r="H194" s="47" t="s">
        <v>935</v>
      </c>
      <c r="I194" s="47" t="s">
        <v>1311</v>
      </c>
      <c r="J194" s="47">
        <v>0</v>
      </c>
      <c r="K194" s="47">
        <f t="shared" si="9"/>
        <v>1363625</v>
      </c>
      <c r="L194" s="47">
        <v>0</v>
      </c>
      <c r="M194" s="47">
        <v>1363625</v>
      </c>
      <c r="O194" s="47" t="s">
        <v>848</v>
      </c>
      <c r="P194" s="47" t="s">
        <v>1361</v>
      </c>
      <c r="Q194" s="47">
        <v>0</v>
      </c>
      <c r="R194" s="47">
        <f t="shared" si="10"/>
        <v>729374</v>
      </c>
      <c r="S194" s="47">
        <v>385550</v>
      </c>
      <c r="T194" s="47">
        <v>343824</v>
      </c>
      <c r="V194" s="47" t="s">
        <v>854</v>
      </c>
      <c r="W194" s="47" t="s">
        <v>1288</v>
      </c>
      <c r="X194" s="47">
        <v>154858</v>
      </c>
      <c r="Y194" s="47">
        <f t="shared" si="11"/>
        <v>8366289</v>
      </c>
      <c r="Z194" s="47">
        <v>0</v>
      </c>
      <c r="AA194" s="47">
        <v>8366289</v>
      </c>
    </row>
    <row r="195" spans="1:27" ht="15">
      <c r="A195" s="47" t="s">
        <v>870</v>
      </c>
      <c r="B195" s="47" t="s">
        <v>1291</v>
      </c>
      <c r="C195" s="47">
        <v>0</v>
      </c>
      <c r="D195" s="47">
        <f t="shared" si="12"/>
        <v>539577</v>
      </c>
      <c r="E195" s="47">
        <v>0</v>
      </c>
      <c r="F195" s="47">
        <v>539577</v>
      </c>
      <c r="G195" s="5"/>
      <c r="H195" s="47" t="s">
        <v>938</v>
      </c>
      <c r="I195" s="47" t="s">
        <v>1312</v>
      </c>
      <c r="J195" s="47">
        <v>0</v>
      </c>
      <c r="K195" s="47">
        <f t="shared" si="9"/>
        <v>404650</v>
      </c>
      <c r="L195" s="47">
        <v>249000</v>
      </c>
      <c r="M195" s="47">
        <v>155650</v>
      </c>
      <c r="O195" s="47" t="s">
        <v>851</v>
      </c>
      <c r="P195" s="47" t="s">
        <v>1287</v>
      </c>
      <c r="Q195" s="47">
        <v>381500</v>
      </c>
      <c r="R195" s="47">
        <f t="shared" si="10"/>
        <v>788475</v>
      </c>
      <c r="S195" s="47">
        <v>319125</v>
      </c>
      <c r="T195" s="47">
        <v>469350</v>
      </c>
      <c r="V195" s="47" t="s">
        <v>857</v>
      </c>
      <c r="W195" s="47" t="s">
        <v>2287</v>
      </c>
      <c r="X195" s="47">
        <v>12784</v>
      </c>
      <c r="Y195" s="47">
        <f t="shared" si="11"/>
        <v>10954</v>
      </c>
      <c r="Z195" s="47">
        <v>0</v>
      </c>
      <c r="AA195" s="47">
        <v>10954</v>
      </c>
    </row>
    <row r="196" spans="1:27" ht="15">
      <c r="A196" s="47" t="s">
        <v>873</v>
      </c>
      <c r="B196" s="47" t="s">
        <v>1624</v>
      </c>
      <c r="C196" s="47">
        <v>0</v>
      </c>
      <c r="D196" s="47">
        <f t="shared" si="12"/>
        <v>931374</v>
      </c>
      <c r="E196" s="47">
        <v>243500</v>
      </c>
      <c r="F196" s="47">
        <v>687874</v>
      </c>
      <c r="G196" s="5"/>
      <c r="H196" s="47" t="s">
        <v>941</v>
      </c>
      <c r="I196" s="47" t="s">
        <v>1313</v>
      </c>
      <c r="J196" s="47">
        <v>39000</v>
      </c>
      <c r="K196" s="47">
        <f aca="true" t="shared" si="13" ref="K196:K259">L196+M196</f>
        <v>91200</v>
      </c>
      <c r="L196" s="47">
        <v>0</v>
      </c>
      <c r="M196" s="47">
        <v>91200</v>
      </c>
      <c r="O196" s="47" t="s">
        <v>854</v>
      </c>
      <c r="P196" s="47" t="s">
        <v>1288</v>
      </c>
      <c r="Q196" s="47">
        <v>1661503</v>
      </c>
      <c r="R196" s="47">
        <f aca="true" t="shared" si="14" ref="R196:R259">S196+T196</f>
        <v>2934902</v>
      </c>
      <c r="S196" s="47">
        <v>349588</v>
      </c>
      <c r="T196" s="47">
        <v>2585314</v>
      </c>
      <c r="V196" s="47" t="s">
        <v>860</v>
      </c>
      <c r="W196" s="47" t="s">
        <v>2273</v>
      </c>
      <c r="X196" s="47">
        <v>16500</v>
      </c>
      <c r="Y196" s="47">
        <f aca="true" t="shared" si="15" ref="Y196:Y259">Z196+AA196</f>
        <v>56201</v>
      </c>
      <c r="Z196" s="47">
        <v>1400</v>
      </c>
      <c r="AA196" s="47">
        <v>54801</v>
      </c>
    </row>
    <row r="197" spans="1:27" ht="15">
      <c r="A197" s="47" t="s">
        <v>876</v>
      </c>
      <c r="B197" s="47" t="s">
        <v>1292</v>
      </c>
      <c r="C197" s="47">
        <v>267000</v>
      </c>
      <c r="D197" s="47">
        <f t="shared" si="12"/>
        <v>55800</v>
      </c>
      <c r="E197" s="47">
        <v>0</v>
      </c>
      <c r="F197" s="47">
        <v>55800</v>
      </c>
      <c r="G197" s="5"/>
      <c r="H197" s="47" t="s">
        <v>944</v>
      </c>
      <c r="I197" s="47" t="s">
        <v>1314</v>
      </c>
      <c r="J197" s="47">
        <v>24000</v>
      </c>
      <c r="K197" s="47">
        <f t="shared" si="13"/>
        <v>54900</v>
      </c>
      <c r="L197" s="47">
        <v>0</v>
      </c>
      <c r="M197" s="47">
        <v>54900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863</v>
      </c>
      <c r="W197" s="47" t="s">
        <v>1289</v>
      </c>
      <c r="X197" s="47">
        <v>212810</v>
      </c>
      <c r="Y197" s="47">
        <f t="shared" si="15"/>
        <v>3353976</v>
      </c>
      <c r="Z197" s="47">
        <v>180900</v>
      </c>
      <c r="AA197" s="47">
        <v>3173076</v>
      </c>
    </row>
    <row r="198" spans="1:27" ht="15">
      <c r="A198" s="47" t="s">
        <v>879</v>
      </c>
      <c r="B198" s="47" t="s">
        <v>1293</v>
      </c>
      <c r="C198" s="47">
        <v>0</v>
      </c>
      <c r="D198" s="47">
        <f t="shared" si="12"/>
        <v>240835</v>
      </c>
      <c r="E198" s="47">
        <v>80000</v>
      </c>
      <c r="F198" s="47">
        <v>160835</v>
      </c>
      <c r="G198" s="5"/>
      <c r="H198" s="47" t="s">
        <v>947</v>
      </c>
      <c r="I198" s="47" t="s">
        <v>1315</v>
      </c>
      <c r="J198" s="47">
        <v>0</v>
      </c>
      <c r="K198" s="47">
        <f t="shared" si="13"/>
        <v>11300</v>
      </c>
      <c r="L198" s="47">
        <v>0</v>
      </c>
      <c r="M198" s="47">
        <v>11300</v>
      </c>
      <c r="O198" s="47" t="s">
        <v>860</v>
      </c>
      <c r="P198" s="47" t="s">
        <v>2273</v>
      </c>
      <c r="Q198" s="47">
        <v>0</v>
      </c>
      <c r="R198" s="47">
        <f t="shared" si="14"/>
        <v>125935</v>
      </c>
      <c r="S198" s="47">
        <v>0</v>
      </c>
      <c r="T198" s="47">
        <v>125935</v>
      </c>
      <c r="V198" s="47" t="s">
        <v>866</v>
      </c>
      <c r="W198" s="47" t="s">
        <v>1290</v>
      </c>
      <c r="X198" s="47">
        <v>9940215</v>
      </c>
      <c r="Y198" s="47">
        <f t="shared" si="15"/>
        <v>20969506</v>
      </c>
      <c r="Z198" s="47">
        <v>3856954</v>
      </c>
      <c r="AA198" s="47">
        <v>17112552</v>
      </c>
    </row>
    <row r="199" spans="1:27" ht="15">
      <c r="A199" s="47" t="s">
        <v>882</v>
      </c>
      <c r="B199" s="47" t="s">
        <v>1294</v>
      </c>
      <c r="C199" s="47">
        <v>0</v>
      </c>
      <c r="D199" s="47">
        <f t="shared" si="12"/>
        <v>917740</v>
      </c>
      <c r="E199" s="47">
        <v>0</v>
      </c>
      <c r="F199" s="47">
        <v>917740</v>
      </c>
      <c r="G199" s="5"/>
      <c r="H199" s="47" t="s">
        <v>950</v>
      </c>
      <c r="I199" s="47" t="s">
        <v>1372</v>
      </c>
      <c r="J199" s="47">
        <v>19212873</v>
      </c>
      <c r="K199" s="47">
        <f t="shared" si="13"/>
        <v>170700</v>
      </c>
      <c r="L199" s="47">
        <v>0</v>
      </c>
      <c r="M199" s="47">
        <v>170700</v>
      </c>
      <c r="O199" s="47" t="s">
        <v>863</v>
      </c>
      <c r="P199" s="47" t="s">
        <v>1289</v>
      </c>
      <c r="Q199" s="47">
        <v>138000</v>
      </c>
      <c r="R199" s="47">
        <f t="shared" si="14"/>
        <v>1065206</v>
      </c>
      <c r="S199" s="47">
        <v>146150</v>
      </c>
      <c r="T199" s="47">
        <v>919056</v>
      </c>
      <c r="V199" s="47" t="s">
        <v>870</v>
      </c>
      <c r="W199" s="47" t="s">
        <v>1291</v>
      </c>
      <c r="X199" s="47">
        <v>535200</v>
      </c>
      <c r="Y199" s="47">
        <f t="shared" si="15"/>
        <v>946481</v>
      </c>
      <c r="Z199" s="47">
        <v>175000</v>
      </c>
      <c r="AA199" s="47">
        <v>771481</v>
      </c>
    </row>
    <row r="200" spans="1:27" ht="15">
      <c r="A200" s="47" t="s">
        <v>885</v>
      </c>
      <c r="B200" s="47" t="s">
        <v>1295</v>
      </c>
      <c r="C200" s="47">
        <v>660500</v>
      </c>
      <c r="D200" s="47">
        <f t="shared" si="12"/>
        <v>222500</v>
      </c>
      <c r="E200" s="47">
        <v>0</v>
      </c>
      <c r="F200" s="47">
        <v>222500</v>
      </c>
      <c r="G200" s="5"/>
      <c r="H200" s="47" t="s">
        <v>953</v>
      </c>
      <c r="I200" s="47" t="s">
        <v>1285</v>
      </c>
      <c r="J200" s="47">
        <v>7500</v>
      </c>
      <c r="K200" s="47">
        <f t="shared" si="13"/>
        <v>225000</v>
      </c>
      <c r="L200" s="47">
        <v>0</v>
      </c>
      <c r="M200" s="47">
        <v>225000</v>
      </c>
      <c r="O200" s="47" t="s">
        <v>866</v>
      </c>
      <c r="P200" s="47" t="s">
        <v>1290</v>
      </c>
      <c r="Q200" s="47">
        <v>6259076</v>
      </c>
      <c r="R200" s="47">
        <f t="shared" si="14"/>
        <v>5608991</v>
      </c>
      <c r="S200" s="47">
        <v>605865</v>
      </c>
      <c r="T200" s="47">
        <v>5003126</v>
      </c>
      <c r="V200" s="47" t="s">
        <v>873</v>
      </c>
      <c r="W200" s="47" t="s">
        <v>1624</v>
      </c>
      <c r="X200" s="47">
        <v>600000</v>
      </c>
      <c r="Y200" s="47">
        <f t="shared" si="15"/>
        <v>234151</v>
      </c>
      <c r="Z200" s="47">
        <v>0</v>
      </c>
      <c r="AA200" s="47">
        <v>234151</v>
      </c>
    </row>
    <row r="201" spans="1:27" ht="15">
      <c r="A201" s="47" t="s">
        <v>888</v>
      </c>
      <c r="B201" s="47" t="s">
        <v>1296</v>
      </c>
      <c r="C201" s="47">
        <v>0</v>
      </c>
      <c r="D201" s="47">
        <f t="shared" si="12"/>
        <v>76969</v>
      </c>
      <c r="E201" s="47">
        <v>0</v>
      </c>
      <c r="F201" s="47">
        <v>76969</v>
      </c>
      <c r="G201" s="5"/>
      <c r="H201" s="47" t="s">
        <v>955</v>
      </c>
      <c r="I201" s="47" t="s">
        <v>1316</v>
      </c>
      <c r="J201" s="47">
        <v>29000</v>
      </c>
      <c r="K201" s="47">
        <f t="shared" si="13"/>
        <v>50463</v>
      </c>
      <c r="L201" s="47">
        <v>0</v>
      </c>
      <c r="M201" s="47">
        <v>50463</v>
      </c>
      <c r="O201" s="47" t="s">
        <v>870</v>
      </c>
      <c r="P201" s="47" t="s">
        <v>1291</v>
      </c>
      <c r="Q201" s="47">
        <v>0</v>
      </c>
      <c r="R201" s="47">
        <f t="shared" si="14"/>
        <v>5961002</v>
      </c>
      <c r="S201" s="47">
        <v>235200</v>
      </c>
      <c r="T201" s="47">
        <v>5725802</v>
      </c>
      <c r="V201" s="47" t="s">
        <v>876</v>
      </c>
      <c r="W201" s="47" t="s">
        <v>1292</v>
      </c>
      <c r="X201" s="47">
        <v>0</v>
      </c>
      <c r="Y201" s="47">
        <f t="shared" si="15"/>
        <v>695721</v>
      </c>
      <c r="Z201" s="47">
        <v>0</v>
      </c>
      <c r="AA201" s="47">
        <v>695721</v>
      </c>
    </row>
    <row r="202" spans="1:27" ht="15">
      <c r="A202" s="47" t="s">
        <v>890</v>
      </c>
      <c r="B202" s="47" t="s">
        <v>1297</v>
      </c>
      <c r="C202" s="47">
        <v>0</v>
      </c>
      <c r="D202" s="47">
        <f t="shared" si="12"/>
        <v>274176</v>
      </c>
      <c r="E202" s="47">
        <v>0</v>
      </c>
      <c r="F202" s="47">
        <v>274176</v>
      </c>
      <c r="G202" s="5"/>
      <c r="H202" s="47" t="s">
        <v>958</v>
      </c>
      <c r="I202" s="47" t="s">
        <v>1317</v>
      </c>
      <c r="J202" s="47">
        <v>5750</v>
      </c>
      <c r="K202" s="47">
        <f t="shared" si="13"/>
        <v>590550</v>
      </c>
      <c r="L202" s="47">
        <v>0</v>
      </c>
      <c r="M202" s="47">
        <v>590550</v>
      </c>
      <c r="O202" s="47" t="s">
        <v>873</v>
      </c>
      <c r="P202" s="47" t="s">
        <v>1624</v>
      </c>
      <c r="Q202" s="47">
        <v>690000</v>
      </c>
      <c r="R202" s="47">
        <f t="shared" si="14"/>
        <v>10277019</v>
      </c>
      <c r="S202" s="47">
        <v>304000</v>
      </c>
      <c r="T202" s="47">
        <v>9973019</v>
      </c>
      <c r="V202" s="47" t="s">
        <v>879</v>
      </c>
      <c r="W202" s="47" t="s">
        <v>1293</v>
      </c>
      <c r="X202" s="47">
        <v>0</v>
      </c>
      <c r="Y202" s="47">
        <f t="shared" si="15"/>
        <v>10768939</v>
      </c>
      <c r="Z202" s="47">
        <v>37000</v>
      </c>
      <c r="AA202" s="47">
        <v>10731939</v>
      </c>
    </row>
    <row r="203" spans="1:27" ht="15">
      <c r="A203" s="47" t="s">
        <v>893</v>
      </c>
      <c r="B203" s="47" t="s">
        <v>2260</v>
      </c>
      <c r="C203" s="47">
        <v>0</v>
      </c>
      <c r="D203" s="47">
        <f t="shared" si="12"/>
        <v>331600</v>
      </c>
      <c r="E203" s="47">
        <v>0</v>
      </c>
      <c r="F203" s="47">
        <v>331600</v>
      </c>
      <c r="G203" s="5"/>
      <c r="H203" s="47" t="s">
        <v>961</v>
      </c>
      <c r="I203" s="47" t="s">
        <v>1318</v>
      </c>
      <c r="J203" s="47">
        <v>0</v>
      </c>
      <c r="K203" s="47">
        <f t="shared" si="13"/>
        <v>82738</v>
      </c>
      <c r="L203" s="47">
        <v>0</v>
      </c>
      <c r="M203" s="47">
        <v>82738</v>
      </c>
      <c r="O203" s="47" t="s">
        <v>876</v>
      </c>
      <c r="P203" s="47" t="s">
        <v>1292</v>
      </c>
      <c r="Q203" s="47">
        <v>7545757</v>
      </c>
      <c r="R203" s="47">
        <f t="shared" si="14"/>
        <v>3292636</v>
      </c>
      <c r="S203" s="47">
        <v>113501</v>
      </c>
      <c r="T203" s="47">
        <v>3179135</v>
      </c>
      <c r="V203" s="47" t="s">
        <v>882</v>
      </c>
      <c r="W203" s="47" t="s">
        <v>1294</v>
      </c>
      <c r="X203" s="47">
        <v>10000</v>
      </c>
      <c r="Y203" s="47">
        <f t="shared" si="15"/>
        <v>29578557</v>
      </c>
      <c r="Z203" s="47">
        <v>0</v>
      </c>
      <c r="AA203" s="47">
        <v>29578557</v>
      </c>
    </row>
    <row r="204" spans="1:27" ht="15">
      <c r="A204" s="47" t="s">
        <v>896</v>
      </c>
      <c r="B204" s="47" t="s">
        <v>1298</v>
      </c>
      <c r="C204" s="47">
        <v>1421301</v>
      </c>
      <c r="D204" s="47">
        <f aca="true" t="shared" si="16" ref="D204:D267">E204+F204</f>
        <v>1819265</v>
      </c>
      <c r="E204" s="47">
        <v>892945</v>
      </c>
      <c r="F204" s="47">
        <v>926320</v>
      </c>
      <c r="G204" s="5"/>
      <c r="H204" s="47" t="s">
        <v>964</v>
      </c>
      <c r="I204" s="47" t="s">
        <v>1319</v>
      </c>
      <c r="J204" s="47">
        <v>9100</v>
      </c>
      <c r="K204" s="47">
        <f t="shared" si="13"/>
        <v>37180</v>
      </c>
      <c r="L204" s="47">
        <v>0</v>
      </c>
      <c r="M204" s="47">
        <v>37180</v>
      </c>
      <c r="O204" s="47" t="s">
        <v>879</v>
      </c>
      <c r="P204" s="47" t="s">
        <v>1293</v>
      </c>
      <c r="Q204" s="47">
        <v>254700</v>
      </c>
      <c r="R204" s="47">
        <f t="shared" si="14"/>
        <v>3948920</v>
      </c>
      <c r="S204" s="47">
        <v>1459979</v>
      </c>
      <c r="T204" s="47">
        <v>2488941</v>
      </c>
      <c r="V204" s="47" t="s">
        <v>885</v>
      </c>
      <c r="W204" s="47" t="s">
        <v>1295</v>
      </c>
      <c r="X204" s="47">
        <v>0</v>
      </c>
      <c r="Y204" s="47">
        <f t="shared" si="15"/>
        <v>76900</v>
      </c>
      <c r="Z204" s="47">
        <v>0</v>
      </c>
      <c r="AA204" s="47">
        <v>76900</v>
      </c>
    </row>
    <row r="205" spans="1:27" ht="15">
      <c r="A205" s="47" t="s">
        <v>899</v>
      </c>
      <c r="B205" s="47" t="s">
        <v>1299</v>
      </c>
      <c r="C205" s="47">
        <v>0</v>
      </c>
      <c r="D205" s="47">
        <f t="shared" si="16"/>
        <v>1306301</v>
      </c>
      <c r="E205" s="47">
        <v>2900</v>
      </c>
      <c r="F205" s="47">
        <v>1303401</v>
      </c>
      <c r="G205" s="5"/>
      <c r="H205" s="47" t="s">
        <v>973</v>
      </c>
      <c r="I205" s="47" t="s">
        <v>1321</v>
      </c>
      <c r="J205" s="47">
        <v>0</v>
      </c>
      <c r="K205" s="47">
        <f t="shared" si="13"/>
        <v>301500</v>
      </c>
      <c r="L205" s="47">
        <v>0</v>
      </c>
      <c r="M205" s="47">
        <v>301500</v>
      </c>
      <c r="O205" s="47" t="s">
        <v>882</v>
      </c>
      <c r="P205" s="47" t="s">
        <v>1294</v>
      </c>
      <c r="Q205" s="47">
        <v>1135202</v>
      </c>
      <c r="R205" s="47">
        <f t="shared" si="14"/>
        <v>9209907</v>
      </c>
      <c r="S205" s="47">
        <v>8500</v>
      </c>
      <c r="T205" s="47">
        <v>9201407</v>
      </c>
      <c r="V205" s="47" t="s">
        <v>888</v>
      </c>
      <c r="W205" s="47" t="s">
        <v>1296</v>
      </c>
      <c r="X205" s="47">
        <v>1503000</v>
      </c>
      <c r="Y205" s="47">
        <f t="shared" si="15"/>
        <v>7006996</v>
      </c>
      <c r="Z205" s="47">
        <v>21000</v>
      </c>
      <c r="AA205" s="47">
        <v>6985996</v>
      </c>
    </row>
    <row r="206" spans="1:27" ht="15">
      <c r="A206" s="47" t="s">
        <v>905</v>
      </c>
      <c r="B206" s="47" t="s">
        <v>1301</v>
      </c>
      <c r="C206" s="47">
        <v>0</v>
      </c>
      <c r="D206" s="47">
        <f t="shared" si="16"/>
        <v>1527780</v>
      </c>
      <c r="E206" s="47">
        <v>463800</v>
      </c>
      <c r="F206" s="47">
        <v>1063980</v>
      </c>
      <c r="G206" s="5"/>
      <c r="H206" s="47" t="s">
        <v>976</v>
      </c>
      <c r="I206" s="47" t="s">
        <v>1373</v>
      </c>
      <c r="J206" s="47">
        <v>0</v>
      </c>
      <c r="K206" s="47">
        <f t="shared" si="13"/>
        <v>68950</v>
      </c>
      <c r="L206" s="47">
        <v>0</v>
      </c>
      <c r="M206" s="47">
        <v>68950</v>
      </c>
      <c r="O206" s="47" t="s">
        <v>885</v>
      </c>
      <c r="P206" s="47" t="s">
        <v>1295</v>
      </c>
      <c r="Q206" s="47">
        <v>660500</v>
      </c>
      <c r="R206" s="47">
        <f t="shared" si="14"/>
        <v>3589686</v>
      </c>
      <c r="S206" s="47">
        <v>928350</v>
      </c>
      <c r="T206" s="47">
        <v>2661336</v>
      </c>
      <c r="V206" s="47" t="s">
        <v>890</v>
      </c>
      <c r="W206" s="47" t="s">
        <v>1297</v>
      </c>
      <c r="X206" s="47">
        <v>0</v>
      </c>
      <c r="Y206" s="47">
        <f t="shared" si="15"/>
        <v>3100</v>
      </c>
      <c r="Z206" s="47">
        <v>0</v>
      </c>
      <c r="AA206" s="47">
        <v>3100</v>
      </c>
    </row>
    <row r="207" spans="1:27" ht="15">
      <c r="A207" s="47" t="s">
        <v>908</v>
      </c>
      <c r="B207" s="47" t="s">
        <v>1302</v>
      </c>
      <c r="C207" s="47">
        <v>588051</v>
      </c>
      <c r="D207" s="47">
        <f t="shared" si="16"/>
        <v>1159881</v>
      </c>
      <c r="E207" s="47">
        <v>0</v>
      </c>
      <c r="F207" s="47">
        <v>1159881</v>
      </c>
      <c r="G207" s="5"/>
      <c r="H207" s="47" t="s">
        <v>979</v>
      </c>
      <c r="I207" s="47" t="s">
        <v>1626</v>
      </c>
      <c r="J207" s="47">
        <v>14000</v>
      </c>
      <c r="K207" s="47">
        <f t="shared" si="13"/>
        <v>5000</v>
      </c>
      <c r="L207" s="47">
        <v>0</v>
      </c>
      <c r="M207" s="47">
        <v>5000</v>
      </c>
      <c r="O207" s="47" t="s">
        <v>888</v>
      </c>
      <c r="P207" s="47" t="s">
        <v>1296</v>
      </c>
      <c r="Q207" s="47">
        <v>2088100</v>
      </c>
      <c r="R207" s="47">
        <f t="shared" si="14"/>
        <v>3203117</v>
      </c>
      <c r="S207" s="47">
        <v>352830</v>
      </c>
      <c r="T207" s="47">
        <v>2850287</v>
      </c>
      <c r="V207" s="47" t="s">
        <v>893</v>
      </c>
      <c r="W207" s="47" t="s">
        <v>2260</v>
      </c>
      <c r="X207" s="47">
        <v>32000</v>
      </c>
      <c r="Y207" s="47">
        <f t="shared" si="15"/>
        <v>5347756</v>
      </c>
      <c r="Z207" s="47">
        <v>1996425</v>
      </c>
      <c r="AA207" s="47">
        <v>3351331</v>
      </c>
    </row>
    <row r="208" spans="1:27" ht="15">
      <c r="A208" s="47" t="s">
        <v>911</v>
      </c>
      <c r="B208" s="47" t="s">
        <v>1303</v>
      </c>
      <c r="C208" s="47">
        <v>78000</v>
      </c>
      <c r="D208" s="47">
        <f t="shared" si="16"/>
        <v>460354</v>
      </c>
      <c r="E208" s="47">
        <v>185600</v>
      </c>
      <c r="F208" s="47">
        <v>274754</v>
      </c>
      <c r="G208" s="5"/>
      <c r="H208" s="47" t="s">
        <v>982</v>
      </c>
      <c r="I208" s="47" t="s">
        <v>1322</v>
      </c>
      <c r="J208" s="47">
        <v>0</v>
      </c>
      <c r="K208" s="47">
        <f t="shared" si="13"/>
        <v>3950</v>
      </c>
      <c r="L208" s="47">
        <v>0</v>
      </c>
      <c r="M208" s="47">
        <v>3950</v>
      </c>
      <c r="O208" s="47" t="s">
        <v>890</v>
      </c>
      <c r="P208" s="47" t="s">
        <v>1297</v>
      </c>
      <c r="Q208" s="47">
        <v>399550</v>
      </c>
      <c r="R208" s="47">
        <f t="shared" si="14"/>
        <v>6345164</v>
      </c>
      <c r="S208" s="47">
        <v>1768600</v>
      </c>
      <c r="T208" s="47">
        <v>4576564</v>
      </c>
      <c r="V208" s="47" t="s">
        <v>896</v>
      </c>
      <c r="W208" s="47" t="s">
        <v>1298</v>
      </c>
      <c r="X208" s="47">
        <v>104000</v>
      </c>
      <c r="Y208" s="47">
        <f t="shared" si="15"/>
        <v>21976284</v>
      </c>
      <c r="Z208" s="47">
        <v>3921504</v>
      </c>
      <c r="AA208" s="47">
        <v>18054780</v>
      </c>
    </row>
    <row r="209" spans="1:27" ht="15">
      <c r="A209" s="47" t="s">
        <v>914</v>
      </c>
      <c r="B209" s="47" t="s">
        <v>1304</v>
      </c>
      <c r="C209" s="47">
        <v>179840</v>
      </c>
      <c r="D209" s="47">
        <f t="shared" si="16"/>
        <v>599332</v>
      </c>
      <c r="E209" s="47">
        <v>97600</v>
      </c>
      <c r="F209" s="47">
        <v>501732</v>
      </c>
      <c r="G209" s="5"/>
      <c r="H209" s="47" t="s">
        <v>985</v>
      </c>
      <c r="I209" s="47" t="s">
        <v>1206</v>
      </c>
      <c r="J209" s="47">
        <v>22200</v>
      </c>
      <c r="K209" s="47">
        <f t="shared" si="13"/>
        <v>292275</v>
      </c>
      <c r="L209" s="47">
        <v>0</v>
      </c>
      <c r="M209" s="47">
        <v>292275</v>
      </c>
      <c r="O209" s="47" t="s">
        <v>893</v>
      </c>
      <c r="P209" s="47" t="s">
        <v>2260</v>
      </c>
      <c r="Q209" s="47">
        <v>1228800</v>
      </c>
      <c r="R209" s="47">
        <f t="shared" si="14"/>
        <v>4613151</v>
      </c>
      <c r="S209" s="47">
        <v>0</v>
      </c>
      <c r="T209" s="47">
        <v>4613151</v>
      </c>
      <c r="V209" s="47" t="s">
        <v>899</v>
      </c>
      <c r="W209" s="47" t="s">
        <v>1299</v>
      </c>
      <c r="X209" s="47">
        <v>400690</v>
      </c>
      <c r="Y209" s="47">
        <f t="shared" si="15"/>
        <v>5425842</v>
      </c>
      <c r="Z209" s="47">
        <v>740250</v>
      </c>
      <c r="AA209" s="47">
        <v>4685592</v>
      </c>
    </row>
    <row r="210" spans="1:27" ht="15">
      <c r="A210" s="47" t="s">
        <v>916</v>
      </c>
      <c r="B210" s="47" t="s">
        <v>1305</v>
      </c>
      <c r="C210" s="47">
        <v>0</v>
      </c>
      <c r="D210" s="47">
        <f t="shared" si="16"/>
        <v>261668</v>
      </c>
      <c r="E210" s="47">
        <v>0</v>
      </c>
      <c r="F210" s="47">
        <v>261668</v>
      </c>
      <c r="G210" s="5"/>
      <c r="H210" s="47" t="s">
        <v>987</v>
      </c>
      <c r="I210" s="47" t="s">
        <v>1627</v>
      </c>
      <c r="J210" s="47">
        <v>0</v>
      </c>
      <c r="K210" s="47">
        <f t="shared" si="13"/>
        <v>600</v>
      </c>
      <c r="L210" s="47">
        <v>0</v>
      </c>
      <c r="M210" s="47">
        <v>600</v>
      </c>
      <c r="O210" s="47" t="s">
        <v>896</v>
      </c>
      <c r="P210" s="47" t="s">
        <v>1298</v>
      </c>
      <c r="Q210" s="47">
        <v>15446477</v>
      </c>
      <c r="R210" s="47">
        <f t="shared" si="14"/>
        <v>21209682</v>
      </c>
      <c r="S210" s="47">
        <v>8945686</v>
      </c>
      <c r="T210" s="47">
        <v>12263996</v>
      </c>
      <c r="V210" s="47" t="s">
        <v>902</v>
      </c>
      <c r="W210" s="47" t="s">
        <v>1300</v>
      </c>
      <c r="X210" s="47">
        <v>7111000</v>
      </c>
      <c r="Y210" s="47">
        <f t="shared" si="15"/>
        <v>18786159</v>
      </c>
      <c r="Z210" s="47">
        <v>608100</v>
      </c>
      <c r="AA210" s="47">
        <v>18178059</v>
      </c>
    </row>
    <row r="211" spans="1:27" ht="15">
      <c r="A211" s="47" t="s">
        <v>919</v>
      </c>
      <c r="B211" s="47" t="s">
        <v>1306</v>
      </c>
      <c r="C211" s="47">
        <v>0</v>
      </c>
      <c r="D211" s="47">
        <f t="shared" si="16"/>
        <v>292091</v>
      </c>
      <c r="E211" s="47">
        <v>21500</v>
      </c>
      <c r="F211" s="47">
        <v>270591</v>
      </c>
      <c r="G211" s="5"/>
      <c r="H211" s="47" t="s">
        <v>990</v>
      </c>
      <c r="I211" s="47" t="s">
        <v>1323</v>
      </c>
      <c r="J211" s="47">
        <v>0</v>
      </c>
      <c r="K211" s="47">
        <f t="shared" si="13"/>
        <v>12720585</v>
      </c>
      <c r="L211" s="47">
        <v>27200</v>
      </c>
      <c r="M211" s="47">
        <v>12693385</v>
      </c>
      <c r="O211" s="47" t="s">
        <v>899</v>
      </c>
      <c r="P211" s="47" t="s">
        <v>1299</v>
      </c>
      <c r="Q211" s="47">
        <v>4849200</v>
      </c>
      <c r="R211" s="47">
        <f t="shared" si="14"/>
        <v>10569372</v>
      </c>
      <c r="S211" s="47">
        <v>1318110</v>
      </c>
      <c r="T211" s="47">
        <v>9251262</v>
      </c>
      <c r="V211" s="47" t="s">
        <v>905</v>
      </c>
      <c r="W211" s="47" t="s">
        <v>1301</v>
      </c>
      <c r="X211" s="47">
        <v>878500</v>
      </c>
      <c r="Y211" s="47">
        <f t="shared" si="15"/>
        <v>10482277</v>
      </c>
      <c r="Z211" s="47">
        <v>1956900</v>
      </c>
      <c r="AA211" s="47">
        <v>8525377</v>
      </c>
    </row>
    <row r="212" spans="1:27" ht="15">
      <c r="A212" s="47" t="s">
        <v>922</v>
      </c>
      <c r="B212" s="47" t="s">
        <v>1307</v>
      </c>
      <c r="C212" s="47">
        <v>182000</v>
      </c>
      <c r="D212" s="47">
        <f t="shared" si="16"/>
        <v>486624</v>
      </c>
      <c r="E212" s="47">
        <v>65900</v>
      </c>
      <c r="F212" s="47">
        <v>420724</v>
      </c>
      <c r="G212" s="5"/>
      <c r="H212" s="47" t="s">
        <v>993</v>
      </c>
      <c r="I212" s="47" t="s">
        <v>1324</v>
      </c>
      <c r="J212" s="47">
        <v>2300</v>
      </c>
      <c r="K212" s="47">
        <f t="shared" si="13"/>
        <v>6000</v>
      </c>
      <c r="L212" s="47">
        <v>0</v>
      </c>
      <c r="M212" s="47">
        <v>6000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908</v>
      </c>
      <c r="W212" s="47" t="s">
        <v>1302</v>
      </c>
      <c r="X212" s="47">
        <v>90843271</v>
      </c>
      <c r="Y212" s="47">
        <f t="shared" si="15"/>
        <v>71737668</v>
      </c>
      <c r="Z212" s="47">
        <v>8956604</v>
      </c>
      <c r="AA212" s="47">
        <v>62781064</v>
      </c>
    </row>
    <row r="213" spans="1:27" ht="15">
      <c r="A213" s="47" t="s">
        <v>925</v>
      </c>
      <c r="B213" s="47" t="s">
        <v>1308</v>
      </c>
      <c r="C213" s="47">
        <v>525200</v>
      </c>
      <c r="D213" s="47">
        <f t="shared" si="16"/>
        <v>581617</v>
      </c>
      <c r="E213" s="47">
        <v>46620</v>
      </c>
      <c r="F213" s="47">
        <v>534997</v>
      </c>
      <c r="G213" s="5"/>
      <c r="H213" s="47" t="s">
        <v>996</v>
      </c>
      <c r="I213" s="47" t="s">
        <v>1325</v>
      </c>
      <c r="J213" s="47">
        <v>1519000</v>
      </c>
      <c r="K213" s="47">
        <f t="shared" si="13"/>
        <v>2307951</v>
      </c>
      <c r="L213" s="47">
        <v>2268129</v>
      </c>
      <c r="M213" s="47">
        <v>39822</v>
      </c>
      <c r="O213" s="47" t="s">
        <v>905</v>
      </c>
      <c r="P213" s="47" t="s">
        <v>1301</v>
      </c>
      <c r="Q213" s="47">
        <v>1622869</v>
      </c>
      <c r="R213" s="47">
        <f t="shared" si="14"/>
        <v>22995038</v>
      </c>
      <c r="S213" s="47">
        <v>4314215</v>
      </c>
      <c r="T213" s="47">
        <v>18680823</v>
      </c>
      <c r="V213" s="47" t="s">
        <v>911</v>
      </c>
      <c r="W213" s="47" t="s">
        <v>1303</v>
      </c>
      <c r="X213" s="47">
        <v>280000</v>
      </c>
      <c r="Y213" s="47">
        <f t="shared" si="15"/>
        <v>140021</v>
      </c>
      <c r="Z213" s="47">
        <v>0</v>
      </c>
      <c r="AA213" s="47">
        <v>140021</v>
      </c>
    </row>
    <row r="214" spans="1:27" ht="15">
      <c r="A214" s="47" t="s">
        <v>928</v>
      </c>
      <c r="B214" s="47" t="s">
        <v>1309</v>
      </c>
      <c r="C214" s="47">
        <v>700500</v>
      </c>
      <c r="D214" s="47">
        <f t="shared" si="16"/>
        <v>613211</v>
      </c>
      <c r="E214" s="47">
        <v>35000</v>
      </c>
      <c r="F214" s="47">
        <v>578211</v>
      </c>
      <c r="G214" s="5"/>
      <c r="H214" s="47" t="s">
        <v>999</v>
      </c>
      <c r="I214" s="47" t="s">
        <v>1326</v>
      </c>
      <c r="J214" s="47">
        <v>0</v>
      </c>
      <c r="K214" s="47">
        <f t="shared" si="13"/>
        <v>2000</v>
      </c>
      <c r="L214" s="47">
        <v>0</v>
      </c>
      <c r="M214" s="47">
        <v>2000</v>
      </c>
      <c r="O214" s="47" t="s">
        <v>908</v>
      </c>
      <c r="P214" s="47" t="s">
        <v>1302</v>
      </c>
      <c r="Q214" s="47">
        <v>87119784</v>
      </c>
      <c r="R214" s="47">
        <f t="shared" si="14"/>
        <v>22731878</v>
      </c>
      <c r="S214" s="47">
        <v>251076</v>
      </c>
      <c r="T214" s="47">
        <v>22480802</v>
      </c>
      <c r="V214" s="47" t="s">
        <v>914</v>
      </c>
      <c r="W214" s="47" t="s">
        <v>1304</v>
      </c>
      <c r="X214" s="47">
        <v>636098</v>
      </c>
      <c r="Y214" s="47">
        <f t="shared" si="15"/>
        <v>4575467</v>
      </c>
      <c r="Z214" s="47">
        <v>455700</v>
      </c>
      <c r="AA214" s="47">
        <v>4119767</v>
      </c>
    </row>
    <row r="215" spans="1:27" ht="15">
      <c r="A215" s="47" t="s">
        <v>931</v>
      </c>
      <c r="B215" s="47" t="s">
        <v>1310</v>
      </c>
      <c r="C215" s="47">
        <v>18200</v>
      </c>
      <c r="D215" s="47">
        <f t="shared" si="16"/>
        <v>1390474</v>
      </c>
      <c r="E215" s="47">
        <v>98652</v>
      </c>
      <c r="F215" s="47">
        <v>1291822</v>
      </c>
      <c r="G215" s="5"/>
      <c r="H215" s="47" t="s">
        <v>1002</v>
      </c>
      <c r="I215" s="47" t="s">
        <v>1327</v>
      </c>
      <c r="J215" s="47">
        <v>18900</v>
      </c>
      <c r="K215" s="47">
        <f t="shared" si="13"/>
        <v>229559</v>
      </c>
      <c r="L215" s="47">
        <v>0</v>
      </c>
      <c r="M215" s="47">
        <v>229559</v>
      </c>
      <c r="O215" s="47" t="s">
        <v>911</v>
      </c>
      <c r="P215" s="47" t="s">
        <v>1303</v>
      </c>
      <c r="Q215" s="47">
        <v>8207483</v>
      </c>
      <c r="R215" s="47">
        <f t="shared" si="14"/>
        <v>5214615</v>
      </c>
      <c r="S215" s="47">
        <v>2118081</v>
      </c>
      <c r="T215" s="47">
        <v>3096534</v>
      </c>
      <c r="V215" s="47" t="s">
        <v>916</v>
      </c>
      <c r="W215" s="47" t="s">
        <v>1305</v>
      </c>
      <c r="X215" s="47">
        <v>0</v>
      </c>
      <c r="Y215" s="47">
        <f t="shared" si="15"/>
        <v>1438496</v>
      </c>
      <c r="Z215" s="47">
        <v>0</v>
      </c>
      <c r="AA215" s="47">
        <v>1438496</v>
      </c>
    </row>
    <row r="216" spans="1:27" ht="15">
      <c r="A216" s="47" t="s">
        <v>935</v>
      </c>
      <c r="B216" s="47" t="s">
        <v>1311</v>
      </c>
      <c r="C216" s="47">
        <v>190000</v>
      </c>
      <c r="D216" s="47">
        <f t="shared" si="16"/>
        <v>100438</v>
      </c>
      <c r="E216" s="47">
        <v>0</v>
      </c>
      <c r="F216" s="47">
        <v>100438</v>
      </c>
      <c r="G216" s="5"/>
      <c r="H216" s="47" t="s">
        <v>1006</v>
      </c>
      <c r="I216" s="47" t="s">
        <v>1328</v>
      </c>
      <c r="J216" s="47">
        <v>0</v>
      </c>
      <c r="K216" s="47">
        <f t="shared" si="13"/>
        <v>308649</v>
      </c>
      <c r="L216" s="47">
        <v>0</v>
      </c>
      <c r="M216" s="47">
        <v>308649</v>
      </c>
      <c r="O216" s="47" t="s">
        <v>914</v>
      </c>
      <c r="P216" s="47" t="s">
        <v>1304</v>
      </c>
      <c r="Q216" s="47">
        <v>2661041</v>
      </c>
      <c r="R216" s="47">
        <f t="shared" si="14"/>
        <v>7815897</v>
      </c>
      <c r="S216" s="47">
        <v>2059734</v>
      </c>
      <c r="T216" s="47">
        <v>5756163</v>
      </c>
      <c r="V216" s="47" t="s">
        <v>919</v>
      </c>
      <c r="W216" s="47" t="s">
        <v>1306</v>
      </c>
      <c r="X216" s="47">
        <v>11907472</v>
      </c>
      <c r="Y216" s="47">
        <f t="shared" si="15"/>
        <v>18275931</v>
      </c>
      <c r="Z216" s="47">
        <v>0</v>
      </c>
      <c r="AA216" s="47">
        <v>18275931</v>
      </c>
    </row>
    <row r="217" spans="1:27" ht="15">
      <c r="A217" s="47" t="s">
        <v>938</v>
      </c>
      <c r="B217" s="47" t="s">
        <v>1312</v>
      </c>
      <c r="C217" s="47">
        <v>111000</v>
      </c>
      <c r="D217" s="47">
        <f t="shared" si="16"/>
        <v>491510</v>
      </c>
      <c r="E217" s="47">
        <v>59127</v>
      </c>
      <c r="F217" s="47">
        <v>432383</v>
      </c>
      <c r="G217" s="5"/>
      <c r="H217" s="47" t="s">
        <v>1009</v>
      </c>
      <c r="I217" s="47" t="s">
        <v>1628</v>
      </c>
      <c r="J217" s="47">
        <v>0</v>
      </c>
      <c r="K217" s="47">
        <f t="shared" si="13"/>
        <v>300</v>
      </c>
      <c r="L217" s="47">
        <v>0</v>
      </c>
      <c r="M217" s="47">
        <v>300</v>
      </c>
      <c r="O217" s="47" t="s">
        <v>916</v>
      </c>
      <c r="P217" s="47" t="s">
        <v>1305</v>
      </c>
      <c r="Q217" s="47">
        <v>2121200</v>
      </c>
      <c r="R217" s="47">
        <f t="shared" si="14"/>
        <v>6240314</v>
      </c>
      <c r="S217" s="47">
        <v>39300</v>
      </c>
      <c r="T217" s="47">
        <v>6201014</v>
      </c>
      <c r="V217" s="47" t="s">
        <v>922</v>
      </c>
      <c r="W217" s="47" t="s">
        <v>1307</v>
      </c>
      <c r="X217" s="47">
        <v>18900</v>
      </c>
      <c r="Y217" s="47">
        <f t="shared" si="15"/>
        <v>7300431</v>
      </c>
      <c r="Z217" s="47">
        <v>0</v>
      </c>
      <c r="AA217" s="47">
        <v>7300431</v>
      </c>
    </row>
    <row r="218" spans="1:27" ht="15">
      <c r="A218" s="47" t="s">
        <v>941</v>
      </c>
      <c r="B218" s="47" t="s">
        <v>1313</v>
      </c>
      <c r="C218" s="47">
        <v>324500</v>
      </c>
      <c r="D218" s="47">
        <f t="shared" si="16"/>
        <v>358869</v>
      </c>
      <c r="E218" s="47">
        <v>45001</v>
      </c>
      <c r="F218" s="47">
        <v>313868</v>
      </c>
      <c r="G218" s="5"/>
      <c r="H218" s="47" t="s">
        <v>1012</v>
      </c>
      <c r="I218" s="47" t="s">
        <v>1329</v>
      </c>
      <c r="J218" s="47">
        <v>376000</v>
      </c>
      <c r="K218" s="47">
        <f t="shared" si="13"/>
        <v>73800</v>
      </c>
      <c r="L218" s="47">
        <v>0</v>
      </c>
      <c r="M218" s="47">
        <v>73800</v>
      </c>
      <c r="O218" s="47" t="s">
        <v>919</v>
      </c>
      <c r="P218" s="47" t="s">
        <v>1306</v>
      </c>
      <c r="Q218" s="47">
        <v>548000</v>
      </c>
      <c r="R218" s="47">
        <f t="shared" si="14"/>
        <v>2134978</v>
      </c>
      <c r="S218" s="47">
        <v>215500</v>
      </c>
      <c r="T218" s="47">
        <v>1919478</v>
      </c>
      <c r="V218" s="47" t="s">
        <v>925</v>
      </c>
      <c r="W218" s="47" t="s">
        <v>1308</v>
      </c>
      <c r="X218" s="47">
        <v>0</v>
      </c>
      <c r="Y218" s="47">
        <f t="shared" si="15"/>
        <v>422562</v>
      </c>
      <c r="Z218" s="47">
        <v>0</v>
      </c>
      <c r="AA218" s="47">
        <v>422562</v>
      </c>
    </row>
    <row r="219" spans="1:27" ht="15">
      <c r="A219" s="47" t="s">
        <v>944</v>
      </c>
      <c r="B219" s="47" t="s">
        <v>1314</v>
      </c>
      <c r="C219" s="47">
        <v>0</v>
      </c>
      <c r="D219" s="47">
        <f t="shared" si="16"/>
        <v>26400</v>
      </c>
      <c r="E219" s="47">
        <v>0</v>
      </c>
      <c r="F219" s="47">
        <v>26400</v>
      </c>
      <c r="G219" s="5"/>
      <c r="H219" s="47" t="s">
        <v>1015</v>
      </c>
      <c r="I219" s="47" t="s">
        <v>1330</v>
      </c>
      <c r="J219" s="47">
        <v>0</v>
      </c>
      <c r="K219" s="47">
        <f t="shared" si="13"/>
        <v>306463</v>
      </c>
      <c r="L219" s="47">
        <v>0</v>
      </c>
      <c r="M219" s="47">
        <v>306463</v>
      </c>
      <c r="O219" s="47" t="s">
        <v>922</v>
      </c>
      <c r="P219" s="47" t="s">
        <v>1307</v>
      </c>
      <c r="Q219" s="47">
        <v>182000</v>
      </c>
      <c r="R219" s="47">
        <f t="shared" si="14"/>
        <v>8389649</v>
      </c>
      <c r="S219" s="47">
        <v>977425</v>
      </c>
      <c r="T219" s="47">
        <v>7412224</v>
      </c>
      <c r="V219" s="47" t="s">
        <v>928</v>
      </c>
      <c r="W219" s="47" t="s">
        <v>1309</v>
      </c>
      <c r="X219" s="47">
        <v>149650</v>
      </c>
      <c r="Y219" s="47">
        <f t="shared" si="15"/>
        <v>3092031</v>
      </c>
      <c r="Z219" s="47">
        <v>64300</v>
      </c>
      <c r="AA219" s="47">
        <v>3027731</v>
      </c>
    </row>
    <row r="220" spans="1:27" ht="15">
      <c r="A220" s="47" t="s">
        <v>947</v>
      </c>
      <c r="B220" s="47" t="s">
        <v>1315</v>
      </c>
      <c r="C220" s="47">
        <v>661500</v>
      </c>
      <c r="D220" s="47">
        <f t="shared" si="16"/>
        <v>198082</v>
      </c>
      <c r="E220" s="47">
        <v>0</v>
      </c>
      <c r="F220" s="47">
        <v>198082</v>
      </c>
      <c r="G220" s="5"/>
      <c r="H220" s="47" t="s">
        <v>1018</v>
      </c>
      <c r="I220" s="47" t="s">
        <v>1331</v>
      </c>
      <c r="J220" s="47">
        <v>597000</v>
      </c>
      <c r="K220" s="47">
        <f t="shared" si="13"/>
        <v>16664442</v>
      </c>
      <c r="L220" s="47">
        <v>0</v>
      </c>
      <c r="M220" s="47">
        <v>16664442</v>
      </c>
      <c r="O220" s="47" t="s">
        <v>925</v>
      </c>
      <c r="P220" s="47" t="s">
        <v>1308</v>
      </c>
      <c r="Q220" s="47">
        <v>13143050</v>
      </c>
      <c r="R220" s="47">
        <f t="shared" si="14"/>
        <v>7757859</v>
      </c>
      <c r="S220" s="47">
        <v>1410601</v>
      </c>
      <c r="T220" s="47">
        <v>6347258</v>
      </c>
      <c r="V220" s="47" t="s">
        <v>931</v>
      </c>
      <c r="W220" s="47" t="s">
        <v>1310</v>
      </c>
      <c r="X220" s="47">
        <v>5644582</v>
      </c>
      <c r="Y220" s="47">
        <f t="shared" si="15"/>
        <v>26940136</v>
      </c>
      <c r="Z220" s="47">
        <v>1512161</v>
      </c>
      <c r="AA220" s="47">
        <v>25427975</v>
      </c>
    </row>
    <row r="221" spans="1:27" ht="15">
      <c r="A221" s="47" t="s">
        <v>950</v>
      </c>
      <c r="B221" s="47" t="s">
        <v>1372</v>
      </c>
      <c r="C221" s="47">
        <v>1130500</v>
      </c>
      <c r="D221" s="47">
        <f t="shared" si="16"/>
        <v>221375</v>
      </c>
      <c r="E221" s="47">
        <v>0</v>
      </c>
      <c r="F221" s="47">
        <v>221375</v>
      </c>
      <c r="G221" s="5"/>
      <c r="H221" s="47" t="s">
        <v>1021</v>
      </c>
      <c r="I221" s="47" t="s">
        <v>1332</v>
      </c>
      <c r="J221" s="47">
        <v>17064000</v>
      </c>
      <c r="K221" s="47">
        <f t="shared" si="13"/>
        <v>8109709</v>
      </c>
      <c r="L221" s="47">
        <v>0</v>
      </c>
      <c r="M221" s="47">
        <v>8109709</v>
      </c>
      <c r="O221" s="47" t="s">
        <v>928</v>
      </c>
      <c r="P221" s="47" t="s">
        <v>1309</v>
      </c>
      <c r="Q221" s="47">
        <v>4891700</v>
      </c>
      <c r="R221" s="47">
        <f t="shared" si="14"/>
        <v>7016140</v>
      </c>
      <c r="S221" s="47">
        <v>1344129</v>
      </c>
      <c r="T221" s="47">
        <v>5672011</v>
      </c>
      <c r="V221" s="47" t="s">
        <v>935</v>
      </c>
      <c r="W221" s="47" t="s">
        <v>1311</v>
      </c>
      <c r="X221" s="47">
        <v>8425</v>
      </c>
      <c r="Y221" s="47">
        <f t="shared" si="15"/>
        <v>1993182</v>
      </c>
      <c r="Z221" s="47">
        <v>0</v>
      </c>
      <c r="AA221" s="47">
        <v>1993182</v>
      </c>
    </row>
    <row r="222" spans="1:27" ht="15">
      <c r="A222" s="47" t="s">
        <v>953</v>
      </c>
      <c r="B222" s="47" t="s">
        <v>1285</v>
      </c>
      <c r="C222" s="47">
        <v>128275</v>
      </c>
      <c r="D222" s="47">
        <f t="shared" si="16"/>
        <v>57578</v>
      </c>
      <c r="E222" s="47">
        <v>0</v>
      </c>
      <c r="F222" s="47">
        <v>57578</v>
      </c>
      <c r="G222" s="5"/>
      <c r="H222" s="47" t="s">
        <v>1024</v>
      </c>
      <c r="I222" s="47" t="s">
        <v>1333</v>
      </c>
      <c r="J222" s="47">
        <v>0</v>
      </c>
      <c r="K222" s="47">
        <f t="shared" si="13"/>
        <v>204315</v>
      </c>
      <c r="L222" s="47">
        <v>0</v>
      </c>
      <c r="M222" s="47">
        <v>204315</v>
      </c>
      <c r="O222" s="47" t="s">
        <v>931</v>
      </c>
      <c r="P222" s="47" t="s">
        <v>1310</v>
      </c>
      <c r="Q222" s="47">
        <v>1747898</v>
      </c>
      <c r="R222" s="47">
        <f t="shared" si="14"/>
        <v>11393664</v>
      </c>
      <c r="S222" s="47">
        <v>1392668</v>
      </c>
      <c r="T222" s="47">
        <v>10000996</v>
      </c>
      <c r="V222" s="47" t="s">
        <v>938</v>
      </c>
      <c r="W222" s="47" t="s">
        <v>1312</v>
      </c>
      <c r="X222" s="47">
        <v>4237915</v>
      </c>
      <c r="Y222" s="47">
        <f t="shared" si="15"/>
        <v>12006560</v>
      </c>
      <c r="Z222" s="47">
        <v>3292760</v>
      </c>
      <c r="AA222" s="47">
        <v>8713800</v>
      </c>
    </row>
    <row r="223" spans="1:27" ht="15">
      <c r="A223" s="47" t="s">
        <v>955</v>
      </c>
      <c r="B223" s="47" t="s">
        <v>1316</v>
      </c>
      <c r="C223" s="47">
        <v>1787935</v>
      </c>
      <c r="D223" s="47">
        <f t="shared" si="16"/>
        <v>294757</v>
      </c>
      <c r="E223" s="47">
        <v>32125</v>
      </c>
      <c r="F223" s="47">
        <v>262632</v>
      </c>
      <c r="G223" s="5"/>
      <c r="H223" s="47" t="s">
        <v>1027</v>
      </c>
      <c r="I223" s="47" t="s">
        <v>1334</v>
      </c>
      <c r="J223" s="47">
        <v>1610000</v>
      </c>
      <c r="K223" s="47">
        <f t="shared" si="13"/>
        <v>66072</v>
      </c>
      <c r="L223" s="47">
        <v>0</v>
      </c>
      <c r="M223" s="47">
        <v>66072</v>
      </c>
      <c r="O223" s="47" t="s">
        <v>935</v>
      </c>
      <c r="P223" s="47" t="s">
        <v>1311</v>
      </c>
      <c r="Q223" s="47">
        <v>1116600</v>
      </c>
      <c r="R223" s="47">
        <f t="shared" si="14"/>
        <v>1262338</v>
      </c>
      <c r="S223" s="47">
        <v>100800</v>
      </c>
      <c r="T223" s="47">
        <v>1161538</v>
      </c>
      <c r="V223" s="47" t="s">
        <v>941</v>
      </c>
      <c r="W223" s="47" t="s">
        <v>1313</v>
      </c>
      <c r="X223" s="47">
        <v>131046</v>
      </c>
      <c r="Y223" s="47">
        <f t="shared" si="15"/>
        <v>13156932</v>
      </c>
      <c r="Z223" s="47">
        <v>12621501</v>
      </c>
      <c r="AA223" s="47">
        <v>535431</v>
      </c>
    </row>
    <row r="224" spans="1:27" ht="15">
      <c r="A224" s="47" t="s">
        <v>958</v>
      </c>
      <c r="B224" s="47" t="s">
        <v>1317</v>
      </c>
      <c r="C224" s="47">
        <v>0</v>
      </c>
      <c r="D224" s="47">
        <f t="shared" si="16"/>
        <v>110524</v>
      </c>
      <c r="E224" s="47">
        <v>53300</v>
      </c>
      <c r="F224" s="47">
        <v>57224</v>
      </c>
      <c r="G224" s="5"/>
      <c r="H224" s="47" t="s">
        <v>1030</v>
      </c>
      <c r="I224" s="47" t="s">
        <v>1335</v>
      </c>
      <c r="J224" s="47">
        <v>1</v>
      </c>
      <c r="K224" s="47">
        <f t="shared" si="13"/>
        <v>1912549</v>
      </c>
      <c r="L224" s="47">
        <v>0</v>
      </c>
      <c r="M224" s="47">
        <v>1912549</v>
      </c>
      <c r="O224" s="47" t="s">
        <v>938</v>
      </c>
      <c r="P224" s="47" t="s">
        <v>1312</v>
      </c>
      <c r="Q224" s="47">
        <v>6690203</v>
      </c>
      <c r="R224" s="47">
        <f t="shared" si="14"/>
        <v>5313084</v>
      </c>
      <c r="S224" s="47">
        <v>654011</v>
      </c>
      <c r="T224" s="47">
        <v>4659073</v>
      </c>
      <c r="V224" s="47" t="s">
        <v>944</v>
      </c>
      <c r="W224" s="47" t="s">
        <v>1314</v>
      </c>
      <c r="X224" s="47">
        <v>2105000</v>
      </c>
      <c r="Y224" s="47">
        <f t="shared" si="15"/>
        <v>933410</v>
      </c>
      <c r="Z224" s="47">
        <v>0</v>
      </c>
      <c r="AA224" s="47">
        <v>933410</v>
      </c>
    </row>
    <row r="225" spans="1:27" ht="15">
      <c r="A225" s="47" t="s">
        <v>961</v>
      </c>
      <c r="B225" s="47" t="s">
        <v>1318</v>
      </c>
      <c r="C225" s="47">
        <v>384607</v>
      </c>
      <c r="D225" s="47">
        <f t="shared" si="16"/>
        <v>243622</v>
      </c>
      <c r="E225" s="47">
        <v>25000</v>
      </c>
      <c r="F225" s="47">
        <v>218622</v>
      </c>
      <c r="G225" s="5"/>
      <c r="H225" s="47" t="s">
        <v>1033</v>
      </c>
      <c r="I225" s="47" t="s">
        <v>1336</v>
      </c>
      <c r="J225" s="47">
        <v>0</v>
      </c>
      <c r="K225" s="47">
        <f t="shared" si="13"/>
        <v>70984</v>
      </c>
      <c r="L225" s="47">
        <v>0</v>
      </c>
      <c r="M225" s="47">
        <v>70984</v>
      </c>
      <c r="O225" s="47" t="s">
        <v>941</v>
      </c>
      <c r="P225" s="47" t="s">
        <v>1313</v>
      </c>
      <c r="Q225" s="47">
        <v>5915084</v>
      </c>
      <c r="R225" s="47">
        <f t="shared" si="14"/>
        <v>3528192</v>
      </c>
      <c r="S225" s="47">
        <v>362422</v>
      </c>
      <c r="T225" s="47">
        <v>3165770</v>
      </c>
      <c r="V225" s="47" t="s">
        <v>947</v>
      </c>
      <c r="W225" s="47" t="s">
        <v>1315</v>
      </c>
      <c r="X225" s="47">
        <v>186751</v>
      </c>
      <c r="Y225" s="47">
        <f t="shared" si="15"/>
        <v>561142</v>
      </c>
      <c r="Z225" s="47">
        <v>0</v>
      </c>
      <c r="AA225" s="47">
        <v>561142</v>
      </c>
    </row>
    <row r="226" spans="1:27" ht="15">
      <c r="A226" s="47" t="s">
        <v>964</v>
      </c>
      <c r="B226" s="47" t="s">
        <v>1319</v>
      </c>
      <c r="C226" s="47">
        <v>284300</v>
      </c>
      <c r="D226" s="47">
        <f t="shared" si="16"/>
        <v>351736</v>
      </c>
      <c r="E226" s="47">
        <v>71391</v>
      </c>
      <c r="F226" s="47">
        <v>280345</v>
      </c>
      <c r="G226" s="5"/>
      <c r="H226" s="47" t="s">
        <v>1036</v>
      </c>
      <c r="I226" s="47" t="s">
        <v>1374</v>
      </c>
      <c r="J226" s="47">
        <v>0</v>
      </c>
      <c r="K226" s="47">
        <f t="shared" si="13"/>
        <v>882102</v>
      </c>
      <c r="L226" s="47">
        <v>0</v>
      </c>
      <c r="M226" s="47">
        <v>882102</v>
      </c>
      <c r="O226" s="47" t="s">
        <v>944</v>
      </c>
      <c r="P226" s="47" t="s">
        <v>1314</v>
      </c>
      <c r="Q226" s="47">
        <v>443200</v>
      </c>
      <c r="R226" s="47">
        <f t="shared" si="14"/>
        <v>488157</v>
      </c>
      <c r="S226" s="47">
        <v>169380</v>
      </c>
      <c r="T226" s="47">
        <v>318777</v>
      </c>
      <c r="V226" s="47" t="s">
        <v>950</v>
      </c>
      <c r="W226" s="47" t="s">
        <v>1372</v>
      </c>
      <c r="X226" s="47">
        <v>42026723</v>
      </c>
      <c r="Y226" s="47">
        <f t="shared" si="15"/>
        <v>3338084</v>
      </c>
      <c r="Z226" s="47">
        <v>221515</v>
      </c>
      <c r="AA226" s="47">
        <v>3116569</v>
      </c>
    </row>
    <row r="227" spans="1:27" ht="15">
      <c r="A227" s="47" t="s">
        <v>967</v>
      </c>
      <c r="B227" s="47" t="s">
        <v>1320</v>
      </c>
      <c r="C227" s="47">
        <v>0</v>
      </c>
      <c r="D227" s="47">
        <f t="shared" si="16"/>
        <v>65406</v>
      </c>
      <c r="E227" s="47">
        <v>0</v>
      </c>
      <c r="F227" s="47">
        <v>65406</v>
      </c>
      <c r="G227" s="5"/>
      <c r="H227" s="47" t="s">
        <v>1039</v>
      </c>
      <c r="I227" s="47" t="s">
        <v>1337</v>
      </c>
      <c r="J227" s="47">
        <v>0</v>
      </c>
      <c r="K227" s="47">
        <f t="shared" si="13"/>
        <v>120790</v>
      </c>
      <c r="L227" s="47">
        <v>0</v>
      </c>
      <c r="M227" s="47">
        <v>120790</v>
      </c>
      <c r="O227" s="47" t="s">
        <v>947</v>
      </c>
      <c r="P227" s="47" t="s">
        <v>1315</v>
      </c>
      <c r="Q227" s="47">
        <v>2876862</v>
      </c>
      <c r="R227" s="47">
        <f t="shared" si="14"/>
        <v>2800336</v>
      </c>
      <c r="S227" s="47">
        <v>360852</v>
      </c>
      <c r="T227" s="47">
        <v>2439484</v>
      </c>
      <c r="V227" s="47" t="s">
        <v>953</v>
      </c>
      <c r="W227" s="47" t="s">
        <v>1285</v>
      </c>
      <c r="X227" s="47">
        <v>30300</v>
      </c>
      <c r="Y227" s="47">
        <f t="shared" si="15"/>
        <v>4136838</v>
      </c>
      <c r="Z227" s="47">
        <v>0</v>
      </c>
      <c r="AA227" s="47">
        <v>4136838</v>
      </c>
    </row>
    <row r="228" spans="1:27" ht="15">
      <c r="A228" s="47" t="s">
        <v>970</v>
      </c>
      <c r="B228" s="47" t="s">
        <v>1625</v>
      </c>
      <c r="C228" s="47">
        <v>0</v>
      </c>
      <c r="D228" s="47">
        <f t="shared" si="16"/>
        <v>8950</v>
      </c>
      <c r="E228" s="47">
        <v>0</v>
      </c>
      <c r="F228" s="47">
        <v>8950</v>
      </c>
      <c r="G228" s="5"/>
      <c r="H228" s="47" t="s">
        <v>1043</v>
      </c>
      <c r="I228" s="47" t="s">
        <v>1338</v>
      </c>
      <c r="J228" s="47">
        <v>0</v>
      </c>
      <c r="K228" s="47">
        <f t="shared" si="13"/>
        <v>175000</v>
      </c>
      <c r="L228" s="47">
        <v>0</v>
      </c>
      <c r="M228" s="47">
        <v>175000</v>
      </c>
      <c r="O228" s="47" t="s">
        <v>950</v>
      </c>
      <c r="P228" s="47" t="s">
        <v>1372</v>
      </c>
      <c r="Q228" s="47">
        <v>6193600</v>
      </c>
      <c r="R228" s="47">
        <f t="shared" si="14"/>
        <v>2433543</v>
      </c>
      <c r="S228" s="47">
        <v>133825</v>
      </c>
      <c r="T228" s="47">
        <v>2299718</v>
      </c>
      <c r="V228" s="47" t="s">
        <v>955</v>
      </c>
      <c r="W228" s="47" t="s">
        <v>1316</v>
      </c>
      <c r="X228" s="47">
        <v>157700</v>
      </c>
      <c r="Y228" s="47">
        <f t="shared" si="15"/>
        <v>1876304</v>
      </c>
      <c r="Z228" s="47">
        <v>829426</v>
      </c>
      <c r="AA228" s="47">
        <v>1046878</v>
      </c>
    </row>
    <row r="229" spans="1:27" ht="15">
      <c r="A229" s="47" t="s">
        <v>973</v>
      </c>
      <c r="B229" s="47" t="s">
        <v>1321</v>
      </c>
      <c r="C229" s="47">
        <v>0</v>
      </c>
      <c r="D229" s="47">
        <f t="shared" si="16"/>
        <v>68000</v>
      </c>
      <c r="E229" s="47">
        <v>25000</v>
      </c>
      <c r="F229" s="47">
        <v>43000</v>
      </c>
      <c r="G229" s="5"/>
      <c r="H229" s="47" t="s">
        <v>1046</v>
      </c>
      <c r="I229" s="47" t="s">
        <v>1339</v>
      </c>
      <c r="J229" s="47">
        <v>38000</v>
      </c>
      <c r="K229" s="47">
        <f t="shared" si="13"/>
        <v>74333</v>
      </c>
      <c r="L229" s="47">
        <v>3600</v>
      </c>
      <c r="M229" s="47">
        <v>70733</v>
      </c>
      <c r="O229" s="47" t="s">
        <v>953</v>
      </c>
      <c r="P229" s="47" t="s">
        <v>1285</v>
      </c>
      <c r="Q229" s="47">
        <v>378175</v>
      </c>
      <c r="R229" s="47">
        <f t="shared" si="14"/>
        <v>801127</v>
      </c>
      <c r="S229" s="47">
        <v>74951</v>
      </c>
      <c r="T229" s="47">
        <v>726176</v>
      </c>
      <c r="V229" s="47" t="s">
        <v>958</v>
      </c>
      <c r="W229" s="47" t="s">
        <v>1317</v>
      </c>
      <c r="X229" s="47">
        <v>2067200</v>
      </c>
      <c r="Y229" s="47">
        <f t="shared" si="15"/>
        <v>19784434</v>
      </c>
      <c r="Z229" s="47">
        <v>91000</v>
      </c>
      <c r="AA229" s="47">
        <v>19693434</v>
      </c>
    </row>
    <row r="230" spans="1:27" ht="15">
      <c r="A230" s="47" t="s">
        <v>976</v>
      </c>
      <c r="B230" s="47" t="s">
        <v>1373</v>
      </c>
      <c r="C230" s="47">
        <v>0</v>
      </c>
      <c r="D230" s="47">
        <f t="shared" si="16"/>
        <v>172495</v>
      </c>
      <c r="E230" s="47">
        <v>9600</v>
      </c>
      <c r="F230" s="47">
        <v>162895</v>
      </c>
      <c r="G230" s="5"/>
      <c r="H230" s="47" t="s">
        <v>1049</v>
      </c>
      <c r="I230" s="47" t="s">
        <v>1629</v>
      </c>
      <c r="J230" s="47">
        <v>0</v>
      </c>
      <c r="K230" s="47">
        <f t="shared" si="13"/>
        <v>62125</v>
      </c>
      <c r="L230" s="47">
        <v>0</v>
      </c>
      <c r="M230" s="47">
        <v>62125</v>
      </c>
      <c r="O230" s="47" t="s">
        <v>955</v>
      </c>
      <c r="P230" s="47" t="s">
        <v>1316</v>
      </c>
      <c r="Q230" s="47">
        <v>15400546</v>
      </c>
      <c r="R230" s="47">
        <f t="shared" si="14"/>
        <v>2585622</v>
      </c>
      <c r="S230" s="47">
        <v>564426</v>
      </c>
      <c r="T230" s="47">
        <v>2021196</v>
      </c>
      <c r="V230" s="47" t="s">
        <v>961</v>
      </c>
      <c r="W230" s="47" t="s">
        <v>1318</v>
      </c>
      <c r="X230" s="47">
        <v>33197</v>
      </c>
      <c r="Y230" s="47">
        <f t="shared" si="15"/>
        <v>1479240</v>
      </c>
      <c r="Z230" s="47">
        <v>0</v>
      </c>
      <c r="AA230" s="47">
        <v>1479240</v>
      </c>
    </row>
    <row r="231" spans="1:27" ht="15">
      <c r="A231" s="47" t="s">
        <v>979</v>
      </c>
      <c r="B231" s="47" t="s">
        <v>1626</v>
      </c>
      <c r="C231" s="47">
        <v>0</v>
      </c>
      <c r="D231" s="47">
        <f t="shared" si="16"/>
        <v>29711</v>
      </c>
      <c r="E231" s="47">
        <v>0</v>
      </c>
      <c r="F231" s="47">
        <v>29711</v>
      </c>
      <c r="G231" s="5"/>
      <c r="H231" s="47" t="s">
        <v>1052</v>
      </c>
      <c r="I231" s="47" t="s">
        <v>1340</v>
      </c>
      <c r="J231" s="47">
        <v>0</v>
      </c>
      <c r="K231" s="47">
        <f t="shared" si="13"/>
        <v>1875</v>
      </c>
      <c r="L231" s="47">
        <v>0</v>
      </c>
      <c r="M231" s="47">
        <v>1875</v>
      </c>
      <c r="O231" s="47" t="s">
        <v>958</v>
      </c>
      <c r="P231" s="47" t="s">
        <v>1317</v>
      </c>
      <c r="Q231" s="47">
        <v>3360900</v>
      </c>
      <c r="R231" s="47">
        <f t="shared" si="14"/>
        <v>1125287</v>
      </c>
      <c r="S231" s="47">
        <v>128550</v>
      </c>
      <c r="T231" s="47">
        <v>996737</v>
      </c>
      <c r="V231" s="47" t="s">
        <v>964</v>
      </c>
      <c r="W231" s="47" t="s">
        <v>1319</v>
      </c>
      <c r="X231" s="47">
        <v>208237</v>
      </c>
      <c r="Y231" s="47">
        <f t="shared" si="15"/>
        <v>5278962</v>
      </c>
      <c r="Z231" s="47">
        <v>916952</v>
      </c>
      <c r="AA231" s="47">
        <v>4362010</v>
      </c>
    </row>
    <row r="232" spans="1:27" ht="15">
      <c r="A232" s="47" t="s">
        <v>985</v>
      </c>
      <c r="B232" s="47" t="s">
        <v>1206</v>
      </c>
      <c r="C232" s="47">
        <v>0</v>
      </c>
      <c r="D232" s="47">
        <f t="shared" si="16"/>
        <v>1036707</v>
      </c>
      <c r="E232" s="47">
        <v>44043</v>
      </c>
      <c r="F232" s="47">
        <v>992664</v>
      </c>
      <c r="G232" s="5"/>
      <c r="H232" s="47" t="s">
        <v>1055</v>
      </c>
      <c r="I232" s="47" t="s">
        <v>1341</v>
      </c>
      <c r="J232" s="47">
        <v>0</v>
      </c>
      <c r="K232" s="47">
        <f t="shared" si="13"/>
        <v>18847</v>
      </c>
      <c r="L232" s="47">
        <v>0</v>
      </c>
      <c r="M232" s="47">
        <v>18847</v>
      </c>
      <c r="O232" s="47" t="s">
        <v>961</v>
      </c>
      <c r="P232" s="47" t="s">
        <v>1318</v>
      </c>
      <c r="Q232" s="47">
        <v>733234</v>
      </c>
      <c r="R232" s="47">
        <f t="shared" si="14"/>
        <v>2969762</v>
      </c>
      <c r="S232" s="47">
        <v>257818</v>
      </c>
      <c r="T232" s="47">
        <v>2711944</v>
      </c>
      <c r="V232" s="47" t="s">
        <v>967</v>
      </c>
      <c r="W232" s="47" t="s">
        <v>1320</v>
      </c>
      <c r="X232" s="47">
        <v>5225</v>
      </c>
      <c r="Y232" s="47">
        <f t="shared" si="15"/>
        <v>54983</v>
      </c>
      <c r="Z232" s="47">
        <v>0</v>
      </c>
      <c r="AA232" s="47">
        <v>54983</v>
      </c>
    </row>
    <row r="233" spans="1:27" ht="15">
      <c r="A233" s="47" t="s">
        <v>987</v>
      </c>
      <c r="B233" s="47" t="s">
        <v>1627</v>
      </c>
      <c r="C233" s="47">
        <v>0</v>
      </c>
      <c r="D233" s="47">
        <f t="shared" si="16"/>
        <v>40145</v>
      </c>
      <c r="E233" s="47">
        <v>0</v>
      </c>
      <c r="F233" s="47">
        <v>40145</v>
      </c>
      <c r="G233" s="5"/>
      <c r="H233" s="47" t="s">
        <v>1058</v>
      </c>
      <c r="I233" s="47" t="s">
        <v>1342</v>
      </c>
      <c r="J233" s="47">
        <v>0</v>
      </c>
      <c r="K233" s="47">
        <f t="shared" si="13"/>
        <v>690642</v>
      </c>
      <c r="L233" s="47">
        <v>0</v>
      </c>
      <c r="M233" s="47">
        <v>690642</v>
      </c>
      <c r="O233" s="47" t="s">
        <v>964</v>
      </c>
      <c r="P233" s="47" t="s">
        <v>1319</v>
      </c>
      <c r="Q233" s="47">
        <v>6830705</v>
      </c>
      <c r="R233" s="47">
        <f t="shared" si="14"/>
        <v>4549431</v>
      </c>
      <c r="S233" s="47">
        <v>997428</v>
      </c>
      <c r="T233" s="47">
        <v>3552003</v>
      </c>
      <c r="V233" s="47" t="s">
        <v>970</v>
      </c>
      <c r="W233" s="47" t="s">
        <v>1625</v>
      </c>
      <c r="X233" s="47">
        <v>0</v>
      </c>
      <c r="Y233" s="47">
        <f t="shared" si="15"/>
        <v>71500</v>
      </c>
      <c r="Z233" s="47">
        <v>0</v>
      </c>
      <c r="AA233" s="47">
        <v>71500</v>
      </c>
    </row>
    <row r="234" spans="1:27" ht="15">
      <c r="A234" s="47" t="s">
        <v>990</v>
      </c>
      <c r="B234" s="47" t="s">
        <v>1323</v>
      </c>
      <c r="C234" s="47">
        <v>0</v>
      </c>
      <c r="D234" s="47">
        <f t="shared" si="16"/>
        <v>201738</v>
      </c>
      <c r="E234" s="47">
        <v>0</v>
      </c>
      <c r="F234" s="47">
        <v>201738</v>
      </c>
      <c r="G234" s="5"/>
      <c r="H234" s="47" t="s">
        <v>1061</v>
      </c>
      <c r="I234" s="47" t="s">
        <v>1343</v>
      </c>
      <c r="J234" s="47">
        <v>0</v>
      </c>
      <c r="K234" s="47">
        <f t="shared" si="13"/>
        <v>12500</v>
      </c>
      <c r="L234" s="47">
        <v>0</v>
      </c>
      <c r="M234" s="47">
        <v>12500</v>
      </c>
      <c r="O234" s="47" t="s">
        <v>967</v>
      </c>
      <c r="P234" s="47" t="s">
        <v>1320</v>
      </c>
      <c r="Q234" s="47">
        <v>133000</v>
      </c>
      <c r="R234" s="47">
        <f t="shared" si="14"/>
        <v>462204</v>
      </c>
      <c r="S234" s="47">
        <v>65502</v>
      </c>
      <c r="T234" s="47">
        <v>396702</v>
      </c>
      <c r="V234" s="47" t="s">
        <v>973</v>
      </c>
      <c r="W234" s="47" t="s">
        <v>1321</v>
      </c>
      <c r="X234" s="47">
        <v>11000</v>
      </c>
      <c r="Y234" s="47">
        <f t="shared" si="15"/>
        <v>2573800</v>
      </c>
      <c r="Z234" s="47">
        <v>0</v>
      </c>
      <c r="AA234" s="47">
        <v>2573800</v>
      </c>
    </row>
    <row r="235" spans="1:27" ht="15">
      <c r="A235" s="47" t="s">
        <v>993</v>
      </c>
      <c r="B235" s="47" t="s">
        <v>1324</v>
      </c>
      <c r="C235" s="47">
        <v>0</v>
      </c>
      <c r="D235" s="47">
        <f t="shared" si="16"/>
        <v>30324</v>
      </c>
      <c r="E235" s="47">
        <v>4100</v>
      </c>
      <c r="F235" s="47">
        <v>26224</v>
      </c>
      <c r="G235" s="5"/>
      <c r="H235" s="47" t="s">
        <v>1064</v>
      </c>
      <c r="I235" s="47" t="s">
        <v>1344</v>
      </c>
      <c r="J235" s="47">
        <v>25000</v>
      </c>
      <c r="K235" s="47">
        <f t="shared" si="13"/>
        <v>57540</v>
      </c>
      <c r="L235" s="47">
        <v>0</v>
      </c>
      <c r="M235" s="47">
        <v>57540</v>
      </c>
      <c r="O235" s="47" t="s">
        <v>970</v>
      </c>
      <c r="P235" s="47" t="s">
        <v>1625</v>
      </c>
      <c r="Q235" s="47">
        <v>174900</v>
      </c>
      <c r="R235" s="47">
        <f t="shared" si="14"/>
        <v>359329</v>
      </c>
      <c r="S235" s="47">
        <v>25000</v>
      </c>
      <c r="T235" s="47">
        <v>334329</v>
      </c>
      <c r="V235" s="47" t="s">
        <v>976</v>
      </c>
      <c r="W235" s="47" t="s">
        <v>1373</v>
      </c>
      <c r="X235" s="47">
        <v>0</v>
      </c>
      <c r="Y235" s="47">
        <f t="shared" si="15"/>
        <v>797146</v>
      </c>
      <c r="Z235" s="47">
        <v>0</v>
      </c>
      <c r="AA235" s="47">
        <v>797146</v>
      </c>
    </row>
    <row r="236" spans="1:27" ht="15">
      <c r="A236" s="47" t="s">
        <v>996</v>
      </c>
      <c r="B236" s="47" t="s">
        <v>1325</v>
      </c>
      <c r="C236" s="47">
        <v>0</v>
      </c>
      <c r="D236" s="47">
        <f t="shared" si="16"/>
        <v>178132</v>
      </c>
      <c r="E236" s="47">
        <v>0</v>
      </c>
      <c r="F236" s="47">
        <v>178132</v>
      </c>
      <c r="G236" s="5"/>
      <c r="H236" s="47" t="s">
        <v>1067</v>
      </c>
      <c r="I236" s="47" t="s">
        <v>1345</v>
      </c>
      <c r="J236" s="47">
        <v>0</v>
      </c>
      <c r="K236" s="47">
        <f t="shared" si="13"/>
        <v>46000</v>
      </c>
      <c r="L236" s="47">
        <v>0</v>
      </c>
      <c r="M236" s="47">
        <v>46000</v>
      </c>
      <c r="O236" s="47" t="s">
        <v>973</v>
      </c>
      <c r="P236" s="47" t="s">
        <v>1321</v>
      </c>
      <c r="Q236" s="47">
        <v>0</v>
      </c>
      <c r="R236" s="47">
        <f t="shared" si="14"/>
        <v>708700</v>
      </c>
      <c r="S236" s="47">
        <v>36500</v>
      </c>
      <c r="T236" s="47">
        <v>672200</v>
      </c>
      <c r="V236" s="47" t="s">
        <v>979</v>
      </c>
      <c r="W236" s="47" t="s">
        <v>1626</v>
      </c>
      <c r="X236" s="47">
        <v>82226</v>
      </c>
      <c r="Y236" s="47">
        <f t="shared" si="15"/>
        <v>270490</v>
      </c>
      <c r="Z236" s="47">
        <v>0</v>
      </c>
      <c r="AA236" s="47">
        <v>270490</v>
      </c>
    </row>
    <row r="237" spans="1:27" ht="15">
      <c r="A237" s="47" t="s">
        <v>999</v>
      </c>
      <c r="B237" s="47" t="s">
        <v>1326</v>
      </c>
      <c r="C237" s="47">
        <v>0</v>
      </c>
      <c r="D237" s="47">
        <f t="shared" si="16"/>
        <v>11331</v>
      </c>
      <c r="E237" s="47">
        <v>0</v>
      </c>
      <c r="F237" s="47">
        <v>11331</v>
      </c>
      <c r="G237" s="5"/>
      <c r="H237" s="47" t="s">
        <v>1072</v>
      </c>
      <c r="I237" s="47" t="s">
        <v>1315</v>
      </c>
      <c r="J237" s="47">
        <v>0</v>
      </c>
      <c r="K237" s="47">
        <f t="shared" si="13"/>
        <v>148200</v>
      </c>
      <c r="L237" s="47">
        <v>0</v>
      </c>
      <c r="M237" s="47">
        <v>148200</v>
      </c>
      <c r="O237" s="47" t="s">
        <v>976</v>
      </c>
      <c r="P237" s="47" t="s">
        <v>1373</v>
      </c>
      <c r="Q237" s="47">
        <v>306474</v>
      </c>
      <c r="R237" s="47">
        <f t="shared" si="14"/>
        <v>2359574</v>
      </c>
      <c r="S237" s="47">
        <v>481850</v>
      </c>
      <c r="T237" s="47">
        <v>1877724</v>
      </c>
      <c r="V237" s="47" t="s">
        <v>982</v>
      </c>
      <c r="W237" s="47" t="s">
        <v>1322</v>
      </c>
      <c r="X237" s="47">
        <v>0</v>
      </c>
      <c r="Y237" s="47">
        <f t="shared" si="15"/>
        <v>797298</v>
      </c>
      <c r="Z237" s="47">
        <v>0</v>
      </c>
      <c r="AA237" s="47">
        <v>797298</v>
      </c>
    </row>
    <row r="238" spans="1:27" ht="15">
      <c r="A238" s="47" t="s">
        <v>1002</v>
      </c>
      <c r="B238" s="47" t="s">
        <v>1327</v>
      </c>
      <c r="C238" s="47">
        <v>765400</v>
      </c>
      <c r="D238" s="47">
        <f t="shared" si="16"/>
        <v>106828</v>
      </c>
      <c r="E238" s="47">
        <v>0</v>
      </c>
      <c r="F238" s="47">
        <v>106828</v>
      </c>
      <c r="G238" s="5"/>
      <c r="H238" s="47" t="s">
        <v>1074</v>
      </c>
      <c r="I238" s="47" t="s">
        <v>1346</v>
      </c>
      <c r="J238" s="47">
        <v>0</v>
      </c>
      <c r="K238" s="47">
        <f t="shared" si="13"/>
        <v>58000</v>
      </c>
      <c r="L238" s="47">
        <v>0</v>
      </c>
      <c r="M238" s="47">
        <v>58000</v>
      </c>
      <c r="O238" s="47" t="s">
        <v>979</v>
      </c>
      <c r="P238" s="47" t="s">
        <v>1626</v>
      </c>
      <c r="Q238" s="47">
        <v>836786</v>
      </c>
      <c r="R238" s="47">
        <f t="shared" si="14"/>
        <v>1113976</v>
      </c>
      <c r="S238" s="47">
        <v>352218</v>
      </c>
      <c r="T238" s="47">
        <v>761758</v>
      </c>
      <c r="V238" s="47" t="s">
        <v>985</v>
      </c>
      <c r="W238" s="47" t="s">
        <v>1206</v>
      </c>
      <c r="X238" s="47">
        <v>2288083</v>
      </c>
      <c r="Y238" s="47">
        <f t="shared" si="15"/>
        <v>6923552</v>
      </c>
      <c r="Z238" s="47">
        <v>0</v>
      </c>
      <c r="AA238" s="47">
        <v>6923552</v>
      </c>
    </row>
    <row r="239" spans="1:27" ht="15">
      <c r="A239" s="47" t="s">
        <v>1006</v>
      </c>
      <c r="B239" s="47" t="s">
        <v>1328</v>
      </c>
      <c r="C239" s="47">
        <v>0</v>
      </c>
      <c r="D239" s="47">
        <f t="shared" si="16"/>
        <v>2020745</v>
      </c>
      <c r="E239" s="47">
        <v>0</v>
      </c>
      <c r="F239" s="47">
        <v>2020745</v>
      </c>
      <c r="G239" s="5"/>
      <c r="H239" s="47" t="s">
        <v>1077</v>
      </c>
      <c r="I239" s="47" t="s">
        <v>1347</v>
      </c>
      <c r="J239" s="47">
        <v>0</v>
      </c>
      <c r="K239" s="47">
        <f t="shared" si="13"/>
        <v>1867</v>
      </c>
      <c r="L239" s="47">
        <v>650</v>
      </c>
      <c r="M239" s="47">
        <v>1217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987</v>
      </c>
      <c r="W239" s="47" t="s">
        <v>1627</v>
      </c>
      <c r="X239" s="47">
        <v>30000</v>
      </c>
      <c r="Y239" s="47">
        <f t="shared" si="15"/>
        <v>192588</v>
      </c>
      <c r="Z239" s="47">
        <v>0</v>
      </c>
      <c r="AA239" s="47">
        <v>192588</v>
      </c>
    </row>
    <row r="240" spans="1:27" ht="15">
      <c r="A240" s="47" t="s">
        <v>1009</v>
      </c>
      <c r="B240" s="47" t="s">
        <v>1628</v>
      </c>
      <c r="C240" s="47">
        <v>0</v>
      </c>
      <c r="D240" s="47">
        <f t="shared" si="16"/>
        <v>21240</v>
      </c>
      <c r="E240" s="47">
        <v>0</v>
      </c>
      <c r="F240" s="47">
        <v>21240</v>
      </c>
      <c r="G240" s="5"/>
      <c r="H240" s="47" t="s">
        <v>1080</v>
      </c>
      <c r="I240" s="47" t="s">
        <v>1348</v>
      </c>
      <c r="J240" s="47">
        <v>0</v>
      </c>
      <c r="K240" s="47">
        <f t="shared" si="13"/>
        <v>1895</v>
      </c>
      <c r="L240" s="47">
        <v>0</v>
      </c>
      <c r="M240" s="47">
        <v>1895</v>
      </c>
      <c r="O240" s="47" t="s">
        <v>985</v>
      </c>
      <c r="P240" s="47" t="s">
        <v>1206</v>
      </c>
      <c r="Q240" s="47">
        <v>1187500</v>
      </c>
      <c r="R240" s="47">
        <f t="shared" si="14"/>
        <v>7764876</v>
      </c>
      <c r="S240" s="47">
        <v>644372</v>
      </c>
      <c r="T240" s="47">
        <v>7120504</v>
      </c>
      <c r="V240" s="47" t="s">
        <v>990</v>
      </c>
      <c r="W240" s="47" t="s">
        <v>1323</v>
      </c>
      <c r="X240" s="47">
        <v>746500</v>
      </c>
      <c r="Y240" s="47">
        <f t="shared" si="15"/>
        <v>37049620</v>
      </c>
      <c r="Z240" s="47">
        <v>424820</v>
      </c>
      <c r="AA240" s="47">
        <v>36624800</v>
      </c>
    </row>
    <row r="241" spans="1:27" ht="15">
      <c r="A241" s="47" t="s">
        <v>1012</v>
      </c>
      <c r="B241" s="47" t="s">
        <v>1329</v>
      </c>
      <c r="C241" s="47">
        <v>0</v>
      </c>
      <c r="D241" s="47">
        <f t="shared" si="16"/>
        <v>246098</v>
      </c>
      <c r="E241" s="47">
        <v>0</v>
      </c>
      <c r="F241" s="47">
        <v>246098</v>
      </c>
      <c r="G241" s="5"/>
      <c r="H241" s="47" t="s">
        <v>1086</v>
      </c>
      <c r="I241" s="47" t="s">
        <v>1349</v>
      </c>
      <c r="J241" s="47">
        <v>0</v>
      </c>
      <c r="K241" s="47">
        <f t="shared" si="13"/>
        <v>77185</v>
      </c>
      <c r="L241" s="47">
        <v>0</v>
      </c>
      <c r="M241" s="47">
        <v>77185</v>
      </c>
      <c r="O241" s="47" t="s">
        <v>987</v>
      </c>
      <c r="P241" s="47" t="s">
        <v>1627</v>
      </c>
      <c r="Q241" s="47">
        <v>200</v>
      </c>
      <c r="R241" s="47">
        <f t="shared" si="14"/>
        <v>509873</v>
      </c>
      <c r="S241" s="47">
        <v>0</v>
      </c>
      <c r="T241" s="47">
        <v>509873</v>
      </c>
      <c r="V241" s="47" t="s">
        <v>993</v>
      </c>
      <c r="W241" s="47" t="s">
        <v>1324</v>
      </c>
      <c r="X241" s="47">
        <v>23300</v>
      </c>
      <c r="Y241" s="47">
        <f t="shared" si="15"/>
        <v>193395</v>
      </c>
      <c r="Z241" s="47">
        <v>15710</v>
      </c>
      <c r="AA241" s="47">
        <v>177685</v>
      </c>
    </row>
    <row r="242" spans="1:27" ht="15">
      <c r="A242" s="47" t="s">
        <v>1015</v>
      </c>
      <c r="B242" s="47" t="s">
        <v>1330</v>
      </c>
      <c r="C242" s="47">
        <v>2393000</v>
      </c>
      <c r="D242" s="47">
        <f t="shared" si="16"/>
        <v>346043</v>
      </c>
      <c r="E242" s="47">
        <v>0</v>
      </c>
      <c r="F242" s="47">
        <v>346043</v>
      </c>
      <c r="G242" s="5"/>
      <c r="H242" s="47" t="s">
        <v>1089</v>
      </c>
      <c r="I242" s="47" t="s">
        <v>1350</v>
      </c>
      <c r="J242" s="47">
        <v>0</v>
      </c>
      <c r="K242" s="47">
        <f t="shared" si="13"/>
        <v>16475</v>
      </c>
      <c r="L242" s="47">
        <v>0</v>
      </c>
      <c r="M242" s="47">
        <v>16475</v>
      </c>
      <c r="O242" s="47" t="s">
        <v>990</v>
      </c>
      <c r="P242" s="47" t="s">
        <v>1323</v>
      </c>
      <c r="Q242" s="47">
        <v>114800</v>
      </c>
      <c r="R242" s="47">
        <f t="shared" si="14"/>
        <v>3144570</v>
      </c>
      <c r="S242" s="47">
        <v>211127</v>
      </c>
      <c r="T242" s="47">
        <v>2933443</v>
      </c>
      <c r="V242" s="47" t="s">
        <v>996</v>
      </c>
      <c r="W242" s="47" t="s">
        <v>1325</v>
      </c>
      <c r="X242" s="47">
        <v>1539350</v>
      </c>
      <c r="Y242" s="47">
        <f t="shared" si="15"/>
        <v>5556516</v>
      </c>
      <c r="Z242" s="47">
        <v>2280329</v>
      </c>
      <c r="AA242" s="47">
        <v>3276187</v>
      </c>
    </row>
    <row r="243" spans="1:27" ht="15">
      <c r="A243" s="47" t="s">
        <v>1018</v>
      </c>
      <c r="B243" s="47" t="s">
        <v>1331</v>
      </c>
      <c r="C243" s="47">
        <v>1455000</v>
      </c>
      <c r="D243" s="47">
        <f t="shared" si="16"/>
        <v>1233448</v>
      </c>
      <c r="E243" s="47">
        <v>100000</v>
      </c>
      <c r="F243" s="47">
        <v>1133448</v>
      </c>
      <c r="G243" s="5"/>
      <c r="H243" s="47" t="s">
        <v>1092</v>
      </c>
      <c r="I243" s="47" t="s">
        <v>1351</v>
      </c>
      <c r="J243" s="47">
        <v>0</v>
      </c>
      <c r="K243" s="47">
        <f t="shared" si="13"/>
        <v>7995</v>
      </c>
      <c r="L243" s="47">
        <v>0</v>
      </c>
      <c r="M243" s="47">
        <v>7995</v>
      </c>
      <c r="O243" s="47" t="s">
        <v>993</v>
      </c>
      <c r="P243" s="47" t="s">
        <v>1324</v>
      </c>
      <c r="Q243" s="47">
        <v>0</v>
      </c>
      <c r="R243" s="47">
        <f t="shared" si="14"/>
        <v>364541</v>
      </c>
      <c r="S243" s="47">
        <v>8090</v>
      </c>
      <c r="T243" s="47">
        <v>356451</v>
      </c>
      <c r="V243" s="47" t="s">
        <v>999</v>
      </c>
      <c r="W243" s="47" t="s">
        <v>1326</v>
      </c>
      <c r="X243" s="47">
        <v>0</v>
      </c>
      <c r="Y243" s="47">
        <f t="shared" si="15"/>
        <v>1023100</v>
      </c>
      <c r="Z243" s="47">
        <v>0</v>
      </c>
      <c r="AA243" s="47">
        <v>1023100</v>
      </c>
    </row>
    <row r="244" spans="1:27" ht="15">
      <c r="A244" s="47" t="s">
        <v>1021</v>
      </c>
      <c r="B244" s="47" t="s">
        <v>1332</v>
      </c>
      <c r="C244" s="47">
        <v>1594148</v>
      </c>
      <c r="D244" s="47">
        <f t="shared" si="16"/>
        <v>5069495</v>
      </c>
      <c r="E244" s="47">
        <v>0</v>
      </c>
      <c r="F244" s="47">
        <v>5069495</v>
      </c>
      <c r="G244" s="5"/>
      <c r="H244" s="47" t="s">
        <v>1095</v>
      </c>
      <c r="I244" s="47" t="s">
        <v>1352</v>
      </c>
      <c r="J244" s="47">
        <v>0</v>
      </c>
      <c r="K244" s="47">
        <f t="shared" si="13"/>
        <v>4300</v>
      </c>
      <c r="L244" s="47">
        <v>0</v>
      </c>
      <c r="M244" s="47">
        <v>4300</v>
      </c>
      <c r="O244" s="47" t="s">
        <v>996</v>
      </c>
      <c r="P244" s="47" t="s">
        <v>1325</v>
      </c>
      <c r="Q244" s="47">
        <v>0</v>
      </c>
      <c r="R244" s="47">
        <f t="shared" si="14"/>
        <v>1438131</v>
      </c>
      <c r="S244" s="47">
        <v>3100</v>
      </c>
      <c r="T244" s="47">
        <v>1435031</v>
      </c>
      <c r="V244" s="47" t="s">
        <v>1002</v>
      </c>
      <c r="W244" s="47" t="s">
        <v>1327</v>
      </c>
      <c r="X244" s="47">
        <v>221125</v>
      </c>
      <c r="Y244" s="47">
        <f t="shared" si="15"/>
        <v>23510170</v>
      </c>
      <c r="Z244" s="47">
        <v>20376901</v>
      </c>
      <c r="AA244" s="47">
        <v>3133269</v>
      </c>
    </row>
    <row r="245" spans="1:27" ht="15">
      <c r="A245" s="47" t="s">
        <v>1024</v>
      </c>
      <c r="B245" s="47" t="s">
        <v>1333</v>
      </c>
      <c r="C245" s="47">
        <v>0</v>
      </c>
      <c r="D245" s="47">
        <f t="shared" si="16"/>
        <v>124580</v>
      </c>
      <c r="E245" s="47">
        <v>0</v>
      </c>
      <c r="F245" s="47">
        <v>124580</v>
      </c>
      <c r="G245" s="5"/>
      <c r="H245" s="47" t="s">
        <v>1098</v>
      </c>
      <c r="I245" s="47" t="s">
        <v>1353</v>
      </c>
      <c r="J245" s="47">
        <v>326000</v>
      </c>
      <c r="K245" s="47">
        <f t="shared" si="13"/>
        <v>21000</v>
      </c>
      <c r="L245" s="47">
        <v>0</v>
      </c>
      <c r="M245" s="47">
        <v>21000</v>
      </c>
      <c r="O245" s="47" t="s">
        <v>999</v>
      </c>
      <c r="P245" s="47" t="s">
        <v>1326</v>
      </c>
      <c r="Q245" s="47">
        <v>0</v>
      </c>
      <c r="R245" s="47">
        <f t="shared" si="14"/>
        <v>340726</v>
      </c>
      <c r="S245" s="47">
        <v>17100</v>
      </c>
      <c r="T245" s="47">
        <v>323626</v>
      </c>
      <c r="V245" s="47" t="s">
        <v>1006</v>
      </c>
      <c r="W245" s="47" t="s">
        <v>1328</v>
      </c>
      <c r="X245" s="47">
        <v>2857550</v>
      </c>
      <c r="Y245" s="47">
        <f t="shared" si="15"/>
        <v>10041079</v>
      </c>
      <c r="Z245" s="47">
        <v>125000</v>
      </c>
      <c r="AA245" s="47">
        <v>9916079</v>
      </c>
    </row>
    <row r="246" spans="1:27" ht="15">
      <c r="A246" s="47" t="s">
        <v>1027</v>
      </c>
      <c r="B246" s="47" t="s">
        <v>1334</v>
      </c>
      <c r="C246" s="47">
        <v>0</v>
      </c>
      <c r="D246" s="47">
        <f t="shared" si="16"/>
        <v>311223</v>
      </c>
      <c r="E246" s="47">
        <v>0</v>
      </c>
      <c r="F246" s="47">
        <v>311223</v>
      </c>
      <c r="G246" s="5"/>
      <c r="H246" s="47" t="s">
        <v>1101</v>
      </c>
      <c r="I246" s="47" t="s">
        <v>2270</v>
      </c>
      <c r="J246" s="47">
        <v>0</v>
      </c>
      <c r="K246" s="47">
        <f t="shared" si="13"/>
        <v>1184</v>
      </c>
      <c r="L246" s="47">
        <v>0</v>
      </c>
      <c r="M246" s="47">
        <v>1184</v>
      </c>
      <c r="O246" s="47" t="s">
        <v>1002</v>
      </c>
      <c r="P246" s="47" t="s">
        <v>1327</v>
      </c>
      <c r="Q246" s="47">
        <v>8964735</v>
      </c>
      <c r="R246" s="47">
        <f t="shared" si="14"/>
        <v>1066157</v>
      </c>
      <c r="S246" s="47">
        <v>562879</v>
      </c>
      <c r="T246" s="47">
        <v>503278</v>
      </c>
      <c r="V246" s="47" t="s">
        <v>1009</v>
      </c>
      <c r="W246" s="47" t="s">
        <v>1628</v>
      </c>
      <c r="X246" s="47">
        <v>0</v>
      </c>
      <c r="Y246" s="47">
        <f t="shared" si="15"/>
        <v>602806</v>
      </c>
      <c r="Z246" s="47">
        <v>0</v>
      </c>
      <c r="AA246" s="47">
        <v>602806</v>
      </c>
    </row>
    <row r="247" spans="1:27" ht="15">
      <c r="A247" s="47" t="s">
        <v>1030</v>
      </c>
      <c r="B247" s="47" t="s">
        <v>1335</v>
      </c>
      <c r="C247" s="47">
        <v>490002</v>
      </c>
      <c r="D247" s="47">
        <f t="shared" si="16"/>
        <v>353197</v>
      </c>
      <c r="E247" s="47">
        <v>0</v>
      </c>
      <c r="F247" s="47">
        <v>353197</v>
      </c>
      <c r="G247" s="5"/>
      <c r="H247" s="47" t="s">
        <v>1104</v>
      </c>
      <c r="I247" s="47" t="s">
        <v>1354</v>
      </c>
      <c r="J247" s="47">
        <v>29500</v>
      </c>
      <c r="K247" s="47">
        <f t="shared" si="13"/>
        <v>2015573</v>
      </c>
      <c r="L247" s="47">
        <v>1261000</v>
      </c>
      <c r="M247" s="47">
        <v>754573</v>
      </c>
      <c r="O247" s="47" t="s">
        <v>1006</v>
      </c>
      <c r="P247" s="47" t="s">
        <v>1328</v>
      </c>
      <c r="Q247" s="47">
        <v>12839468</v>
      </c>
      <c r="R247" s="47">
        <f t="shared" si="14"/>
        <v>17643113</v>
      </c>
      <c r="S247" s="47">
        <v>298875</v>
      </c>
      <c r="T247" s="47">
        <v>17344238</v>
      </c>
      <c r="V247" s="47" t="s">
        <v>1012</v>
      </c>
      <c r="W247" s="47" t="s">
        <v>1329</v>
      </c>
      <c r="X247" s="47">
        <v>376000</v>
      </c>
      <c r="Y247" s="47">
        <f t="shared" si="15"/>
        <v>762683</v>
      </c>
      <c r="Z247" s="47">
        <v>0</v>
      </c>
      <c r="AA247" s="47">
        <v>762683</v>
      </c>
    </row>
    <row r="248" spans="1:27" ht="15">
      <c r="A248" s="47" t="s">
        <v>1033</v>
      </c>
      <c r="B248" s="47" t="s">
        <v>1336</v>
      </c>
      <c r="C248" s="47">
        <v>26000</v>
      </c>
      <c r="D248" s="47">
        <f t="shared" si="16"/>
        <v>1028021</v>
      </c>
      <c r="E248" s="47">
        <v>326100</v>
      </c>
      <c r="F248" s="47">
        <v>701921</v>
      </c>
      <c r="G248" s="5"/>
      <c r="H248" s="47" t="s">
        <v>1107</v>
      </c>
      <c r="I248" s="47" t="s">
        <v>1355</v>
      </c>
      <c r="J248" s="47">
        <v>7794</v>
      </c>
      <c r="K248" s="47">
        <f t="shared" si="13"/>
        <v>1525650</v>
      </c>
      <c r="L248" s="47">
        <v>0</v>
      </c>
      <c r="M248" s="47">
        <v>1525650</v>
      </c>
      <c r="O248" s="47" t="s">
        <v>1009</v>
      </c>
      <c r="P248" s="47" t="s">
        <v>1628</v>
      </c>
      <c r="Q248" s="47">
        <v>7324980</v>
      </c>
      <c r="R248" s="47">
        <f t="shared" si="14"/>
        <v>145267</v>
      </c>
      <c r="S248" s="47">
        <v>8450</v>
      </c>
      <c r="T248" s="47">
        <v>136817</v>
      </c>
      <c r="V248" s="47" t="s">
        <v>1015</v>
      </c>
      <c r="W248" s="47" t="s">
        <v>1330</v>
      </c>
      <c r="X248" s="47">
        <v>375000</v>
      </c>
      <c r="Y248" s="47">
        <f t="shared" si="15"/>
        <v>5740408</v>
      </c>
      <c r="Z248" s="47">
        <v>0</v>
      </c>
      <c r="AA248" s="47">
        <v>5740408</v>
      </c>
    </row>
    <row r="249" spans="1:27" ht="15">
      <c r="A249" s="47" t="s">
        <v>1036</v>
      </c>
      <c r="B249" s="47" t="s">
        <v>1374</v>
      </c>
      <c r="C249" s="47">
        <v>174000</v>
      </c>
      <c r="D249" s="47">
        <f t="shared" si="16"/>
        <v>1895612</v>
      </c>
      <c r="E249" s="47">
        <v>39100</v>
      </c>
      <c r="F249" s="47">
        <v>1856512</v>
      </c>
      <c r="G249" s="5"/>
      <c r="H249" s="47" t="s">
        <v>1113</v>
      </c>
      <c r="I249" s="47" t="s">
        <v>1356</v>
      </c>
      <c r="J249" s="47">
        <v>0</v>
      </c>
      <c r="K249" s="47">
        <f t="shared" si="13"/>
        <v>5008</v>
      </c>
      <c r="L249" s="47">
        <v>0</v>
      </c>
      <c r="M249" s="47">
        <v>5008</v>
      </c>
      <c r="O249" s="47" t="s">
        <v>1012</v>
      </c>
      <c r="P249" s="47" t="s">
        <v>1329</v>
      </c>
      <c r="Q249" s="47">
        <v>500000</v>
      </c>
      <c r="R249" s="47">
        <f t="shared" si="14"/>
        <v>1421137</v>
      </c>
      <c r="S249" s="47">
        <v>0</v>
      </c>
      <c r="T249" s="47">
        <v>1421137</v>
      </c>
      <c r="V249" s="47" t="s">
        <v>1018</v>
      </c>
      <c r="W249" s="47" t="s">
        <v>1331</v>
      </c>
      <c r="X249" s="47">
        <v>700800</v>
      </c>
      <c r="Y249" s="47">
        <f t="shared" si="15"/>
        <v>38854419</v>
      </c>
      <c r="Z249" s="47">
        <v>7000000</v>
      </c>
      <c r="AA249" s="47">
        <v>31854419</v>
      </c>
    </row>
    <row r="250" spans="1:27" ht="15">
      <c r="A250" s="47" t="s">
        <v>1039</v>
      </c>
      <c r="B250" s="47" t="s">
        <v>1337</v>
      </c>
      <c r="C250" s="47">
        <v>4864300</v>
      </c>
      <c r="D250" s="47">
        <f t="shared" si="16"/>
        <v>345802</v>
      </c>
      <c r="E250" s="47">
        <v>0</v>
      </c>
      <c r="F250" s="47">
        <v>345802</v>
      </c>
      <c r="G250" s="5"/>
      <c r="H250" s="47" t="s">
        <v>1116</v>
      </c>
      <c r="I250" s="47" t="s">
        <v>1357</v>
      </c>
      <c r="J250" s="47">
        <v>22000</v>
      </c>
      <c r="K250" s="47">
        <f t="shared" si="13"/>
        <v>66092</v>
      </c>
      <c r="L250" s="47">
        <v>0</v>
      </c>
      <c r="M250" s="47">
        <v>66092</v>
      </c>
      <c r="O250" s="47" t="s">
        <v>1015</v>
      </c>
      <c r="P250" s="47" t="s">
        <v>1330</v>
      </c>
      <c r="Q250" s="47">
        <v>6742903</v>
      </c>
      <c r="R250" s="47">
        <f t="shared" si="14"/>
        <v>1993179</v>
      </c>
      <c r="S250" s="47">
        <v>0</v>
      </c>
      <c r="T250" s="47">
        <v>1993179</v>
      </c>
      <c r="V250" s="47" t="s">
        <v>1021</v>
      </c>
      <c r="W250" s="47" t="s">
        <v>1332</v>
      </c>
      <c r="X250" s="47">
        <v>31004051</v>
      </c>
      <c r="Y250" s="47">
        <f t="shared" si="15"/>
        <v>100542330</v>
      </c>
      <c r="Z250" s="47">
        <v>463600</v>
      </c>
      <c r="AA250" s="47">
        <v>100078730</v>
      </c>
    </row>
    <row r="251" spans="1:27" ht="15">
      <c r="A251" s="47" t="s">
        <v>1043</v>
      </c>
      <c r="B251" s="47" t="s">
        <v>1338</v>
      </c>
      <c r="C251" s="47">
        <v>0</v>
      </c>
      <c r="D251" s="47">
        <f t="shared" si="16"/>
        <v>104127</v>
      </c>
      <c r="E251" s="47">
        <v>0</v>
      </c>
      <c r="F251" s="47">
        <v>104127</v>
      </c>
      <c r="G251" s="5"/>
      <c r="H251" s="47" t="s">
        <v>1119</v>
      </c>
      <c r="I251" s="47" t="s">
        <v>1630</v>
      </c>
      <c r="J251" s="47">
        <v>20500</v>
      </c>
      <c r="K251" s="47">
        <f t="shared" si="13"/>
        <v>45950</v>
      </c>
      <c r="L251" s="47">
        <v>0</v>
      </c>
      <c r="M251" s="47">
        <v>45950</v>
      </c>
      <c r="O251" s="47" t="s">
        <v>1018</v>
      </c>
      <c r="P251" s="47" t="s">
        <v>1331</v>
      </c>
      <c r="Q251" s="47">
        <v>36364351</v>
      </c>
      <c r="R251" s="47">
        <f t="shared" si="14"/>
        <v>24691322</v>
      </c>
      <c r="S251" s="47">
        <v>2799555</v>
      </c>
      <c r="T251" s="47">
        <v>21891767</v>
      </c>
      <c r="V251" s="47" t="s">
        <v>1024</v>
      </c>
      <c r="W251" s="47" t="s">
        <v>1333</v>
      </c>
      <c r="X251" s="47">
        <v>11312521</v>
      </c>
      <c r="Y251" s="47">
        <f t="shared" si="15"/>
        <v>20617437</v>
      </c>
      <c r="Z251" s="47">
        <v>11810507</v>
      </c>
      <c r="AA251" s="47">
        <v>8806930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6"/>
        <v>391000</v>
      </c>
      <c r="E252" s="47">
        <v>247975</v>
      </c>
      <c r="F252" s="47">
        <v>143025</v>
      </c>
      <c r="G252" s="5"/>
      <c r="H252" s="47" t="s">
        <v>1123</v>
      </c>
      <c r="I252" s="47" t="s">
        <v>1358</v>
      </c>
      <c r="J252" s="47">
        <v>2329255</v>
      </c>
      <c r="K252" s="47">
        <f t="shared" si="13"/>
        <v>40385</v>
      </c>
      <c r="L252" s="47">
        <v>0</v>
      </c>
      <c r="M252" s="47">
        <v>40385</v>
      </c>
      <c r="O252" s="47" t="s">
        <v>1021</v>
      </c>
      <c r="P252" s="47" t="s">
        <v>1332</v>
      </c>
      <c r="Q252" s="47">
        <v>166619256</v>
      </c>
      <c r="R252" s="47">
        <f t="shared" si="14"/>
        <v>70757628</v>
      </c>
      <c r="S252" s="47">
        <v>1115013</v>
      </c>
      <c r="T252" s="47">
        <v>69642615</v>
      </c>
      <c r="V252" s="47" t="s">
        <v>1027</v>
      </c>
      <c r="W252" s="47" t="s">
        <v>1334</v>
      </c>
      <c r="X252" s="47">
        <v>1927775</v>
      </c>
      <c r="Y252" s="47">
        <f t="shared" si="15"/>
        <v>16727830</v>
      </c>
      <c r="Z252" s="47">
        <v>0</v>
      </c>
      <c r="AA252" s="47">
        <v>16727830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6"/>
        <v>1000</v>
      </c>
      <c r="E253" s="47">
        <v>0</v>
      </c>
      <c r="F253" s="47">
        <v>1000</v>
      </c>
      <c r="G253" s="5"/>
      <c r="H253" s="47" t="s">
        <v>1646</v>
      </c>
      <c r="I253" s="47" t="s">
        <v>1359</v>
      </c>
      <c r="J253" s="47">
        <v>7000</v>
      </c>
      <c r="K253" s="47">
        <f t="shared" si="13"/>
        <v>1503160</v>
      </c>
      <c r="L253" s="47">
        <v>0</v>
      </c>
      <c r="M253" s="47">
        <v>1503160</v>
      </c>
      <c r="O253" s="47" t="s">
        <v>1024</v>
      </c>
      <c r="P253" s="47" t="s">
        <v>1333</v>
      </c>
      <c r="Q253" s="47">
        <v>361200</v>
      </c>
      <c r="R253" s="47">
        <f t="shared" si="14"/>
        <v>4779446</v>
      </c>
      <c r="S253" s="47">
        <v>65500</v>
      </c>
      <c r="T253" s="47">
        <v>4713946</v>
      </c>
      <c r="V253" s="47" t="s">
        <v>1030</v>
      </c>
      <c r="W253" s="47" t="s">
        <v>1335</v>
      </c>
      <c r="X253" s="47">
        <v>13283893</v>
      </c>
      <c r="Y253" s="47">
        <f t="shared" si="15"/>
        <v>31404786</v>
      </c>
      <c r="Z253" s="47">
        <v>0</v>
      </c>
      <c r="AA253" s="47">
        <v>31404786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6"/>
        <v>14250</v>
      </c>
      <c r="E254" s="47">
        <v>0</v>
      </c>
      <c r="F254" s="47">
        <v>14250</v>
      </c>
      <c r="G254" s="5"/>
      <c r="H254" s="47" t="s">
        <v>1649</v>
      </c>
      <c r="I254" s="47" t="s">
        <v>1138</v>
      </c>
      <c r="J254" s="47">
        <v>0</v>
      </c>
      <c r="K254" s="47">
        <f t="shared" si="13"/>
        <v>732659</v>
      </c>
      <c r="L254" s="47">
        <v>0</v>
      </c>
      <c r="M254" s="47">
        <v>732659</v>
      </c>
      <c r="O254" s="47" t="s">
        <v>1027</v>
      </c>
      <c r="P254" s="47" t="s">
        <v>1334</v>
      </c>
      <c r="Q254" s="47">
        <v>151290</v>
      </c>
      <c r="R254" s="47">
        <f t="shared" si="14"/>
        <v>7741285</v>
      </c>
      <c r="S254" s="47">
        <v>3700</v>
      </c>
      <c r="T254" s="47">
        <v>7737585</v>
      </c>
      <c r="V254" s="47" t="s">
        <v>1033</v>
      </c>
      <c r="W254" s="47" t="s">
        <v>1336</v>
      </c>
      <c r="X254" s="47">
        <v>803175</v>
      </c>
      <c r="Y254" s="47">
        <f t="shared" si="15"/>
        <v>4167258</v>
      </c>
      <c r="Z254" s="47">
        <v>0</v>
      </c>
      <c r="AA254" s="47">
        <v>4167258</v>
      </c>
    </row>
    <row r="255" spans="1:27" ht="15">
      <c r="A255" s="47" t="s">
        <v>1055</v>
      </c>
      <c r="B255" s="47" t="s">
        <v>1341</v>
      </c>
      <c r="C255" s="47">
        <v>0</v>
      </c>
      <c r="D255" s="47">
        <f t="shared" si="16"/>
        <v>48637</v>
      </c>
      <c r="E255" s="47">
        <v>0</v>
      </c>
      <c r="F255" s="47">
        <v>48637</v>
      </c>
      <c r="G255" s="5"/>
      <c r="H255" s="47" t="s">
        <v>1651</v>
      </c>
      <c r="I255" s="47" t="s">
        <v>2261</v>
      </c>
      <c r="J255" s="47">
        <v>0</v>
      </c>
      <c r="K255" s="47">
        <f t="shared" si="13"/>
        <v>56845</v>
      </c>
      <c r="L255" s="47">
        <v>0</v>
      </c>
      <c r="M255" s="47">
        <v>56845</v>
      </c>
      <c r="O255" s="47" t="s">
        <v>1030</v>
      </c>
      <c r="P255" s="47" t="s">
        <v>1335</v>
      </c>
      <c r="Q255" s="47">
        <v>21325514</v>
      </c>
      <c r="R255" s="47">
        <f t="shared" si="14"/>
        <v>6046580</v>
      </c>
      <c r="S255" s="47">
        <v>607428</v>
      </c>
      <c r="T255" s="47">
        <v>5439152</v>
      </c>
      <c r="V255" s="47" t="s">
        <v>1036</v>
      </c>
      <c r="W255" s="47" t="s">
        <v>1374</v>
      </c>
      <c r="X255" s="47">
        <v>0</v>
      </c>
      <c r="Y255" s="47">
        <f t="shared" si="15"/>
        <v>10724694</v>
      </c>
      <c r="Z255" s="47">
        <v>0</v>
      </c>
      <c r="AA255" s="47">
        <v>10724694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6"/>
        <v>233595</v>
      </c>
      <c r="E256" s="47">
        <v>0</v>
      </c>
      <c r="F256" s="47">
        <v>233595</v>
      </c>
      <c r="G256" s="5"/>
      <c r="H256" s="47" t="s">
        <v>1654</v>
      </c>
      <c r="I256" s="47" t="s">
        <v>1360</v>
      </c>
      <c r="J256" s="47">
        <v>0</v>
      </c>
      <c r="K256" s="47">
        <f t="shared" si="13"/>
        <v>43250</v>
      </c>
      <c r="L256" s="47">
        <v>0</v>
      </c>
      <c r="M256" s="47">
        <v>43250</v>
      </c>
      <c r="O256" s="47" t="s">
        <v>1033</v>
      </c>
      <c r="P256" s="47" t="s">
        <v>1336</v>
      </c>
      <c r="Q256" s="47">
        <v>2522600</v>
      </c>
      <c r="R256" s="47">
        <f t="shared" si="14"/>
        <v>9529891</v>
      </c>
      <c r="S256" s="47">
        <v>1500600</v>
      </c>
      <c r="T256" s="47">
        <v>8029291</v>
      </c>
      <c r="V256" s="47" t="s">
        <v>1039</v>
      </c>
      <c r="W256" s="47" t="s">
        <v>1337</v>
      </c>
      <c r="X256" s="47">
        <v>0</v>
      </c>
      <c r="Y256" s="47">
        <f t="shared" si="15"/>
        <v>3802228</v>
      </c>
      <c r="Z256" s="47">
        <v>1300</v>
      </c>
      <c r="AA256" s="47">
        <v>3800928</v>
      </c>
    </row>
    <row r="257" spans="1:27" ht="15">
      <c r="A257" s="47" t="s">
        <v>1061</v>
      </c>
      <c r="B257" s="47" t="s">
        <v>1343</v>
      </c>
      <c r="C257" s="47">
        <v>0</v>
      </c>
      <c r="D257" s="47">
        <f t="shared" si="16"/>
        <v>20000</v>
      </c>
      <c r="E257" s="47">
        <v>0</v>
      </c>
      <c r="F257" s="47">
        <v>20000</v>
      </c>
      <c r="G257" s="5"/>
      <c r="H257" s="47" t="s">
        <v>1657</v>
      </c>
      <c r="I257" s="47" t="s">
        <v>1286</v>
      </c>
      <c r="J257" s="47">
        <v>418742</v>
      </c>
      <c r="K257" s="47">
        <f t="shared" si="13"/>
        <v>1247413</v>
      </c>
      <c r="L257" s="47">
        <v>0</v>
      </c>
      <c r="M257" s="47">
        <v>1247413</v>
      </c>
      <c r="O257" s="47" t="s">
        <v>1036</v>
      </c>
      <c r="P257" s="47" t="s">
        <v>1374</v>
      </c>
      <c r="Q257" s="47">
        <v>70111828</v>
      </c>
      <c r="R257" s="47">
        <f t="shared" si="14"/>
        <v>12089726</v>
      </c>
      <c r="S257" s="47">
        <v>435910</v>
      </c>
      <c r="T257" s="47">
        <v>11653816</v>
      </c>
      <c r="V257" s="47" t="s">
        <v>1043</v>
      </c>
      <c r="W257" s="47" t="s">
        <v>1338</v>
      </c>
      <c r="X257" s="47">
        <v>1020868</v>
      </c>
      <c r="Y257" s="47">
        <f t="shared" si="15"/>
        <v>1244229</v>
      </c>
      <c r="Z257" s="47">
        <v>0</v>
      </c>
      <c r="AA257" s="47">
        <v>1244229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6"/>
        <v>94900</v>
      </c>
      <c r="E258" s="47">
        <v>0</v>
      </c>
      <c r="F258" s="47">
        <v>94900</v>
      </c>
      <c r="G258" s="5"/>
      <c r="H258" s="47" t="s">
        <v>1659</v>
      </c>
      <c r="I258" s="47" t="s">
        <v>1361</v>
      </c>
      <c r="J258" s="47">
        <v>12000</v>
      </c>
      <c r="K258" s="47">
        <f t="shared" si="13"/>
        <v>1032628</v>
      </c>
      <c r="L258" s="47">
        <v>0</v>
      </c>
      <c r="M258" s="47">
        <v>1032628</v>
      </c>
      <c r="O258" s="47" t="s">
        <v>1039</v>
      </c>
      <c r="P258" s="47" t="s">
        <v>1337</v>
      </c>
      <c r="Q258" s="47">
        <v>66627625</v>
      </c>
      <c r="R258" s="47">
        <f t="shared" si="14"/>
        <v>4302279</v>
      </c>
      <c r="S258" s="47">
        <v>5000</v>
      </c>
      <c r="T258" s="47">
        <v>4297279</v>
      </c>
      <c r="V258" s="47" t="s">
        <v>1046</v>
      </c>
      <c r="W258" s="47" t="s">
        <v>1339</v>
      </c>
      <c r="X258" s="47">
        <v>359880</v>
      </c>
      <c r="Y258" s="47">
        <f t="shared" si="15"/>
        <v>1190755</v>
      </c>
      <c r="Z258" s="47">
        <v>247906</v>
      </c>
      <c r="AA258" s="47">
        <v>942849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t="shared" si="16"/>
        <v>41200</v>
      </c>
      <c r="E259" s="47">
        <v>0</v>
      </c>
      <c r="F259" s="47">
        <v>41200</v>
      </c>
      <c r="G259" s="5"/>
      <c r="H259" s="47" t="s">
        <v>1661</v>
      </c>
      <c r="I259" s="47" t="s">
        <v>1362</v>
      </c>
      <c r="J259" s="47">
        <v>0</v>
      </c>
      <c r="K259" s="47">
        <f t="shared" si="13"/>
        <v>27000</v>
      </c>
      <c r="L259" s="47">
        <v>0</v>
      </c>
      <c r="M259" s="47">
        <v>27000</v>
      </c>
      <c r="O259" s="47" t="s">
        <v>1043</v>
      </c>
      <c r="P259" s="47" t="s">
        <v>1338</v>
      </c>
      <c r="Q259" s="47">
        <v>554279</v>
      </c>
      <c r="R259" s="47">
        <f t="shared" si="14"/>
        <v>1658038</v>
      </c>
      <c r="S259" s="47">
        <v>49152</v>
      </c>
      <c r="T259" s="47">
        <v>1608886</v>
      </c>
      <c r="V259" s="47" t="s">
        <v>1049</v>
      </c>
      <c r="W259" s="47" t="s">
        <v>1629</v>
      </c>
      <c r="X259" s="47">
        <v>0</v>
      </c>
      <c r="Y259" s="47">
        <f t="shared" si="15"/>
        <v>239184</v>
      </c>
      <c r="Z259" s="47">
        <v>32000</v>
      </c>
      <c r="AA259" s="47">
        <v>207184</v>
      </c>
    </row>
    <row r="260" spans="1:27" ht="15">
      <c r="A260" s="47" t="s">
        <v>1072</v>
      </c>
      <c r="B260" s="47" t="s">
        <v>1315</v>
      </c>
      <c r="C260" s="47">
        <v>0</v>
      </c>
      <c r="D260" s="47">
        <f t="shared" si="16"/>
        <v>50875</v>
      </c>
      <c r="E260" s="47">
        <v>0</v>
      </c>
      <c r="F260" s="47">
        <v>50875</v>
      </c>
      <c r="G260" s="5"/>
      <c r="H260" s="47" t="s">
        <v>1664</v>
      </c>
      <c r="I260" s="47" t="s">
        <v>1363</v>
      </c>
      <c r="J260" s="47">
        <v>12000</v>
      </c>
      <c r="K260" s="47">
        <f aca="true" t="shared" si="17" ref="K260:K323">L260+M260</f>
        <v>182065</v>
      </c>
      <c r="L260" s="47">
        <v>18000</v>
      </c>
      <c r="M260" s="47">
        <v>164065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1466949</v>
      </c>
      <c r="S260" s="47">
        <v>646326</v>
      </c>
      <c r="T260" s="47">
        <v>820623</v>
      </c>
      <c r="V260" s="47" t="s">
        <v>1052</v>
      </c>
      <c r="W260" s="47" t="s">
        <v>1340</v>
      </c>
      <c r="X260" s="47">
        <v>2600</v>
      </c>
      <c r="Y260" s="47">
        <f aca="true" t="shared" si="19" ref="Y260:Y323">Z260+AA260</f>
        <v>46090</v>
      </c>
      <c r="Z260" s="47">
        <v>0</v>
      </c>
      <c r="AA260" s="47">
        <v>46090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66144</v>
      </c>
      <c r="E261" s="47">
        <v>0</v>
      </c>
      <c r="F261" s="47">
        <v>66144</v>
      </c>
      <c r="G261" s="5"/>
      <c r="H261" s="47" t="s">
        <v>1667</v>
      </c>
      <c r="I261" s="47" t="s">
        <v>1364</v>
      </c>
      <c r="J261" s="47">
        <v>3279601</v>
      </c>
      <c r="K261" s="47">
        <f t="shared" si="17"/>
        <v>1822954</v>
      </c>
      <c r="L261" s="47">
        <v>0</v>
      </c>
      <c r="M261" s="47">
        <v>1822954</v>
      </c>
      <c r="O261" s="47" t="s">
        <v>1049</v>
      </c>
      <c r="P261" s="47" t="s">
        <v>1629</v>
      </c>
      <c r="Q261" s="47">
        <v>0</v>
      </c>
      <c r="R261" s="47">
        <f t="shared" si="18"/>
        <v>115685</v>
      </c>
      <c r="S261" s="47">
        <v>6600</v>
      </c>
      <c r="T261" s="47">
        <v>109085</v>
      </c>
      <c r="V261" s="47" t="s">
        <v>1055</v>
      </c>
      <c r="W261" s="47" t="s">
        <v>1341</v>
      </c>
      <c r="X261" s="47">
        <v>1000</v>
      </c>
      <c r="Y261" s="47">
        <f t="shared" si="19"/>
        <v>746868</v>
      </c>
      <c r="Z261" s="47">
        <v>0</v>
      </c>
      <c r="AA261" s="47">
        <v>746868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13800</v>
      </c>
      <c r="E262" s="47">
        <v>0</v>
      </c>
      <c r="F262" s="47">
        <v>13800</v>
      </c>
      <c r="G262" s="5"/>
      <c r="H262" s="47" t="s">
        <v>1670</v>
      </c>
      <c r="I262" s="47" t="s">
        <v>1365</v>
      </c>
      <c r="J262" s="47">
        <v>0</v>
      </c>
      <c r="K262" s="47">
        <f t="shared" si="17"/>
        <v>1044647</v>
      </c>
      <c r="L262" s="47">
        <v>0</v>
      </c>
      <c r="M262" s="47">
        <v>1044647</v>
      </c>
      <c r="O262" s="47" t="s">
        <v>1052</v>
      </c>
      <c r="P262" s="47" t="s">
        <v>1340</v>
      </c>
      <c r="Q262" s="47">
        <v>0</v>
      </c>
      <c r="R262" s="47">
        <f t="shared" si="18"/>
        <v>381772</v>
      </c>
      <c r="S262" s="47">
        <v>151070</v>
      </c>
      <c r="T262" s="47">
        <v>230702</v>
      </c>
      <c r="V262" s="47" t="s">
        <v>1058</v>
      </c>
      <c r="W262" s="47" t="s">
        <v>1342</v>
      </c>
      <c r="X262" s="47">
        <v>742000</v>
      </c>
      <c r="Y262" s="47">
        <f t="shared" si="19"/>
        <v>9351876</v>
      </c>
      <c r="Z262" s="47">
        <v>0</v>
      </c>
      <c r="AA262" s="47">
        <v>9351876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22748</v>
      </c>
      <c r="E263" s="47">
        <v>0</v>
      </c>
      <c r="F263" s="47">
        <v>22748</v>
      </c>
      <c r="G263" s="5"/>
      <c r="H263" s="47" t="s">
        <v>1673</v>
      </c>
      <c r="I263" s="47" t="s">
        <v>1206</v>
      </c>
      <c r="J263" s="47">
        <v>969001</v>
      </c>
      <c r="K263" s="47">
        <f t="shared" si="17"/>
        <v>922394</v>
      </c>
      <c r="L263" s="47">
        <v>0</v>
      </c>
      <c r="M263" s="47">
        <v>922394</v>
      </c>
      <c r="O263" s="47" t="s">
        <v>1055</v>
      </c>
      <c r="P263" s="47" t="s">
        <v>1341</v>
      </c>
      <c r="Q263" s="47">
        <v>467200</v>
      </c>
      <c r="R263" s="47">
        <f t="shared" si="18"/>
        <v>977238</v>
      </c>
      <c r="S263" s="47">
        <v>50001</v>
      </c>
      <c r="T263" s="47">
        <v>927237</v>
      </c>
      <c r="V263" s="47" t="s">
        <v>1061</v>
      </c>
      <c r="W263" s="47" t="s">
        <v>1343</v>
      </c>
      <c r="X263" s="47">
        <v>74750</v>
      </c>
      <c r="Y263" s="47">
        <f t="shared" si="19"/>
        <v>1178912</v>
      </c>
      <c r="Z263" s="47">
        <v>213400</v>
      </c>
      <c r="AA263" s="47">
        <v>965512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32319</v>
      </c>
      <c r="E264" s="47">
        <v>0</v>
      </c>
      <c r="F264" s="47">
        <v>32319</v>
      </c>
      <c r="G264" s="5"/>
      <c r="H264" s="47" t="s">
        <v>1675</v>
      </c>
      <c r="I264" s="47" t="s">
        <v>1366</v>
      </c>
      <c r="J264" s="47">
        <v>220210</v>
      </c>
      <c r="K264" s="47">
        <f t="shared" si="17"/>
        <v>1117094</v>
      </c>
      <c r="L264" s="47">
        <v>0</v>
      </c>
      <c r="M264" s="47">
        <v>1117094</v>
      </c>
      <c r="O264" s="47" t="s">
        <v>1058</v>
      </c>
      <c r="P264" s="47" t="s">
        <v>1342</v>
      </c>
      <c r="Q264" s="47">
        <v>191300</v>
      </c>
      <c r="R264" s="47">
        <f t="shared" si="18"/>
        <v>5600785</v>
      </c>
      <c r="S264" s="47">
        <v>645850</v>
      </c>
      <c r="T264" s="47">
        <v>4954935</v>
      </c>
      <c r="V264" s="47" t="s">
        <v>1064</v>
      </c>
      <c r="W264" s="47" t="s">
        <v>1344</v>
      </c>
      <c r="X264" s="47">
        <v>101717</v>
      </c>
      <c r="Y264" s="47">
        <f t="shared" si="19"/>
        <v>717655</v>
      </c>
      <c r="Z264" s="47">
        <v>11500</v>
      </c>
      <c r="AA264" s="47">
        <v>706155</v>
      </c>
    </row>
    <row r="265" spans="1:27" ht="15">
      <c r="A265" s="47" t="s">
        <v>1086</v>
      </c>
      <c r="B265" s="47" t="s">
        <v>1349</v>
      </c>
      <c r="C265" s="47">
        <v>0</v>
      </c>
      <c r="D265" s="47">
        <f t="shared" si="16"/>
        <v>193930</v>
      </c>
      <c r="E265" s="47">
        <v>127820</v>
      </c>
      <c r="F265" s="47">
        <v>66110</v>
      </c>
      <c r="G265" s="5"/>
      <c r="H265" s="47" t="s">
        <v>1679</v>
      </c>
      <c r="I265" s="47" t="s">
        <v>1367</v>
      </c>
      <c r="J265" s="47">
        <v>0</v>
      </c>
      <c r="K265" s="47">
        <f t="shared" si="17"/>
        <v>234315</v>
      </c>
      <c r="L265" s="47">
        <v>0</v>
      </c>
      <c r="M265" s="47">
        <v>234315</v>
      </c>
      <c r="O265" s="47" t="s">
        <v>1061</v>
      </c>
      <c r="P265" s="47" t="s">
        <v>1343</v>
      </c>
      <c r="Q265" s="47">
        <v>2352750</v>
      </c>
      <c r="R265" s="47">
        <f t="shared" si="18"/>
        <v>1263298</v>
      </c>
      <c r="S265" s="47">
        <v>477150</v>
      </c>
      <c r="T265" s="47">
        <v>786148</v>
      </c>
      <c r="V265" s="47" t="s">
        <v>1067</v>
      </c>
      <c r="W265" s="47" t="s">
        <v>1345</v>
      </c>
      <c r="X265" s="47">
        <v>0</v>
      </c>
      <c r="Y265" s="47">
        <f t="shared" si="19"/>
        <v>3615635</v>
      </c>
      <c r="Z265" s="47">
        <v>1665800</v>
      </c>
      <c r="AA265" s="47">
        <v>1949835</v>
      </c>
    </row>
    <row r="266" spans="1:27" ht="15">
      <c r="A266" s="47" t="s">
        <v>1089</v>
      </c>
      <c r="B266" s="47" t="s">
        <v>1350</v>
      </c>
      <c r="C266" s="47">
        <v>175000</v>
      </c>
      <c r="D266" s="47">
        <f t="shared" si="16"/>
        <v>76945</v>
      </c>
      <c r="E266" s="47">
        <v>18875</v>
      </c>
      <c r="F266" s="47">
        <v>58070</v>
      </c>
      <c r="G266" s="5"/>
      <c r="H266" s="47" t="s">
        <v>1682</v>
      </c>
      <c r="I266" s="47" t="s">
        <v>1368</v>
      </c>
      <c r="J266" s="47">
        <v>0</v>
      </c>
      <c r="K266" s="47">
        <f t="shared" si="17"/>
        <v>883355</v>
      </c>
      <c r="L266" s="47">
        <v>0</v>
      </c>
      <c r="M266" s="47">
        <v>883355</v>
      </c>
      <c r="O266" s="47" t="s">
        <v>1064</v>
      </c>
      <c r="P266" s="47" t="s">
        <v>1344</v>
      </c>
      <c r="Q266" s="47">
        <v>3450</v>
      </c>
      <c r="R266" s="47">
        <f t="shared" si="18"/>
        <v>1590559</v>
      </c>
      <c r="S266" s="47">
        <v>284050</v>
      </c>
      <c r="T266" s="47">
        <v>1306509</v>
      </c>
      <c r="V266" s="47" t="s">
        <v>1072</v>
      </c>
      <c r="W266" s="47" t="s">
        <v>1315</v>
      </c>
      <c r="X266" s="47">
        <v>426075</v>
      </c>
      <c r="Y266" s="47">
        <f t="shared" si="19"/>
        <v>1006358</v>
      </c>
      <c r="Z266" s="47">
        <v>0</v>
      </c>
      <c r="AA266" s="47">
        <v>1006358</v>
      </c>
    </row>
    <row r="267" spans="1:27" ht="15">
      <c r="A267" s="47" t="s">
        <v>1092</v>
      </c>
      <c r="B267" s="47" t="s">
        <v>1351</v>
      </c>
      <c r="C267" s="47">
        <v>0</v>
      </c>
      <c r="D267" s="47">
        <f t="shared" si="16"/>
        <v>113500</v>
      </c>
      <c r="E267" s="47">
        <v>0</v>
      </c>
      <c r="F267" s="47">
        <v>113500</v>
      </c>
      <c r="G267" s="5"/>
      <c r="H267" s="47" t="s">
        <v>1685</v>
      </c>
      <c r="I267" s="47" t="s">
        <v>1069</v>
      </c>
      <c r="J267" s="47">
        <v>0</v>
      </c>
      <c r="K267" s="47">
        <f t="shared" si="17"/>
        <v>387700</v>
      </c>
      <c r="L267" s="47">
        <v>95000</v>
      </c>
      <c r="M267" s="47">
        <v>292700</v>
      </c>
      <c r="O267" s="47" t="s">
        <v>1067</v>
      </c>
      <c r="P267" s="47" t="s">
        <v>1345</v>
      </c>
      <c r="Q267" s="47">
        <v>0</v>
      </c>
      <c r="R267" s="47">
        <f t="shared" si="18"/>
        <v>651348</v>
      </c>
      <c r="S267" s="47">
        <v>33460</v>
      </c>
      <c r="T267" s="47">
        <v>617888</v>
      </c>
      <c r="V267" s="47" t="s">
        <v>1074</v>
      </c>
      <c r="W267" s="47" t="s">
        <v>1346</v>
      </c>
      <c r="X267" s="47">
        <v>2322500</v>
      </c>
      <c r="Y267" s="47">
        <f t="shared" si="19"/>
        <v>538372</v>
      </c>
      <c r="Z267" s="47">
        <v>418875</v>
      </c>
      <c r="AA267" s="47">
        <v>119497</v>
      </c>
    </row>
    <row r="268" spans="1:27" ht="15">
      <c r="A268" s="47" t="s">
        <v>1095</v>
      </c>
      <c r="B268" s="47" t="s">
        <v>1352</v>
      </c>
      <c r="C268" s="47">
        <v>0</v>
      </c>
      <c r="D268" s="47">
        <f aca="true" t="shared" si="20" ref="D268:D331">E268+F268</f>
        <v>1000</v>
      </c>
      <c r="E268" s="47">
        <v>0</v>
      </c>
      <c r="F268" s="47">
        <v>1000</v>
      </c>
      <c r="G268" s="5"/>
      <c r="H268" s="47" t="s">
        <v>1688</v>
      </c>
      <c r="I268" s="47" t="s">
        <v>1399</v>
      </c>
      <c r="J268" s="47">
        <v>87000</v>
      </c>
      <c r="K268" s="47">
        <f t="shared" si="17"/>
        <v>410625</v>
      </c>
      <c r="L268" s="47">
        <v>0</v>
      </c>
      <c r="M268" s="47">
        <v>410625</v>
      </c>
      <c r="O268" s="47" t="s">
        <v>1072</v>
      </c>
      <c r="P268" s="47" t="s">
        <v>1315</v>
      </c>
      <c r="Q268" s="47">
        <v>687050</v>
      </c>
      <c r="R268" s="47">
        <f t="shared" si="18"/>
        <v>1818949</v>
      </c>
      <c r="S268" s="47">
        <v>192200</v>
      </c>
      <c r="T268" s="47">
        <v>1626749</v>
      </c>
      <c r="V268" s="47" t="s">
        <v>1077</v>
      </c>
      <c r="W268" s="47" t="s">
        <v>1347</v>
      </c>
      <c r="X268" s="47">
        <v>1836</v>
      </c>
      <c r="Y268" s="47">
        <f t="shared" si="19"/>
        <v>114029</v>
      </c>
      <c r="Z268" s="47">
        <v>3450</v>
      </c>
      <c r="AA268" s="47">
        <v>110579</v>
      </c>
    </row>
    <row r="269" spans="1:27" ht="15">
      <c r="A269" s="47" t="s">
        <v>1098</v>
      </c>
      <c r="B269" s="47" t="s">
        <v>1353</v>
      </c>
      <c r="C269" s="47">
        <v>359000</v>
      </c>
      <c r="D269" s="47">
        <f t="shared" si="20"/>
        <v>148832</v>
      </c>
      <c r="E269" s="47">
        <v>7950</v>
      </c>
      <c r="F269" s="47">
        <v>140882</v>
      </c>
      <c r="G269" s="5"/>
      <c r="H269" s="47" t="s">
        <v>1691</v>
      </c>
      <c r="I269" s="47" t="s">
        <v>1400</v>
      </c>
      <c r="J269" s="47">
        <v>133450</v>
      </c>
      <c r="K269" s="47">
        <f t="shared" si="17"/>
        <v>3725862</v>
      </c>
      <c r="L269" s="47">
        <v>0</v>
      </c>
      <c r="M269" s="47">
        <v>3725862</v>
      </c>
      <c r="O269" s="47" t="s">
        <v>1074</v>
      </c>
      <c r="P269" s="47" t="s">
        <v>1346</v>
      </c>
      <c r="Q269" s="47">
        <v>22000</v>
      </c>
      <c r="R269" s="47">
        <f t="shared" si="18"/>
        <v>794279</v>
      </c>
      <c r="S269" s="47">
        <v>227200</v>
      </c>
      <c r="T269" s="47">
        <v>567079</v>
      </c>
      <c r="V269" s="47" t="s">
        <v>1080</v>
      </c>
      <c r="W269" s="47" t="s">
        <v>1348</v>
      </c>
      <c r="X269" s="47">
        <v>9200</v>
      </c>
      <c r="Y269" s="47">
        <f t="shared" si="19"/>
        <v>193937</v>
      </c>
      <c r="Z269" s="47">
        <v>28900</v>
      </c>
      <c r="AA269" s="47">
        <v>165037</v>
      </c>
    </row>
    <row r="270" spans="1:27" ht="15">
      <c r="A270" s="47" t="s">
        <v>1101</v>
      </c>
      <c r="B270" s="47" t="s">
        <v>2270</v>
      </c>
      <c r="C270" s="47">
        <v>0</v>
      </c>
      <c r="D270" s="47">
        <f t="shared" si="20"/>
        <v>5000</v>
      </c>
      <c r="E270" s="47">
        <v>0</v>
      </c>
      <c r="F270" s="47">
        <v>5000</v>
      </c>
      <c r="G270" s="5"/>
      <c r="H270" s="47" t="s">
        <v>1697</v>
      </c>
      <c r="I270" s="47" t="s">
        <v>2262</v>
      </c>
      <c r="J270" s="47">
        <v>0</v>
      </c>
      <c r="K270" s="47">
        <f t="shared" si="17"/>
        <v>516934</v>
      </c>
      <c r="L270" s="47">
        <v>0</v>
      </c>
      <c r="M270" s="47">
        <v>516934</v>
      </c>
      <c r="O270" s="47" t="s">
        <v>1077</v>
      </c>
      <c r="P270" s="47" t="s">
        <v>1347</v>
      </c>
      <c r="Q270" s="47">
        <v>0</v>
      </c>
      <c r="R270" s="47">
        <f t="shared" si="18"/>
        <v>236471</v>
      </c>
      <c r="S270" s="47">
        <v>15900</v>
      </c>
      <c r="T270" s="47">
        <v>220571</v>
      </c>
      <c r="V270" s="47" t="s">
        <v>1083</v>
      </c>
      <c r="W270" s="47" t="s">
        <v>836</v>
      </c>
      <c r="X270" s="47">
        <v>0</v>
      </c>
      <c r="Y270" s="47">
        <f t="shared" si="19"/>
        <v>179696</v>
      </c>
      <c r="Z270" s="47">
        <v>0</v>
      </c>
      <c r="AA270" s="47">
        <v>179696</v>
      </c>
    </row>
    <row r="271" spans="1:27" ht="15">
      <c r="A271" s="47" t="s">
        <v>1104</v>
      </c>
      <c r="B271" s="47" t="s">
        <v>1354</v>
      </c>
      <c r="C271" s="47">
        <v>370400</v>
      </c>
      <c r="D271" s="47">
        <f t="shared" si="20"/>
        <v>482474</v>
      </c>
      <c r="E271" s="47">
        <v>123250</v>
      </c>
      <c r="F271" s="47">
        <v>359224</v>
      </c>
      <c r="G271" s="5"/>
      <c r="H271" s="47" t="s">
        <v>1700</v>
      </c>
      <c r="I271" s="47" t="s">
        <v>1402</v>
      </c>
      <c r="J271" s="47">
        <v>0</v>
      </c>
      <c r="K271" s="47">
        <f t="shared" si="17"/>
        <v>2000</v>
      </c>
      <c r="L271" s="47">
        <v>0</v>
      </c>
      <c r="M271" s="47">
        <v>2000</v>
      </c>
      <c r="O271" s="47" t="s">
        <v>1080</v>
      </c>
      <c r="P271" s="47" t="s">
        <v>1348</v>
      </c>
      <c r="Q271" s="47">
        <v>3000</v>
      </c>
      <c r="R271" s="47">
        <f t="shared" si="18"/>
        <v>224436</v>
      </c>
      <c r="S271" s="47">
        <v>110</v>
      </c>
      <c r="T271" s="47">
        <v>224326</v>
      </c>
      <c r="V271" s="47" t="s">
        <v>1086</v>
      </c>
      <c r="W271" s="47" t="s">
        <v>1349</v>
      </c>
      <c r="X271" s="47">
        <v>93750</v>
      </c>
      <c r="Y271" s="47">
        <f t="shared" si="19"/>
        <v>898869</v>
      </c>
      <c r="Z271" s="47">
        <v>142737</v>
      </c>
      <c r="AA271" s="47">
        <v>756132</v>
      </c>
    </row>
    <row r="272" spans="1:27" ht="15">
      <c r="A272" s="47" t="s">
        <v>1107</v>
      </c>
      <c r="B272" s="47" t="s">
        <v>1355</v>
      </c>
      <c r="C272" s="47">
        <v>1020000</v>
      </c>
      <c r="D272" s="47">
        <f t="shared" si="20"/>
        <v>915986</v>
      </c>
      <c r="E272" s="47">
        <v>136000</v>
      </c>
      <c r="F272" s="47">
        <v>779986</v>
      </c>
      <c r="G272" s="5"/>
      <c r="H272" s="47" t="s">
        <v>1703</v>
      </c>
      <c r="I272" s="47" t="s">
        <v>1403</v>
      </c>
      <c r="J272" s="47">
        <v>0</v>
      </c>
      <c r="K272" s="47">
        <f t="shared" si="17"/>
        <v>173545</v>
      </c>
      <c r="L272" s="47">
        <v>0</v>
      </c>
      <c r="M272" s="47">
        <v>173545</v>
      </c>
      <c r="O272" s="47" t="s">
        <v>1083</v>
      </c>
      <c r="P272" s="47" t="s">
        <v>836</v>
      </c>
      <c r="Q272" s="47">
        <v>0</v>
      </c>
      <c r="R272" s="47">
        <f t="shared" si="18"/>
        <v>669747</v>
      </c>
      <c r="S272" s="47">
        <v>0</v>
      </c>
      <c r="T272" s="47">
        <v>669747</v>
      </c>
      <c r="V272" s="47" t="s">
        <v>1089</v>
      </c>
      <c r="W272" s="47" t="s">
        <v>1350</v>
      </c>
      <c r="X272" s="47">
        <v>246100</v>
      </c>
      <c r="Y272" s="47">
        <f t="shared" si="19"/>
        <v>830580</v>
      </c>
      <c r="Z272" s="47">
        <v>43000</v>
      </c>
      <c r="AA272" s="47">
        <v>787580</v>
      </c>
    </row>
    <row r="273" spans="1:27" ht="15">
      <c r="A273" s="47" t="s">
        <v>1113</v>
      </c>
      <c r="B273" s="47" t="s">
        <v>1356</v>
      </c>
      <c r="C273" s="47">
        <v>198000</v>
      </c>
      <c r="D273" s="47">
        <f t="shared" si="20"/>
        <v>187999</v>
      </c>
      <c r="E273" s="47">
        <v>40200</v>
      </c>
      <c r="F273" s="47">
        <v>147799</v>
      </c>
      <c r="G273" s="5"/>
      <c r="H273" s="47" t="s">
        <v>1706</v>
      </c>
      <c r="I273" s="47" t="s">
        <v>1404</v>
      </c>
      <c r="J273" s="47">
        <v>130000</v>
      </c>
      <c r="K273" s="47">
        <f t="shared" si="17"/>
        <v>6575</v>
      </c>
      <c r="L273" s="47">
        <v>0</v>
      </c>
      <c r="M273" s="47">
        <v>6575</v>
      </c>
      <c r="O273" s="47" t="s">
        <v>1086</v>
      </c>
      <c r="P273" s="47" t="s">
        <v>1349</v>
      </c>
      <c r="Q273" s="47">
        <v>0</v>
      </c>
      <c r="R273" s="47">
        <f t="shared" si="18"/>
        <v>1693015</v>
      </c>
      <c r="S273" s="47">
        <v>814746</v>
      </c>
      <c r="T273" s="47">
        <v>878269</v>
      </c>
      <c r="V273" s="47" t="s">
        <v>1092</v>
      </c>
      <c r="W273" s="47" t="s">
        <v>1351</v>
      </c>
      <c r="X273" s="47">
        <v>0</v>
      </c>
      <c r="Y273" s="47">
        <f t="shared" si="19"/>
        <v>927786</v>
      </c>
      <c r="Z273" s="47">
        <v>0</v>
      </c>
      <c r="AA273" s="47">
        <v>927786</v>
      </c>
    </row>
    <row r="274" spans="1:27" ht="15">
      <c r="A274" s="47" t="s">
        <v>1116</v>
      </c>
      <c r="B274" s="47" t="s">
        <v>1357</v>
      </c>
      <c r="C274" s="47">
        <v>0</v>
      </c>
      <c r="D274" s="47">
        <f t="shared" si="20"/>
        <v>1011045</v>
      </c>
      <c r="E274" s="47">
        <v>892400</v>
      </c>
      <c r="F274" s="47">
        <v>118645</v>
      </c>
      <c r="G274" s="5"/>
      <c r="H274" s="47" t="s">
        <v>1709</v>
      </c>
      <c r="I274" s="47" t="s">
        <v>1375</v>
      </c>
      <c r="J274" s="47">
        <v>0</v>
      </c>
      <c r="K274" s="47">
        <f t="shared" si="17"/>
        <v>218651</v>
      </c>
      <c r="L274" s="47">
        <v>0</v>
      </c>
      <c r="M274" s="47">
        <v>218651</v>
      </c>
      <c r="O274" s="47" t="s">
        <v>1089</v>
      </c>
      <c r="P274" s="47" t="s">
        <v>1350</v>
      </c>
      <c r="Q274" s="47">
        <v>176300</v>
      </c>
      <c r="R274" s="47">
        <f t="shared" si="18"/>
        <v>1809877</v>
      </c>
      <c r="S274" s="47">
        <v>779075</v>
      </c>
      <c r="T274" s="47">
        <v>1030802</v>
      </c>
      <c r="V274" s="47" t="s">
        <v>1095</v>
      </c>
      <c r="W274" s="47" t="s">
        <v>1352</v>
      </c>
      <c r="X274" s="47">
        <v>0</v>
      </c>
      <c r="Y274" s="47">
        <f t="shared" si="19"/>
        <v>277260</v>
      </c>
      <c r="Z274" s="47">
        <v>3500</v>
      </c>
      <c r="AA274" s="47">
        <v>273760</v>
      </c>
    </row>
    <row r="275" spans="1:27" ht="15">
      <c r="A275" s="47" t="s">
        <v>1119</v>
      </c>
      <c r="B275" s="47" t="s">
        <v>1630</v>
      </c>
      <c r="C275" s="47">
        <v>7500</v>
      </c>
      <c r="D275" s="47">
        <f t="shared" si="20"/>
        <v>94104</v>
      </c>
      <c r="E275" s="47">
        <v>0</v>
      </c>
      <c r="F275" s="47">
        <v>94104</v>
      </c>
      <c r="G275" s="5"/>
      <c r="H275" s="47" t="s">
        <v>1712</v>
      </c>
      <c r="I275" s="47" t="s">
        <v>1405</v>
      </c>
      <c r="J275" s="47">
        <v>0</v>
      </c>
      <c r="K275" s="47">
        <f t="shared" si="17"/>
        <v>60875</v>
      </c>
      <c r="L275" s="47">
        <v>0</v>
      </c>
      <c r="M275" s="47">
        <v>60875</v>
      </c>
      <c r="O275" s="47" t="s">
        <v>1092</v>
      </c>
      <c r="P275" s="47" t="s">
        <v>1351</v>
      </c>
      <c r="Q275" s="47">
        <v>12100</v>
      </c>
      <c r="R275" s="47">
        <f t="shared" si="18"/>
        <v>2434687</v>
      </c>
      <c r="S275" s="47">
        <v>340647</v>
      </c>
      <c r="T275" s="47">
        <v>2094040</v>
      </c>
      <c r="V275" s="47" t="s">
        <v>1098</v>
      </c>
      <c r="W275" s="47" t="s">
        <v>1353</v>
      </c>
      <c r="X275" s="47">
        <v>2923579</v>
      </c>
      <c r="Y275" s="47">
        <f t="shared" si="19"/>
        <v>1313114</v>
      </c>
      <c r="Z275" s="47">
        <v>0</v>
      </c>
      <c r="AA275" s="47">
        <v>1313114</v>
      </c>
    </row>
    <row r="276" spans="1:27" ht="15">
      <c r="A276" s="47" t="s">
        <v>1123</v>
      </c>
      <c r="B276" s="47" t="s">
        <v>1358</v>
      </c>
      <c r="C276" s="47">
        <v>492844</v>
      </c>
      <c r="D276" s="47">
        <f t="shared" si="20"/>
        <v>469379</v>
      </c>
      <c r="E276" s="47">
        <v>25000</v>
      </c>
      <c r="F276" s="47">
        <v>444379</v>
      </c>
      <c r="G276" s="5"/>
      <c r="H276" s="47" t="s">
        <v>1715</v>
      </c>
      <c r="I276" s="47" t="s">
        <v>1319</v>
      </c>
      <c r="J276" s="47">
        <v>935623</v>
      </c>
      <c r="K276" s="47">
        <f t="shared" si="17"/>
        <v>402710</v>
      </c>
      <c r="L276" s="47">
        <v>0</v>
      </c>
      <c r="M276" s="47">
        <v>402710</v>
      </c>
      <c r="O276" s="47" t="s">
        <v>1095</v>
      </c>
      <c r="P276" s="47" t="s">
        <v>1352</v>
      </c>
      <c r="Q276" s="47">
        <v>0</v>
      </c>
      <c r="R276" s="47">
        <f t="shared" si="18"/>
        <v>362070</v>
      </c>
      <c r="S276" s="47">
        <v>115050</v>
      </c>
      <c r="T276" s="47">
        <v>247020</v>
      </c>
      <c r="V276" s="47" t="s">
        <v>1101</v>
      </c>
      <c r="W276" s="47" t="s">
        <v>2270</v>
      </c>
      <c r="X276" s="47">
        <v>4000</v>
      </c>
      <c r="Y276" s="47">
        <f t="shared" si="19"/>
        <v>276683</v>
      </c>
      <c r="Z276" s="47">
        <v>85130</v>
      </c>
      <c r="AA276" s="47">
        <v>191553</v>
      </c>
    </row>
    <row r="277" spans="1:27" ht="15">
      <c r="A277" s="47" t="s">
        <v>1646</v>
      </c>
      <c r="B277" s="47" t="s">
        <v>1359</v>
      </c>
      <c r="C277" s="47">
        <v>8000</v>
      </c>
      <c r="D277" s="47">
        <f t="shared" si="20"/>
        <v>481704</v>
      </c>
      <c r="E277" s="47">
        <v>18500</v>
      </c>
      <c r="F277" s="47">
        <v>463204</v>
      </c>
      <c r="G277" s="5"/>
      <c r="H277" s="47" t="s">
        <v>1717</v>
      </c>
      <c r="I277" s="47" t="s">
        <v>1406</v>
      </c>
      <c r="J277" s="47">
        <v>0</v>
      </c>
      <c r="K277" s="47">
        <f t="shared" si="17"/>
        <v>992187</v>
      </c>
      <c r="L277" s="47">
        <v>0</v>
      </c>
      <c r="M277" s="47">
        <v>992187</v>
      </c>
      <c r="O277" s="47" t="s">
        <v>1098</v>
      </c>
      <c r="P277" s="47" t="s">
        <v>1353</v>
      </c>
      <c r="Q277" s="47">
        <v>1672650</v>
      </c>
      <c r="R277" s="47">
        <f t="shared" si="18"/>
        <v>2015286</v>
      </c>
      <c r="S277" s="47">
        <v>391092</v>
      </c>
      <c r="T277" s="47">
        <v>1624194</v>
      </c>
      <c r="V277" s="47" t="s">
        <v>1104</v>
      </c>
      <c r="W277" s="47" t="s">
        <v>1354</v>
      </c>
      <c r="X277" s="47">
        <v>1823858</v>
      </c>
      <c r="Y277" s="47">
        <f t="shared" si="19"/>
        <v>15750745</v>
      </c>
      <c r="Z277" s="47">
        <v>2725300</v>
      </c>
      <c r="AA277" s="47">
        <v>13025445</v>
      </c>
    </row>
    <row r="278" spans="1:27" ht="15">
      <c r="A278" s="47" t="s">
        <v>1649</v>
      </c>
      <c r="B278" s="47" t="s">
        <v>1138</v>
      </c>
      <c r="C278" s="47">
        <v>510775</v>
      </c>
      <c r="D278" s="47">
        <f t="shared" si="20"/>
        <v>1717573</v>
      </c>
      <c r="E278" s="47">
        <v>51840</v>
      </c>
      <c r="F278" s="47">
        <v>1665733</v>
      </c>
      <c r="G278" s="5"/>
      <c r="H278" s="47" t="s">
        <v>1719</v>
      </c>
      <c r="I278" s="47" t="s">
        <v>1407</v>
      </c>
      <c r="J278" s="47">
        <v>1</v>
      </c>
      <c r="K278" s="47">
        <f t="shared" si="17"/>
        <v>820252</v>
      </c>
      <c r="L278" s="47">
        <v>0</v>
      </c>
      <c r="M278" s="47">
        <v>820252</v>
      </c>
      <c r="O278" s="47" t="s">
        <v>1101</v>
      </c>
      <c r="P278" s="47" t="s">
        <v>2270</v>
      </c>
      <c r="Q278" s="47">
        <v>0</v>
      </c>
      <c r="R278" s="47">
        <f t="shared" si="18"/>
        <v>301603</v>
      </c>
      <c r="S278" s="47">
        <v>211175</v>
      </c>
      <c r="T278" s="47">
        <v>90428</v>
      </c>
      <c r="V278" s="47" t="s">
        <v>1107</v>
      </c>
      <c r="W278" s="47" t="s">
        <v>1355</v>
      </c>
      <c r="X278" s="47">
        <v>1888249</v>
      </c>
      <c r="Y278" s="47">
        <f t="shared" si="19"/>
        <v>3415542</v>
      </c>
      <c r="Z278" s="47">
        <v>0</v>
      </c>
      <c r="AA278" s="47">
        <v>3415542</v>
      </c>
    </row>
    <row r="279" spans="1:27" ht="15">
      <c r="A279" s="47" t="s">
        <v>1651</v>
      </c>
      <c r="B279" s="47" t="s">
        <v>2261</v>
      </c>
      <c r="C279" s="47">
        <v>0</v>
      </c>
      <c r="D279" s="47">
        <f t="shared" si="20"/>
        <v>55877</v>
      </c>
      <c r="E279" s="47">
        <v>0</v>
      </c>
      <c r="F279" s="47">
        <v>55877</v>
      </c>
      <c r="G279" s="5"/>
      <c r="H279" s="47" t="s">
        <v>1722</v>
      </c>
      <c r="I279" s="47" t="s">
        <v>1408</v>
      </c>
      <c r="J279" s="47">
        <v>0</v>
      </c>
      <c r="K279" s="47">
        <f t="shared" si="17"/>
        <v>812860</v>
      </c>
      <c r="L279" s="47">
        <v>0</v>
      </c>
      <c r="M279" s="47">
        <v>812860</v>
      </c>
      <c r="O279" s="47" t="s">
        <v>1104</v>
      </c>
      <c r="P279" s="47" t="s">
        <v>1354</v>
      </c>
      <c r="Q279" s="47">
        <v>2047403</v>
      </c>
      <c r="R279" s="47">
        <f t="shared" si="18"/>
        <v>7631910</v>
      </c>
      <c r="S279" s="47">
        <v>1154641</v>
      </c>
      <c r="T279" s="47">
        <v>6477269</v>
      </c>
      <c r="V279" s="47" t="s">
        <v>1110</v>
      </c>
      <c r="W279" s="47" t="s">
        <v>2274</v>
      </c>
      <c r="X279" s="47">
        <v>0</v>
      </c>
      <c r="Y279" s="47">
        <f t="shared" si="19"/>
        <v>70400</v>
      </c>
      <c r="Z279" s="47">
        <v>0</v>
      </c>
      <c r="AA279" s="47">
        <v>70400</v>
      </c>
    </row>
    <row r="280" spans="1:27" ht="15">
      <c r="A280" s="47" t="s">
        <v>1654</v>
      </c>
      <c r="B280" s="47" t="s">
        <v>1360</v>
      </c>
      <c r="C280" s="47">
        <v>0</v>
      </c>
      <c r="D280" s="47">
        <f t="shared" si="20"/>
        <v>23650</v>
      </c>
      <c r="E280" s="47">
        <v>0</v>
      </c>
      <c r="F280" s="47">
        <v>23650</v>
      </c>
      <c r="G280" s="5"/>
      <c r="H280" s="47" t="s">
        <v>1725</v>
      </c>
      <c r="I280" s="47" t="s">
        <v>1376</v>
      </c>
      <c r="J280" s="47">
        <v>0</v>
      </c>
      <c r="K280" s="47">
        <f t="shared" si="17"/>
        <v>1578154</v>
      </c>
      <c r="L280" s="47">
        <v>0</v>
      </c>
      <c r="M280" s="47">
        <v>1578154</v>
      </c>
      <c r="O280" s="47" t="s">
        <v>1107</v>
      </c>
      <c r="P280" s="47" t="s">
        <v>1355</v>
      </c>
      <c r="Q280" s="47">
        <v>4677250</v>
      </c>
      <c r="R280" s="47">
        <f t="shared" si="18"/>
        <v>8266410</v>
      </c>
      <c r="S280" s="47">
        <v>1688803</v>
      </c>
      <c r="T280" s="47">
        <v>6577607</v>
      </c>
      <c r="V280" s="47" t="s">
        <v>1113</v>
      </c>
      <c r="W280" s="47" t="s">
        <v>1356</v>
      </c>
      <c r="X280" s="47">
        <v>631925</v>
      </c>
      <c r="Y280" s="47">
        <f t="shared" si="19"/>
        <v>1402118</v>
      </c>
      <c r="Z280" s="47">
        <v>242200</v>
      </c>
      <c r="AA280" s="47">
        <v>1159918</v>
      </c>
    </row>
    <row r="281" spans="1:27" ht="15">
      <c r="A281" s="47" t="s">
        <v>1657</v>
      </c>
      <c r="B281" s="47" t="s">
        <v>1286</v>
      </c>
      <c r="C281" s="47">
        <v>3467500</v>
      </c>
      <c r="D281" s="47">
        <f t="shared" si="20"/>
        <v>788279</v>
      </c>
      <c r="E281" s="47">
        <v>159975</v>
      </c>
      <c r="F281" s="47">
        <v>628304</v>
      </c>
      <c r="G281" s="5"/>
      <c r="H281" s="47" t="s">
        <v>1728</v>
      </c>
      <c r="I281" s="47" t="s">
        <v>1409</v>
      </c>
      <c r="J281" s="47">
        <v>140000</v>
      </c>
      <c r="K281" s="47">
        <f t="shared" si="17"/>
        <v>2637123</v>
      </c>
      <c r="L281" s="47">
        <v>0</v>
      </c>
      <c r="M281" s="47">
        <v>2637123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1116</v>
      </c>
      <c r="W281" s="47" t="s">
        <v>1357</v>
      </c>
      <c r="X281" s="47">
        <v>233096</v>
      </c>
      <c r="Y281" s="47">
        <f t="shared" si="19"/>
        <v>1599651</v>
      </c>
      <c r="Z281" s="47">
        <v>114674</v>
      </c>
      <c r="AA281" s="47">
        <v>1484977</v>
      </c>
    </row>
    <row r="282" spans="1:27" ht="15">
      <c r="A282" s="47" t="s">
        <v>1659</v>
      </c>
      <c r="B282" s="47" t="s">
        <v>1361</v>
      </c>
      <c r="C282" s="47">
        <v>9600</v>
      </c>
      <c r="D282" s="47">
        <f t="shared" si="20"/>
        <v>841994</v>
      </c>
      <c r="E282" s="47">
        <v>300</v>
      </c>
      <c r="F282" s="47">
        <v>841694</v>
      </c>
      <c r="G282" s="5"/>
      <c r="H282" s="47" t="s">
        <v>1731</v>
      </c>
      <c r="I282" s="47" t="s">
        <v>1410</v>
      </c>
      <c r="J282" s="47">
        <v>0</v>
      </c>
      <c r="K282" s="47">
        <f t="shared" si="17"/>
        <v>54400</v>
      </c>
      <c r="L282" s="47">
        <v>0</v>
      </c>
      <c r="M282" s="47">
        <v>54400</v>
      </c>
      <c r="O282" s="47" t="s">
        <v>1113</v>
      </c>
      <c r="P282" s="47" t="s">
        <v>1356</v>
      </c>
      <c r="Q282" s="47">
        <v>1565650</v>
      </c>
      <c r="R282" s="47">
        <f t="shared" si="18"/>
        <v>5124440</v>
      </c>
      <c r="S282" s="47">
        <v>2046072</v>
      </c>
      <c r="T282" s="47">
        <v>3078368</v>
      </c>
      <c r="V282" s="47" t="s">
        <v>1119</v>
      </c>
      <c r="W282" s="47" t="s">
        <v>1630</v>
      </c>
      <c r="X282" s="47">
        <v>57000</v>
      </c>
      <c r="Y282" s="47">
        <f t="shared" si="19"/>
        <v>1002406</v>
      </c>
      <c r="Z282" s="47">
        <v>428750</v>
      </c>
      <c r="AA282" s="47">
        <v>573656</v>
      </c>
    </row>
    <row r="283" spans="1:27" ht="15">
      <c r="A283" s="47" t="s">
        <v>1661</v>
      </c>
      <c r="B283" s="47" t="s">
        <v>1362</v>
      </c>
      <c r="C283" s="47">
        <v>0</v>
      </c>
      <c r="D283" s="47">
        <f t="shared" si="20"/>
        <v>124837</v>
      </c>
      <c r="E283" s="47">
        <v>15250</v>
      </c>
      <c r="F283" s="47">
        <v>109587</v>
      </c>
      <c r="G283" s="5"/>
      <c r="H283" s="47" t="s">
        <v>1734</v>
      </c>
      <c r="I283" s="47" t="s">
        <v>3</v>
      </c>
      <c r="J283" s="47">
        <v>600</v>
      </c>
      <c r="K283" s="47">
        <f t="shared" si="17"/>
        <v>19849</v>
      </c>
      <c r="L283" s="47">
        <v>0</v>
      </c>
      <c r="M283" s="47">
        <v>19849</v>
      </c>
      <c r="O283" s="47" t="s">
        <v>1116</v>
      </c>
      <c r="P283" s="47" t="s">
        <v>1357</v>
      </c>
      <c r="Q283" s="47">
        <v>0</v>
      </c>
      <c r="R283" s="47">
        <f t="shared" si="18"/>
        <v>2832446</v>
      </c>
      <c r="S283" s="47">
        <v>1380767</v>
      </c>
      <c r="T283" s="47">
        <v>1451679</v>
      </c>
      <c r="V283" s="47" t="s">
        <v>1123</v>
      </c>
      <c r="W283" s="47" t="s">
        <v>1358</v>
      </c>
      <c r="X283" s="47">
        <v>2462455</v>
      </c>
      <c r="Y283" s="47">
        <f t="shared" si="19"/>
        <v>3770250</v>
      </c>
      <c r="Z283" s="47">
        <v>110000</v>
      </c>
      <c r="AA283" s="47">
        <v>3660250</v>
      </c>
    </row>
    <row r="284" spans="1:27" ht="15">
      <c r="A284" s="47" t="s">
        <v>1664</v>
      </c>
      <c r="B284" s="47" t="s">
        <v>1363</v>
      </c>
      <c r="C284" s="47">
        <v>0</v>
      </c>
      <c r="D284" s="47">
        <f t="shared" si="20"/>
        <v>543658</v>
      </c>
      <c r="E284" s="47">
        <v>0</v>
      </c>
      <c r="F284" s="47">
        <v>543658</v>
      </c>
      <c r="G284" s="5"/>
      <c r="H284" s="47" t="s">
        <v>1737</v>
      </c>
      <c r="I284" s="47" t="s">
        <v>1411</v>
      </c>
      <c r="J284" s="47">
        <v>150601</v>
      </c>
      <c r="K284" s="47">
        <f t="shared" si="17"/>
        <v>5418824</v>
      </c>
      <c r="L284" s="47">
        <v>195346</v>
      </c>
      <c r="M284" s="47">
        <v>5223478</v>
      </c>
      <c r="O284" s="47" t="s">
        <v>1119</v>
      </c>
      <c r="P284" s="47" t="s">
        <v>1630</v>
      </c>
      <c r="Q284" s="47">
        <v>436180</v>
      </c>
      <c r="R284" s="47">
        <f t="shared" si="18"/>
        <v>1577707</v>
      </c>
      <c r="S284" s="47">
        <v>400550</v>
      </c>
      <c r="T284" s="47">
        <v>1177157</v>
      </c>
      <c r="V284" s="47" t="s">
        <v>1646</v>
      </c>
      <c r="W284" s="47" t="s">
        <v>1359</v>
      </c>
      <c r="X284" s="47">
        <v>14053091</v>
      </c>
      <c r="Y284" s="47">
        <f t="shared" si="19"/>
        <v>27676814</v>
      </c>
      <c r="Z284" s="47">
        <v>2150</v>
      </c>
      <c r="AA284" s="47">
        <v>27674664</v>
      </c>
    </row>
    <row r="285" spans="1:27" ht="15">
      <c r="A285" s="47" t="s">
        <v>1667</v>
      </c>
      <c r="B285" s="47" t="s">
        <v>1364</v>
      </c>
      <c r="C285" s="47">
        <v>793250</v>
      </c>
      <c r="D285" s="47">
        <f t="shared" si="20"/>
        <v>1720371</v>
      </c>
      <c r="E285" s="47">
        <v>695626</v>
      </c>
      <c r="F285" s="47">
        <v>1024745</v>
      </c>
      <c r="G285" s="5"/>
      <c r="H285" s="47" t="s">
        <v>1740</v>
      </c>
      <c r="I285" s="47" t="s">
        <v>1412</v>
      </c>
      <c r="J285" s="47">
        <v>594246</v>
      </c>
      <c r="K285" s="47">
        <f t="shared" si="17"/>
        <v>1135396</v>
      </c>
      <c r="L285" s="47">
        <v>14000</v>
      </c>
      <c r="M285" s="47">
        <v>1121396</v>
      </c>
      <c r="O285" s="47" t="s">
        <v>1123</v>
      </c>
      <c r="P285" s="47" t="s">
        <v>1358</v>
      </c>
      <c r="Q285" s="47">
        <v>5077946</v>
      </c>
      <c r="R285" s="47">
        <f t="shared" si="18"/>
        <v>6472945</v>
      </c>
      <c r="S285" s="47">
        <v>300983</v>
      </c>
      <c r="T285" s="47">
        <v>6171962</v>
      </c>
      <c r="V285" s="47" t="s">
        <v>1649</v>
      </c>
      <c r="W285" s="47" t="s">
        <v>1138</v>
      </c>
      <c r="X285" s="47">
        <v>7103881</v>
      </c>
      <c r="Y285" s="47">
        <f t="shared" si="19"/>
        <v>18277103</v>
      </c>
      <c r="Z285" s="47">
        <v>116300</v>
      </c>
      <c r="AA285" s="47">
        <v>18160803</v>
      </c>
    </row>
    <row r="286" spans="1:27" ht="15">
      <c r="A286" s="47" t="s">
        <v>1670</v>
      </c>
      <c r="B286" s="47" t="s">
        <v>1365</v>
      </c>
      <c r="C286" s="47">
        <v>0</v>
      </c>
      <c r="D286" s="47">
        <f t="shared" si="20"/>
        <v>804945</v>
      </c>
      <c r="E286" s="47">
        <v>0</v>
      </c>
      <c r="F286" s="47">
        <v>804945</v>
      </c>
      <c r="G286" s="5"/>
      <c r="H286" s="47" t="s">
        <v>1743</v>
      </c>
      <c r="I286" s="47" t="s">
        <v>1413</v>
      </c>
      <c r="J286" s="47">
        <v>0</v>
      </c>
      <c r="K286" s="47">
        <f t="shared" si="17"/>
        <v>65829</v>
      </c>
      <c r="L286" s="47">
        <v>0</v>
      </c>
      <c r="M286" s="47">
        <v>65829</v>
      </c>
      <c r="O286" s="47" t="s">
        <v>1646</v>
      </c>
      <c r="P286" s="47" t="s">
        <v>1359</v>
      </c>
      <c r="Q286" s="47">
        <v>8597429</v>
      </c>
      <c r="R286" s="47">
        <f t="shared" si="18"/>
        <v>6856431</v>
      </c>
      <c r="S286" s="47">
        <v>100625</v>
      </c>
      <c r="T286" s="47">
        <v>6755806</v>
      </c>
      <c r="V286" s="47" t="s">
        <v>1651</v>
      </c>
      <c r="W286" s="47" t="s">
        <v>2261</v>
      </c>
      <c r="X286" s="47">
        <v>16952500</v>
      </c>
      <c r="Y286" s="47">
        <f t="shared" si="19"/>
        <v>1764974</v>
      </c>
      <c r="Z286" s="47">
        <v>278500</v>
      </c>
      <c r="AA286" s="47">
        <v>1486474</v>
      </c>
    </row>
    <row r="287" spans="1:27" ht="15">
      <c r="A287" s="47" t="s">
        <v>1673</v>
      </c>
      <c r="B287" s="47" t="s">
        <v>1206</v>
      </c>
      <c r="C287" s="47">
        <v>185200</v>
      </c>
      <c r="D287" s="47">
        <f t="shared" si="20"/>
        <v>318448</v>
      </c>
      <c r="E287" s="47">
        <v>10000</v>
      </c>
      <c r="F287" s="47">
        <v>308448</v>
      </c>
      <c r="G287" s="5"/>
      <c r="H287" s="47" t="s">
        <v>1746</v>
      </c>
      <c r="I287" s="47" t="s">
        <v>1414</v>
      </c>
      <c r="J287" s="47">
        <v>0</v>
      </c>
      <c r="K287" s="47">
        <f t="shared" si="17"/>
        <v>59562</v>
      </c>
      <c r="L287" s="47">
        <v>0</v>
      </c>
      <c r="M287" s="47">
        <v>59562</v>
      </c>
      <c r="O287" s="47" t="s">
        <v>1649</v>
      </c>
      <c r="P287" s="47" t="s">
        <v>1138</v>
      </c>
      <c r="Q287" s="47">
        <v>6420974</v>
      </c>
      <c r="R287" s="47">
        <f t="shared" si="18"/>
        <v>19245438</v>
      </c>
      <c r="S287" s="47">
        <v>1672077</v>
      </c>
      <c r="T287" s="47">
        <v>17573361</v>
      </c>
      <c r="V287" s="47" t="s">
        <v>1654</v>
      </c>
      <c r="W287" s="47" t="s">
        <v>1360</v>
      </c>
      <c r="X287" s="47">
        <v>22300</v>
      </c>
      <c r="Y287" s="47">
        <f t="shared" si="19"/>
        <v>1863640</v>
      </c>
      <c r="Z287" s="47">
        <v>942350</v>
      </c>
      <c r="AA287" s="47">
        <v>921290</v>
      </c>
    </row>
    <row r="288" spans="1:27" ht="15">
      <c r="A288" s="47" t="s">
        <v>1675</v>
      </c>
      <c r="B288" s="47" t="s">
        <v>1366</v>
      </c>
      <c r="C288" s="47">
        <v>0</v>
      </c>
      <c r="D288" s="47">
        <f t="shared" si="20"/>
        <v>1434177</v>
      </c>
      <c r="E288" s="47">
        <v>508500</v>
      </c>
      <c r="F288" s="47">
        <v>925677</v>
      </c>
      <c r="G288" s="5"/>
      <c r="H288" s="47" t="s">
        <v>1749</v>
      </c>
      <c r="I288" s="47" t="s">
        <v>1415</v>
      </c>
      <c r="J288" s="47">
        <v>110602</v>
      </c>
      <c r="K288" s="47">
        <f t="shared" si="17"/>
        <v>3367025</v>
      </c>
      <c r="L288" s="47">
        <v>0</v>
      </c>
      <c r="M288" s="47">
        <v>3367025</v>
      </c>
      <c r="O288" s="47" t="s">
        <v>1651</v>
      </c>
      <c r="P288" s="47" t="s">
        <v>2261</v>
      </c>
      <c r="Q288" s="47">
        <v>447200</v>
      </c>
      <c r="R288" s="47">
        <f t="shared" si="18"/>
        <v>1127826</v>
      </c>
      <c r="S288" s="47">
        <v>313752</v>
      </c>
      <c r="T288" s="47">
        <v>814074</v>
      </c>
      <c r="V288" s="47" t="s">
        <v>1657</v>
      </c>
      <c r="W288" s="47" t="s">
        <v>1286</v>
      </c>
      <c r="X288" s="47">
        <v>3982546</v>
      </c>
      <c r="Y288" s="47">
        <f t="shared" si="19"/>
        <v>14224103</v>
      </c>
      <c r="Z288" s="47">
        <v>0</v>
      </c>
      <c r="AA288" s="47">
        <v>14224103</v>
      </c>
    </row>
    <row r="289" spans="1:27" ht="15">
      <c r="A289" s="47" t="s">
        <v>1679</v>
      </c>
      <c r="B289" s="47" t="s">
        <v>1367</v>
      </c>
      <c r="C289" s="47">
        <v>10600</v>
      </c>
      <c r="D289" s="47">
        <f t="shared" si="20"/>
        <v>233478</v>
      </c>
      <c r="E289" s="47">
        <v>0</v>
      </c>
      <c r="F289" s="47">
        <v>233478</v>
      </c>
      <c r="G289" s="5"/>
      <c r="H289" s="47" t="s">
        <v>1753</v>
      </c>
      <c r="I289" s="47" t="s">
        <v>1416</v>
      </c>
      <c r="J289" s="47">
        <v>25900</v>
      </c>
      <c r="K289" s="47">
        <f t="shared" si="17"/>
        <v>12500</v>
      </c>
      <c r="L289" s="47">
        <v>0</v>
      </c>
      <c r="M289" s="47">
        <v>12500</v>
      </c>
      <c r="O289" s="47" t="s">
        <v>1654</v>
      </c>
      <c r="P289" s="47" t="s">
        <v>1360</v>
      </c>
      <c r="Q289" s="47">
        <v>0</v>
      </c>
      <c r="R289" s="47">
        <f t="shared" si="18"/>
        <v>1218163</v>
      </c>
      <c r="S289" s="47">
        <v>489240</v>
      </c>
      <c r="T289" s="47">
        <v>728923</v>
      </c>
      <c r="V289" s="47" t="s">
        <v>1659</v>
      </c>
      <c r="W289" s="47" t="s">
        <v>1361</v>
      </c>
      <c r="X289" s="47">
        <v>2245227</v>
      </c>
      <c r="Y289" s="47">
        <f t="shared" si="19"/>
        <v>86613097</v>
      </c>
      <c r="Z289" s="47">
        <v>6716917</v>
      </c>
      <c r="AA289" s="47">
        <v>79896180</v>
      </c>
    </row>
    <row r="290" spans="1:27" ht="15">
      <c r="A290" s="47" t="s">
        <v>1682</v>
      </c>
      <c r="B290" s="47" t="s">
        <v>1368</v>
      </c>
      <c r="C290" s="47">
        <v>0</v>
      </c>
      <c r="D290" s="47">
        <f t="shared" si="20"/>
        <v>524250</v>
      </c>
      <c r="E290" s="47">
        <v>405000</v>
      </c>
      <c r="F290" s="47">
        <v>119250</v>
      </c>
      <c r="G290" s="5"/>
      <c r="H290" s="47" t="s">
        <v>1756</v>
      </c>
      <c r="I290" s="47" t="s">
        <v>1631</v>
      </c>
      <c r="J290" s="47">
        <v>0</v>
      </c>
      <c r="K290" s="47">
        <f t="shared" si="17"/>
        <v>8800</v>
      </c>
      <c r="L290" s="47">
        <v>0</v>
      </c>
      <c r="M290" s="47">
        <v>8800</v>
      </c>
      <c r="O290" s="47" t="s">
        <v>1657</v>
      </c>
      <c r="P290" s="47" t="s">
        <v>1286</v>
      </c>
      <c r="Q290" s="47">
        <v>12463947</v>
      </c>
      <c r="R290" s="47">
        <f t="shared" si="18"/>
        <v>10402130</v>
      </c>
      <c r="S290" s="47">
        <v>2704397</v>
      </c>
      <c r="T290" s="47">
        <v>7697733</v>
      </c>
      <c r="V290" s="47" t="s">
        <v>1661</v>
      </c>
      <c r="W290" s="47" t="s">
        <v>1362</v>
      </c>
      <c r="X290" s="47">
        <v>18740</v>
      </c>
      <c r="Y290" s="47">
        <f t="shared" si="19"/>
        <v>649665</v>
      </c>
      <c r="Z290" s="47">
        <v>58000</v>
      </c>
      <c r="AA290" s="47">
        <v>591665</v>
      </c>
    </row>
    <row r="291" spans="1:27" ht="15">
      <c r="A291" s="47" t="s">
        <v>1685</v>
      </c>
      <c r="B291" s="47" t="s">
        <v>1069</v>
      </c>
      <c r="C291" s="47">
        <v>90000</v>
      </c>
      <c r="D291" s="47">
        <f t="shared" si="20"/>
        <v>73050</v>
      </c>
      <c r="E291" s="47">
        <v>0</v>
      </c>
      <c r="F291" s="47">
        <v>73050</v>
      </c>
      <c r="G291" s="5"/>
      <c r="H291" s="47" t="s">
        <v>1759</v>
      </c>
      <c r="I291" s="47" t="s">
        <v>1417</v>
      </c>
      <c r="J291" s="47">
        <v>0</v>
      </c>
      <c r="K291" s="47">
        <f t="shared" si="17"/>
        <v>598363</v>
      </c>
      <c r="L291" s="47">
        <v>0</v>
      </c>
      <c r="M291" s="47">
        <v>598363</v>
      </c>
      <c r="O291" s="47" t="s">
        <v>1659</v>
      </c>
      <c r="P291" s="47" t="s">
        <v>1361</v>
      </c>
      <c r="Q291" s="47">
        <v>657572</v>
      </c>
      <c r="R291" s="47">
        <f t="shared" si="18"/>
        <v>9352006</v>
      </c>
      <c r="S291" s="47">
        <v>1089096</v>
      </c>
      <c r="T291" s="47">
        <v>8262910</v>
      </c>
      <c r="V291" s="47" t="s">
        <v>1664</v>
      </c>
      <c r="W291" s="47" t="s">
        <v>1363</v>
      </c>
      <c r="X291" s="47">
        <v>8837518</v>
      </c>
      <c r="Y291" s="47">
        <f t="shared" si="19"/>
        <v>33546416</v>
      </c>
      <c r="Z291" s="47">
        <v>34600</v>
      </c>
      <c r="AA291" s="47">
        <v>33511816</v>
      </c>
    </row>
    <row r="292" spans="1:27" ht="15">
      <c r="A292" s="47" t="s">
        <v>1688</v>
      </c>
      <c r="B292" s="47" t="s">
        <v>1399</v>
      </c>
      <c r="C292" s="47">
        <v>0</v>
      </c>
      <c r="D292" s="47">
        <f t="shared" si="20"/>
        <v>843953</v>
      </c>
      <c r="E292" s="47">
        <v>0</v>
      </c>
      <c r="F292" s="47">
        <v>843953</v>
      </c>
      <c r="G292" s="5"/>
      <c r="H292" s="47" t="s">
        <v>1762</v>
      </c>
      <c r="I292" s="47" t="s">
        <v>1418</v>
      </c>
      <c r="J292" s="47">
        <v>73950</v>
      </c>
      <c r="K292" s="47">
        <f t="shared" si="17"/>
        <v>150763</v>
      </c>
      <c r="L292" s="47">
        <v>0</v>
      </c>
      <c r="M292" s="47">
        <v>150763</v>
      </c>
      <c r="O292" s="47" t="s">
        <v>1661</v>
      </c>
      <c r="P292" s="47" t="s">
        <v>1362</v>
      </c>
      <c r="Q292" s="47">
        <v>0</v>
      </c>
      <c r="R292" s="47">
        <f t="shared" si="18"/>
        <v>2555614</v>
      </c>
      <c r="S292" s="47">
        <v>833900</v>
      </c>
      <c r="T292" s="47">
        <v>1721714</v>
      </c>
      <c r="V292" s="47" t="s">
        <v>1667</v>
      </c>
      <c r="W292" s="47" t="s">
        <v>1364</v>
      </c>
      <c r="X292" s="47">
        <v>9193822</v>
      </c>
      <c r="Y292" s="47">
        <f t="shared" si="19"/>
        <v>35311983</v>
      </c>
      <c r="Z292" s="47">
        <v>648349</v>
      </c>
      <c r="AA292" s="47">
        <v>34663634</v>
      </c>
    </row>
    <row r="293" spans="1:27" ht="15">
      <c r="A293" s="47" t="s">
        <v>1691</v>
      </c>
      <c r="B293" s="47" t="s">
        <v>1400</v>
      </c>
      <c r="C293" s="47">
        <v>905655</v>
      </c>
      <c r="D293" s="47">
        <f t="shared" si="20"/>
        <v>2447717</v>
      </c>
      <c r="E293" s="47">
        <v>168743</v>
      </c>
      <c r="F293" s="47">
        <v>2278974</v>
      </c>
      <c r="G293" s="5"/>
      <c r="H293" s="47" t="s">
        <v>1765</v>
      </c>
      <c r="I293" s="47" t="s">
        <v>1377</v>
      </c>
      <c r="J293" s="47">
        <v>0</v>
      </c>
      <c r="K293" s="47">
        <f t="shared" si="17"/>
        <v>18300</v>
      </c>
      <c r="L293" s="47">
        <v>0</v>
      </c>
      <c r="M293" s="47">
        <v>18300</v>
      </c>
      <c r="O293" s="47" t="s">
        <v>1664</v>
      </c>
      <c r="P293" s="47" t="s">
        <v>1363</v>
      </c>
      <c r="Q293" s="47">
        <v>3655927</v>
      </c>
      <c r="R293" s="47">
        <f t="shared" si="18"/>
        <v>13722792</v>
      </c>
      <c r="S293" s="47">
        <v>3427876</v>
      </c>
      <c r="T293" s="47">
        <v>10294916</v>
      </c>
      <c r="V293" s="47" t="s">
        <v>1670</v>
      </c>
      <c r="W293" s="47" t="s">
        <v>1365</v>
      </c>
      <c r="X293" s="47">
        <v>1485000</v>
      </c>
      <c r="Y293" s="47">
        <f t="shared" si="19"/>
        <v>22252343</v>
      </c>
      <c r="Z293" s="47">
        <v>1374196</v>
      </c>
      <c r="AA293" s="47">
        <v>20878147</v>
      </c>
    </row>
    <row r="294" spans="1:27" ht="15">
      <c r="A294" s="47" t="s">
        <v>1694</v>
      </c>
      <c r="B294" s="47" t="s">
        <v>1401</v>
      </c>
      <c r="C294" s="47">
        <v>0</v>
      </c>
      <c r="D294" s="47">
        <f t="shared" si="20"/>
        <v>46803</v>
      </c>
      <c r="E294" s="47">
        <v>0</v>
      </c>
      <c r="F294" s="47">
        <v>46803</v>
      </c>
      <c r="G294" s="5"/>
      <c r="H294" s="47" t="s">
        <v>1768</v>
      </c>
      <c r="I294" s="47" t="s">
        <v>1419</v>
      </c>
      <c r="J294" s="47">
        <v>0</v>
      </c>
      <c r="K294" s="47">
        <f t="shared" si="17"/>
        <v>237171</v>
      </c>
      <c r="L294" s="47">
        <v>0</v>
      </c>
      <c r="M294" s="47">
        <v>237171</v>
      </c>
      <c r="O294" s="47" t="s">
        <v>1667</v>
      </c>
      <c r="P294" s="47" t="s">
        <v>1364</v>
      </c>
      <c r="Q294" s="47">
        <v>12407872</v>
      </c>
      <c r="R294" s="47">
        <f t="shared" si="18"/>
        <v>18502238</v>
      </c>
      <c r="S294" s="47">
        <v>5915786</v>
      </c>
      <c r="T294" s="47">
        <v>12586452</v>
      </c>
      <c r="V294" s="47" t="s">
        <v>1673</v>
      </c>
      <c r="W294" s="47" t="s">
        <v>1206</v>
      </c>
      <c r="X294" s="47">
        <v>26275690</v>
      </c>
      <c r="Y294" s="47">
        <f t="shared" si="19"/>
        <v>11031445</v>
      </c>
      <c r="Z294" s="47">
        <v>231280</v>
      </c>
      <c r="AA294" s="47">
        <v>10800165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20"/>
        <v>54987</v>
      </c>
      <c r="E295" s="47">
        <v>0</v>
      </c>
      <c r="F295" s="47">
        <v>54987</v>
      </c>
      <c r="G295" s="5"/>
      <c r="H295" s="47" t="s">
        <v>1771</v>
      </c>
      <c r="I295" s="47" t="s">
        <v>1420</v>
      </c>
      <c r="J295" s="47">
        <v>0</v>
      </c>
      <c r="K295" s="47">
        <f t="shared" si="17"/>
        <v>1</v>
      </c>
      <c r="L295" s="47">
        <v>0</v>
      </c>
      <c r="M295" s="47">
        <v>1</v>
      </c>
      <c r="O295" s="47" t="s">
        <v>1670</v>
      </c>
      <c r="P295" s="47" t="s">
        <v>1365</v>
      </c>
      <c r="Q295" s="47">
        <v>2169712</v>
      </c>
      <c r="R295" s="47">
        <f t="shared" si="18"/>
        <v>14176283</v>
      </c>
      <c r="S295" s="47">
        <v>45945</v>
      </c>
      <c r="T295" s="47">
        <v>14130338</v>
      </c>
      <c r="V295" s="47" t="s">
        <v>1675</v>
      </c>
      <c r="W295" s="47" t="s">
        <v>1366</v>
      </c>
      <c r="X295" s="47">
        <v>2887386</v>
      </c>
      <c r="Y295" s="47">
        <f t="shared" si="19"/>
        <v>43868966</v>
      </c>
      <c r="Z295" s="47">
        <v>178000</v>
      </c>
      <c r="AA295" s="47">
        <v>43690966</v>
      </c>
    </row>
    <row r="296" spans="1:27" ht="15">
      <c r="A296" s="47" t="s">
        <v>1703</v>
      </c>
      <c r="B296" s="47" t="s">
        <v>1403</v>
      </c>
      <c r="C296" s="47">
        <v>5252</v>
      </c>
      <c r="D296" s="47">
        <f t="shared" si="20"/>
        <v>757845</v>
      </c>
      <c r="E296" s="47">
        <v>76680</v>
      </c>
      <c r="F296" s="47">
        <v>681165</v>
      </c>
      <c r="G296" s="5"/>
      <c r="H296" s="47" t="s">
        <v>1774</v>
      </c>
      <c r="I296" s="47" t="s">
        <v>1421</v>
      </c>
      <c r="J296" s="47">
        <v>21000</v>
      </c>
      <c r="K296" s="47">
        <f t="shared" si="17"/>
        <v>1744500</v>
      </c>
      <c r="L296" s="47">
        <v>1743000</v>
      </c>
      <c r="M296" s="47">
        <v>1500</v>
      </c>
      <c r="O296" s="47" t="s">
        <v>1673</v>
      </c>
      <c r="P296" s="47" t="s">
        <v>1206</v>
      </c>
      <c r="Q296" s="47">
        <v>5798300</v>
      </c>
      <c r="R296" s="47">
        <f t="shared" si="18"/>
        <v>4414907</v>
      </c>
      <c r="S296" s="47">
        <v>802209</v>
      </c>
      <c r="T296" s="47">
        <v>3612698</v>
      </c>
      <c r="V296" s="47" t="s">
        <v>1679</v>
      </c>
      <c r="W296" s="47" t="s">
        <v>1367</v>
      </c>
      <c r="X296" s="47">
        <v>1203500</v>
      </c>
      <c r="Y296" s="47">
        <f t="shared" si="19"/>
        <v>9010072</v>
      </c>
      <c r="Z296" s="47">
        <v>1811546</v>
      </c>
      <c r="AA296" s="47">
        <v>7198526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20"/>
        <v>265364</v>
      </c>
      <c r="E297" s="47">
        <v>0</v>
      </c>
      <c r="F297" s="47">
        <v>265364</v>
      </c>
      <c r="G297" s="5"/>
      <c r="H297" s="47" t="s">
        <v>1777</v>
      </c>
      <c r="I297" s="47" t="s">
        <v>1422</v>
      </c>
      <c r="J297" s="47">
        <v>0</v>
      </c>
      <c r="K297" s="47">
        <f t="shared" si="17"/>
        <v>70001</v>
      </c>
      <c r="L297" s="47">
        <v>0</v>
      </c>
      <c r="M297" s="47">
        <v>70001</v>
      </c>
      <c r="O297" s="47" t="s">
        <v>1675</v>
      </c>
      <c r="P297" s="47" t="s">
        <v>1366</v>
      </c>
      <c r="Q297" s="47">
        <v>9029066</v>
      </c>
      <c r="R297" s="47">
        <f t="shared" si="18"/>
        <v>12324554</v>
      </c>
      <c r="S297" s="47">
        <v>2278735</v>
      </c>
      <c r="T297" s="47">
        <v>10045819</v>
      </c>
      <c r="V297" s="47" t="s">
        <v>1682</v>
      </c>
      <c r="W297" s="47" t="s">
        <v>1368</v>
      </c>
      <c r="X297" s="47">
        <v>428150</v>
      </c>
      <c r="Y297" s="47">
        <f t="shared" si="19"/>
        <v>12358477</v>
      </c>
      <c r="Z297" s="47">
        <v>0</v>
      </c>
      <c r="AA297" s="47">
        <v>12358477</v>
      </c>
    </row>
    <row r="298" spans="1:27" ht="15">
      <c r="A298" s="47" t="s">
        <v>1709</v>
      </c>
      <c r="B298" s="47" t="s">
        <v>1375</v>
      </c>
      <c r="C298" s="47">
        <v>0</v>
      </c>
      <c r="D298" s="47">
        <f t="shared" si="20"/>
        <v>347976</v>
      </c>
      <c r="E298" s="47">
        <v>29600</v>
      </c>
      <c r="F298" s="47">
        <v>318376</v>
      </c>
      <c r="G298" s="5"/>
      <c r="H298" s="47" t="s">
        <v>1780</v>
      </c>
      <c r="I298" s="47" t="s">
        <v>1378</v>
      </c>
      <c r="J298" s="47">
        <v>0</v>
      </c>
      <c r="K298" s="47">
        <f t="shared" si="17"/>
        <v>25300</v>
      </c>
      <c r="L298" s="47">
        <v>25000</v>
      </c>
      <c r="M298" s="47">
        <v>300</v>
      </c>
      <c r="O298" s="47" t="s">
        <v>1679</v>
      </c>
      <c r="P298" s="47" t="s">
        <v>1367</v>
      </c>
      <c r="Q298" s="47">
        <v>1796779</v>
      </c>
      <c r="R298" s="47">
        <f t="shared" si="18"/>
        <v>4225501</v>
      </c>
      <c r="S298" s="47">
        <v>172625</v>
      </c>
      <c r="T298" s="47">
        <v>4052876</v>
      </c>
      <c r="V298" s="47" t="s">
        <v>1685</v>
      </c>
      <c r="W298" s="47" t="s">
        <v>1069</v>
      </c>
      <c r="X298" s="47">
        <v>56300</v>
      </c>
      <c r="Y298" s="47">
        <f t="shared" si="19"/>
        <v>2098220</v>
      </c>
      <c r="Z298" s="47">
        <v>1205000</v>
      </c>
      <c r="AA298" s="47">
        <v>893220</v>
      </c>
    </row>
    <row r="299" spans="1:27" ht="15">
      <c r="A299" s="47" t="s">
        <v>1712</v>
      </c>
      <c r="B299" s="47" t="s">
        <v>1405</v>
      </c>
      <c r="C299" s="47">
        <v>0</v>
      </c>
      <c r="D299" s="47">
        <f t="shared" si="20"/>
        <v>122407</v>
      </c>
      <c r="E299" s="47">
        <v>0</v>
      </c>
      <c r="F299" s="47">
        <v>122407</v>
      </c>
      <c r="G299" s="5"/>
      <c r="H299" s="47" t="s">
        <v>1783</v>
      </c>
      <c r="I299" s="47" t="s">
        <v>1423</v>
      </c>
      <c r="J299" s="47">
        <v>0</v>
      </c>
      <c r="K299" s="47">
        <f t="shared" si="17"/>
        <v>2887052</v>
      </c>
      <c r="L299" s="47">
        <v>1150000</v>
      </c>
      <c r="M299" s="47">
        <v>1737052</v>
      </c>
      <c r="O299" s="47" t="s">
        <v>1682</v>
      </c>
      <c r="P299" s="47" t="s">
        <v>1368</v>
      </c>
      <c r="Q299" s="47">
        <v>444000</v>
      </c>
      <c r="R299" s="47">
        <f t="shared" si="18"/>
        <v>3455188</v>
      </c>
      <c r="S299" s="47">
        <v>1547328</v>
      </c>
      <c r="T299" s="47">
        <v>1907860</v>
      </c>
      <c r="V299" s="47" t="s">
        <v>1688</v>
      </c>
      <c r="W299" s="47" t="s">
        <v>1399</v>
      </c>
      <c r="X299" s="47">
        <v>1324895</v>
      </c>
      <c r="Y299" s="47">
        <f t="shared" si="19"/>
        <v>17706191</v>
      </c>
      <c r="Z299" s="47">
        <v>13000</v>
      </c>
      <c r="AA299" s="47">
        <v>17693191</v>
      </c>
    </row>
    <row r="300" spans="1:27" ht="15">
      <c r="A300" s="47" t="s">
        <v>1715</v>
      </c>
      <c r="B300" s="47" t="s">
        <v>1319</v>
      </c>
      <c r="C300" s="47">
        <v>2716115</v>
      </c>
      <c r="D300" s="47">
        <f t="shared" si="20"/>
        <v>694619</v>
      </c>
      <c r="E300" s="47">
        <v>14501</v>
      </c>
      <c r="F300" s="47">
        <v>680118</v>
      </c>
      <c r="G300" s="5"/>
      <c r="H300" s="47" t="s">
        <v>1789</v>
      </c>
      <c r="I300" s="47" t="s">
        <v>1424</v>
      </c>
      <c r="J300" s="47">
        <v>0</v>
      </c>
      <c r="K300" s="47">
        <f t="shared" si="17"/>
        <v>25000</v>
      </c>
      <c r="L300" s="47">
        <v>0</v>
      </c>
      <c r="M300" s="47">
        <v>25000</v>
      </c>
      <c r="O300" s="47" t="s">
        <v>1685</v>
      </c>
      <c r="P300" s="47" t="s">
        <v>1069</v>
      </c>
      <c r="Q300" s="47">
        <v>612560</v>
      </c>
      <c r="R300" s="47">
        <f t="shared" si="18"/>
        <v>1165871</v>
      </c>
      <c r="S300" s="47">
        <v>106000</v>
      </c>
      <c r="T300" s="47">
        <v>1059871</v>
      </c>
      <c r="V300" s="47" t="s">
        <v>1691</v>
      </c>
      <c r="W300" s="47" t="s">
        <v>1400</v>
      </c>
      <c r="X300" s="47">
        <v>26046065</v>
      </c>
      <c r="Y300" s="47">
        <f t="shared" si="19"/>
        <v>81094863</v>
      </c>
      <c r="Z300" s="47">
        <v>11880455</v>
      </c>
      <c r="AA300" s="47">
        <v>69214408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20"/>
        <v>119731</v>
      </c>
      <c r="E301" s="47">
        <v>0</v>
      </c>
      <c r="F301" s="47">
        <v>119731</v>
      </c>
      <c r="G301" s="5"/>
      <c r="H301" s="47" t="s">
        <v>1795</v>
      </c>
      <c r="I301" s="47" t="s">
        <v>1426</v>
      </c>
      <c r="J301" s="47">
        <v>0</v>
      </c>
      <c r="K301" s="47">
        <f t="shared" si="17"/>
        <v>141596</v>
      </c>
      <c r="L301" s="47">
        <v>0</v>
      </c>
      <c r="M301" s="47">
        <v>141596</v>
      </c>
      <c r="O301" s="47" t="s">
        <v>1688</v>
      </c>
      <c r="P301" s="47" t="s">
        <v>1399</v>
      </c>
      <c r="Q301" s="47">
        <v>0</v>
      </c>
      <c r="R301" s="47">
        <f t="shared" si="18"/>
        <v>15061169</v>
      </c>
      <c r="S301" s="47">
        <v>2881552</v>
      </c>
      <c r="T301" s="47">
        <v>12179617</v>
      </c>
      <c r="V301" s="47" t="s">
        <v>1694</v>
      </c>
      <c r="W301" s="47" t="s">
        <v>1401</v>
      </c>
      <c r="X301" s="47">
        <v>0</v>
      </c>
      <c r="Y301" s="47">
        <f t="shared" si="19"/>
        <v>22953</v>
      </c>
      <c r="Z301" s="47">
        <v>0</v>
      </c>
      <c r="AA301" s="47">
        <v>22953</v>
      </c>
    </row>
    <row r="302" spans="1:27" ht="15">
      <c r="A302" s="47" t="s">
        <v>1719</v>
      </c>
      <c r="B302" s="47" t="s">
        <v>1407</v>
      </c>
      <c r="C302" s="47">
        <v>838785</v>
      </c>
      <c r="D302" s="47">
        <f t="shared" si="20"/>
        <v>310270</v>
      </c>
      <c r="E302" s="47">
        <v>1500</v>
      </c>
      <c r="F302" s="47">
        <v>308770</v>
      </c>
      <c r="G302" s="5"/>
      <c r="H302" s="47" t="s">
        <v>1798</v>
      </c>
      <c r="I302" s="47" t="s">
        <v>1379</v>
      </c>
      <c r="J302" s="47">
        <v>2506000</v>
      </c>
      <c r="K302" s="47">
        <f t="shared" si="17"/>
        <v>1063737</v>
      </c>
      <c r="L302" s="47">
        <v>0</v>
      </c>
      <c r="M302" s="47">
        <v>1063737</v>
      </c>
      <c r="O302" s="47" t="s">
        <v>1691</v>
      </c>
      <c r="P302" s="47" t="s">
        <v>1400</v>
      </c>
      <c r="Q302" s="47">
        <v>8938539</v>
      </c>
      <c r="R302" s="47">
        <f t="shared" si="18"/>
        <v>24494772</v>
      </c>
      <c r="S302" s="47">
        <v>4978403</v>
      </c>
      <c r="T302" s="47">
        <v>19516369</v>
      </c>
      <c r="V302" s="47" t="s">
        <v>1697</v>
      </c>
      <c r="W302" s="47" t="s">
        <v>2262</v>
      </c>
      <c r="X302" s="47">
        <v>885700</v>
      </c>
      <c r="Y302" s="47">
        <f t="shared" si="19"/>
        <v>4499950</v>
      </c>
      <c r="Z302" s="47">
        <v>137500</v>
      </c>
      <c r="AA302" s="47">
        <v>4362450</v>
      </c>
    </row>
    <row r="303" spans="1:27" ht="15">
      <c r="A303" s="47" t="s">
        <v>1722</v>
      </c>
      <c r="B303" s="47" t="s">
        <v>1408</v>
      </c>
      <c r="C303" s="47">
        <v>22800</v>
      </c>
      <c r="D303" s="47">
        <f t="shared" si="20"/>
        <v>260643</v>
      </c>
      <c r="E303" s="47">
        <v>0</v>
      </c>
      <c r="F303" s="47">
        <v>260643</v>
      </c>
      <c r="G303" s="5"/>
      <c r="H303" s="47" t="s">
        <v>1801</v>
      </c>
      <c r="I303" s="47" t="s">
        <v>1427</v>
      </c>
      <c r="J303" s="47">
        <v>0</v>
      </c>
      <c r="K303" s="47">
        <f t="shared" si="17"/>
        <v>42400</v>
      </c>
      <c r="L303" s="47">
        <v>0</v>
      </c>
      <c r="M303" s="47">
        <v>42400</v>
      </c>
      <c r="O303" s="47" t="s">
        <v>1694</v>
      </c>
      <c r="P303" s="47" t="s">
        <v>1401</v>
      </c>
      <c r="Q303" s="47">
        <v>130000</v>
      </c>
      <c r="R303" s="47">
        <f t="shared" si="18"/>
        <v>338144</v>
      </c>
      <c r="S303" s="47">
        <v>0</v>
      </c>
      <c r="T303" s="47">
        <v>338144</v>
      </c>
      <c r="V303" s="47" t="s">
        <v>1700</v>
      </c>
      <c r="W303" s="47" t="s">
        <v>1402</v>
      </c>
      <c r="X303" s="47">
        <v>82577</v>
      </c>
      <c r="Y303" s="47">
        <f t="shared" si="19"/>
        <v>227746</v>
      </c>
      <c r="Z303" s="47">
        <v>0</v>
      </c>
      <c r="AA303" s="47">
        <v>227746</v>
      </c>
    </row>
    <row r="304" spans="1:27" ht="15">
      <c r="A304" s="47" t="s">
        <v>1725</v>
      </c>
      <c r="B304" s="47" t="s">
        <v>1376</v>
      </c>
      <c r="C304" s="47">
        <v>972627</v>
      </c>
      <c r="D304" s="47">
        <f t="shared" si="20"/>
        <v>608352</v>
      </c>
      <c r="E304" s="47">
        <v>0</v>
      </c>
      <c r="F304" s="47">
        <v>608352</v>
      </c>
      <c r="G304" s="5"/>
      <c r="H304" s="47" t="s">
        <v>1804</v>
      </c>
      <c r="I304" s="47" t="s">
        <v>1428</v>
      </c>
      <c r="J304" s="47">
        <v>0</v>
      </c>
      <c r="K304" s="47">
        <f t="shared" si="17"/>
        <v>275600</v>
      </c>
      <c r="L304" s="47">
        <v>0</v>
      </c>
      <c r="M304" s="47">
        <v>275600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1703</v>
      </c>
      <c r="W304" s="47" t="s">
        <v>1403</v>
      </c>
      <c r="X304" s="47">
        <v>406367</v>
      </c>
      <c r="Y304" s="47">
        <f t="shared" si="19"/>
        <v>7145374</v>
      </c>
      <c r="Z304" s="47">
        <v>623504</v>
      </c>
      <c r="AA304" s="47">
        <v>6521870</v>
      </c>
    </row>
    <row r="305" spans="1:27" ht="15">
      <c r="A305" s="47" t="s">
        <v>1728</v>
      </c>
      <c r="B305" s="47" t="s">
        <v>1409</v>
      </c>
      <c r="C305" s="47">
        <v>0</v>
      </c>
      <c r="D305" s="47">
        <f t="shared" si="20"/>
        <v>457900</v>
      </c>
      <c r="E305" s="47">
        <v>2000</v>
      </c>
      <c r="F305" s="47">
        <v>455900</v>
      </c>
      <c r="G305" s="5"/>
      <c r="H305" s="47" t="s">
        <v>1807</v>
      </c>
      <c r="I305" s="47" t="s">
        <v>1380</v>
      </c>
      <c r="J305" s="47">
        <v>0</v>
      </c>
      <c r="K305" s="47">
        <f t="shared" si="17"/>
        <v>2000</v>
      </c>
      <c r="L305" s="47">
        <v>0</v>
      </c>
      <c r="M305" s="47">
        <v>2000</v>
      </c>
      <c r="O305" s="47" t="s">
        <v>1700</v>
      </c>
      <c r="P305" s="47" t="s">
        <v>1402</v>
      </c>
      <c r="Q305" s="47">
        <v>0</v>
      </c>
      <c r="R305" s="47">
        <f t="shared" si="18"/>
        <v>905897</v>
      </c>
      <c r="S305" s="47">
        <v>233850</v>
      </c>
      <c r="T305" s="47">
        <v>672047</v>
      </c>
      <c r="V305" s="47" t="s">
        <v>1706</v>
      </c>
      <c r="W305" s="47" t="s">
        <v>1404</v>
      </c>
      <c r="X305" s="47">
        <v>194500</v>
      </c>
      <c r="Y305" s="47">
        <f t="shared" si="19"/>
        <v>1420715</v>
      </c>
      <c r="Z305" s="47">
        <v>92500</v>
      </c>
      <c r="AA305" s="47">
        <v>1328215</v>
      </c>
    </row>
    <row r="306" spans="1:27" ht="15">
      <c r="A306" s="47" t="s">
        <v>1731</v>
      </c>
      <c r="B306" s="47" t="s">
        <v>1410</v>
      </c>
      <c r="C306" s="47">
        <v>542985</v>
      </c>
      <c r="D306" s="47">
        <f t="shared" si="20"/>
        <v>1497609</v>
      </c>
      <c r="E306" s="47">
        <v>6500</v>
      </c>
      <c r="F306" s="47">
        <v>1491109</v>
      </c>
      <c r="G306" s="5"/>
      <c r="H306" s="47" t="s">
        <v>1813</v>
      </c>
      <c r="I306" s="47" t="s">
        <v>0</v>
      </c>
      <c r="J306" s="47">
        <v>0</v>
      </c>
      <c r="K306" s="47">
        <f t="shared" si="17"/>
        <v>276934</v>
      </c>
      <c r="L306" s="47">
        <v>0</v>
      </c>
      <c r="M306" s="47">
        <v>276934</v>
      </c>
      <c r="O306" s="47" t="s">
        <v>1703</v>
      </c>
      <c r="P306" s="47" t="s">
        <v>1403</v>
      </c>
      <c r="Q306" s="47">
        <v>2219494</v>
      </c>
      <c r="R306" s="47">
        <f t="shared" si="18"/>
        <v>14822681</v>
      </c>
      <c r="S306" s="47">
        <v>2073171</v>
      </c>
      <c r="T306" s="47">
        <v>12749510</v>
      </c>
      <c r="V306" s="47" t="s">
        <v>1709</v>
      </c>
      <c r="W306" s="47" t="s">
        <v>1375</v>
      </c>
      <c r="X306" s="47">
        <v>1200</v>
      </c>
      <c r="Y306" s="47">
        <f t="shared" si="19"/>
        <v>3352457</v>
      </c>
      <c r="Z306" s="47">
        <v>45000</v>
      </c>
      <c r="AA306" s="47">
        <v>3307457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20"/>
        <v>34808</v>
      </c>
      <c r="E307" s="47">
        <v>0</v>
      </c>
      <c r="F307" s="47">
        <v>34808</v>
      </c>
      <c r="G307" s="5"/>
      <c r="H307" s="47" t="s">
        <v>1816</v>
      </c>
      <c r="I307" s="47" t="s">
        <v>2271</v>
      </c>
      <c r="J307" s="47">
        <v>0</v>
      </c>
      <c r="K307" s="47">
        <f t="shared" si="17"/>
        <v>54600</v>
      </c>
      <c r="L307" s="47">
        <v>0</v>
      </c>
      <c r="M307" s="47">
        <v>54600</v>
      </c>
      <c r="O307" s="47" t="s">
        <v>1706</v>
      </c>
      <c r="P307" s="47" t="s">
        <v>1404</v>
      </c>
      <c r="Q307" s="47">
        <v>1369400</v>
      </c>
      <c r="R307" s="47">
        <f t="shared" si="18"/>
        <v>6119857</v>
      </c>
      <c r="S307" s="47">
        <v>1938752</v>
      </c>
      <c r="T307" s="47">
        <v>4181105</v>
      </c>
      <c r="V307" s="47" t="s">
        <v>1712</v>
      </c>
      <c r="W307" s="47" t="s">
        <v>1405</v>
      </c>
      <c r="X307" s="47">
        <v>0</v>
      </c>
      <c r="Y307" s="47">
        <f t="shared" si="19"/>
        <v>470841</v>
      </c>
      <c r="Z307" s="47">
        <v>0</v>
      </c>
      <c r="AA307" s="47">
        <v>470841</v>
      </c>
    </row>
    <row r="308" spans="1:27" ht="15">
      <c r="A308" s="47" t="s">
        <v>1737</v>
      </c>
      <c r="B308" s="47" t="s">
        <v>1411</v>
      </c>
      <c r="C308" s="47">
        <v>2840500</v>
      </c>
      <c r="D308" s="47">
        <f t="shared" si="20"/>
        <v>642972</v>
      </c>
      <c r="E308" s="47">
        <v>232701</v>
      </c>
      <c r="F308" s="47">
        <v>410271</v>
      </c>
      <c r="G308" s="5"/>
      <c r="H308" s="47" t="s">
        <v>1819</v>
      </c>
      <c r="I308" s="47" t="s">
        <v>1429</v>
      </c>
      <c r="J308" s="47">
        <v>18000</v>
      </c>
      <c r="K308" s="47">
        <f t="shared" si="17"/>
        <v>32125</v>
      </c>
      <c r="L308" s="47">
        <v>0</v>
      </c>
      <c r="M308" s="47">
        <v>32125</v>
      </c>
      <c r="O308" s="47" t="s">
        <v>1709</v>
      </c>
      <c r="P308" s="47" t="s">
        <v>1375</v>
      </c>
      <c r="Q308" s="47">
        <v>510350</v>
      </c>
      <c r="R308" s="47">
        <f t="shared" si="18"/>
        <v>2674467</v>
      </c>
      <c r="S308" s="47">
        <v>284775</v>
      </c>
      <c r="T308" s="47">
        <v>2389692</v>
      </c>
      <c r="V308" s="47" t="s">
        <v>1715</v>
      </c>
      <c r="W308" s="47" t="s">
        <v>1319</v>
      </c>
      <c r="X308" s="47">
        <v>1122225</v>
      </c>
      <c r="Y308" s="47">
        <f t="shared" si="19"/>
        <v>20960786</v>
      </c>
      <c r="Z308" s="47">
        <v>497017</v>
      </c>
      <c r="AA308" s="47">
        <v>20463769</v>
      </c>
    </row>
    <row r="309" spans="1:27" ht="15">
      <c r="A309" s="47" t="s">
        <v>1740</v>
      </c>
      <c r="B309" s="47" t="s">
        <v>1412</v>
      </c>
      <c r="C309" s="47">
        <v>0</v>
      </c>
      <c r="D309" s="47">
        <f t="shared" si="20"/>
        <v>88485</v>
      </c>
      <c r="E309" s="47">
        <v>45850</v>
      </c>
      <c r="F309" s="47">
        <v>42635</v>
      </c>
      <c r="G309" s="5"/>
      <c r="H309" s="47" t="s">
        <v>1822</v>
      </c>
      <c r="I309" s="47" t="s">
        <v>2288</v>
      </c>
      <c r="J309" s="47">
        <v>0</v>
      </c>
      <c r="K309" s="47">
        <f t="shared" si="17"/>
        <v>7000</v>
      </c>
      <c r="L309" s="47">
        <v>0</v>
      </c>
      <c r="M309" s="47">
        <v>7000</v>
      </c>
      <c r="O309" s="47" t="s">
        <v>1712</v>
      </c>
      <c r="P309" s="47" t="s">
        <v>1405</v>
      </c>
      <c r="Q309" s="47">
        <v>594015</v>
      </c>
      <c r="R309" s="47">
        <f t="shared" si="18"/>
        <v>1909531</v>
      </c>
      <c r="S309" s="47">
        <v>500300</v>
      </c>
      <c r="T309" s="47">
        <v>1409231</v>
      </c>
      <c r="V309" s="47" t="s">
        <v>1717</v>
      </c>
      <c r="W309" s="47" t="s">
        <v>1406</v>
      </c>
      <c r="X309" s="47">
        <v>0</v>
      </c>
      <c r="Y309" s="47">
        <f t="shared" si="19"/>
        <v>46334859</v>
      </c>
      <c r="Z309" s="47">
        <v>0</v>
      </c>
      <c r="AA309" s="47">
        <v>46334859</v>
      </c>
    </row>
    <row r="310" spans="1:27" ht="15">
      <c r="A310" s="47" t="s">
        <v>1743</v>
      </c>
      <c r="B310" s="47" t="s">
        <v>1413</v>
      </c>
      <c r="C310" s="47">
        <v>0</v>
      </c>
      <c r="D310" s="47">
        <f t="shared" si="20"/>
        <v>171789</v>
      </c>
      <c r="E310" s="47">
        <v>0</v>
      </c>
      <c r="F310" s="47">
        <v>171789</v>
      </c>
      <c r="G310" s="5"/>
      <c r="H310" s="47" t="s">
        <v>1825</v>
      </c>
      <c r="I310" s="47" t="s">
        <v>1430</v>
      </c>
      <c r="J310" s="47">
        <v>0</v>
      </c>
      <c r="K310" s="47">
        <f t="shared" si="17"/>
        <v>50100</v>
      </c>
      <c r="L310" s="47">
        <v>0</v>
      </c>
      <c r="M310" s="47">
        <v>50100</v>
      </c>
      <c r="O310" s="47" t="s">
        <v>1715</v>
      </c>
      <c r="P310" s="47" t="s">
        <v>1319</v>
      </c>
      <c r="Q310" s="47">
        <v>43093931</v>
      </c>
      <c r="R310" s="47">
        <f t="shared" si="18"/>
        <v>11010212</v>
      </c>
      <c r="S310" s="47">
        <v>987967</v>
      </c>
      <c r="T310" s="47">
        <v>10022245</v>
      </c>
      <c r="V310" s="47" t="s">
        <v>1719</v>
      </c>
      <c r="W310" s="47" t="s">
        <v>1407</v>
      </c>
      <c r="X310" s="47">
        <v>11190583</v>
      </c>
      <c r="Y310" s="47">
        <f t="shared" si="19"/>
        <v>10214166</v>
      </c>
      <c r="Z310" s="47">
        <v>7050</v>
      </c>
      <c r="AA310" s="47">
        <v>10207116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20"/>
        <v>197598</v>
      </c>
      <c r="E311" s="47">
        <v>74500</v>
      </c>
      <c r="F311" s="47">
        <v>123098</v>
      </c>
      <c r="G311" s="5"/>
      <c r="H311" s="47" t="s">
        <v>1828</v>
      </c>
      <c r="I311" s="47" t="s">
        <v>1431</v>
      </c>
      <c r="J311" s="47">
        <v>0</v>
      </c>
      <c r="K311" s="47">
        <f t="shared" si="17"/>
        <v>516766</v>
      </c>
      <c r="L311" s="47">
        <v>439000</v>
      </c>
      <c r="M311" s="47">
        <v>77766</v>
      </c>
      <c r="O311" s="47" t="s">
        <v>1717</v>
      </c>
      <c r="P311" s="47" t="s">
        <v>1406</v>
      </c>
      <c r="Q311" s="47">
        <v>2473270</v>
      </c>
      <c r="R311" s="47">
        <f t="shared" si="18"/>
        <v>5754015</v>
      </c>
      <c r="S311" s="47">
        <v>231500</v>
      </c>
      <c r="T311" s="47">
        <v>5522515</v>
      </c>
      <c r="V311" s="47" t="s">
        <v>1722</v>
      </c>
      <c r="W311" s="47" t="s">
        <v>1408</v>
      </c>
      <c r="X311" s="47">
        <v>877782</v>
      </c>
      <c r="Y311" s="47">
        <f t="shared" si="19"/>
        <v>13337363</v>
      </c>
      <c r="Z311" s="47">
        <v>77000</v>
      </c>
      <c r="AA311" s="47">
        <v>13260363</v>
      </c>
    </row>
    <row r="312" spans="1:27" ht="15">
      <c r="A312" s="47" t="s">
        <v>1749</v>
      </c>
      <c r="B312" s="47" t="s">
        <v>1415</v>
      </c>
      <c r="C312" s="47">
        <v>744200</v>
      </c>
      <c r="D312" s="47">
        <f t="shared" si="20"/>
        <v>2027109</v>
      </c>
      <c r="E312" s="47">
        <v>117355</v>
      </c>
      <c r="F312" s="47">
        <v>1909754</v>
      </c>
      <c r="G312" s="5"/>
      <c r="H312" s="47" t="s">
        <v>1831</v>
      </c>
      <c r="I312" s="47" t="s">
        <v>1432</v>
      </c>
      <c r="J312" s="47">
        <v>0</v>
      </c>
      <c r="K312" s="47">
        <f t="shared" si="17"/>
        <v>24200</v>
      </c>
      <c r="L312" s="47">
        <v>0</v>
      </c>
      <c r="M312" s="47">
        <v>24200</v>
      </c>
      <c r="O312" s="47" t="s">
        <v>1719</v>
      </c>
      <c r="P312" s="47" t="s">
        <v>1407</v>
      </c>
      <c r="Q312" s="47">
        <v>8353592</v>
      </c>
      <c r="R312" s="47">
        <f t="shared" si="18"/>
        <v>6084256</v>
      </c>
      <c r="S312" s="47">
        <v>280301</v>
      </c>
      <c r="T312" s="47">
        <v>5803955</v>
      </c>
      <c r="V312" s="47" t="s">
        <v>1725</v>
      </c>
      <c r="W312" s="47" t="s">
        <v>1376</v>
      </c>
      <c r="X312" s="47">
        <v>505172</v>
      </c>
      <c r="Y312" s="47">
        <f t="shared" si="19"/>
        <v>32293163</v>
      </c>
      <c r="Z312" s="47">
        <v>6822964</v>
      </c>
      <c r="AA312" s="47">
        <v>25470199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20"/>
        <v>107718</v>
      </c>
      <c r="E313" s="47">
        <v>31600</v>
      </c>
      <c r="F313" s="47">
        <v>76118</v>
      </c>
      <c r="G313" s="5"/>
      <c r="H313" s="47" t="s">
        <v>1834</v>
      </c>
      <c r="I313" s="47" t="s">
        <v>1433</v>
      </c>
      <c r="J313" s="47">
        <v>2215000</v>
      </c>
      <c r="K313" s="47">
        <f t="shared" si="17"/>
        <v>850537</v>
      </c>
      <c r="L313" s="47">
        <v>0</v>
      </c>
      <c r="M313" s="47">
        <v>850537</v>
      </c>
      <c r="O313" s="47" t="s">
        <v>1722</v>
      </c>
      <c r="P313" s="47" t="s">
        <v>1408</v>
      </c>
      <c r="Q313" s="47">
        <v>866442</v>
      </c>
      <c r="R313" s="47">
        <f t="shared" si="18"/>
        <v>4386515</v>
      </c>
      <c r="S313" s="47">
        <v>19300</v>
      </c>
      <c r="T313" s="47">
        <v>4367215</v>
      </c>
      <c r="V313" s="47" t="s">
        <v>1728</v>
      </c>
      <c r="W313" s="47" t="s">
        <v>1409</v>
      </c>
      <c r="X313" s="47">
        <v>17856774</v>
      </c>
      <c r="Y313" s="47">
        <f t="shared" si="19"/>
        <v>66083697</v>
      </c>
      <c r="Z313" s="47">
        <v>0</v>
      </c>
      <c r="AA313" s="47">
        <v>66083697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20"/>
        <v>54045</v>
      </c>
      <c r="E314" s="47">
        <v>0</v>
      </c>
      <c r="F314" s="47">
        <v>54045</v>
      </c>
      <c r="G314" s="5"/>
      <c r="H314" s="47" t="s">
        <v>1837</v>
      </c>
      <c r="I314" s="47" t="s">
        <v>1434</v>
      </c>
      <c r="J314" s="47">
        <v>0</v>
      </c>
      <c r="K314" s="47">
        <f t="shared" si="17"/>
        <v>35257</v>
      </c>
      <c r="L314" s="47">
        <v>0</v>
      </c>
      <c r="M314" s="47">
        <v>35257</v>
      </c>
      <c r="O314" s="47" t="s">
        <v>1725</v>
      </c>
      <c r="P314" s="47" t="s">
        <v>1376</v>
      </c>
      <c r="Q314" s="47">
        <v>21134912</v>
      </c>
      <c r="R314" s="47">
        <f t="shared" si="18"/>
        <v>11853581</v>
      </c>
      <c r="S314" s="47">
        <v>452150</v>
      </c>
      <c r="T314" s="47">
        <v>11401431</v>
      </c>
      <c r="V314" s="47" t="s">
        <v>1731</v>
      </c>
      <c r="W314" s="47" t="s">
        <v>1410</v>
      </c>
      <c r="X314" s="47">
        <v>3507002</v>
      </c>
      <c r="Y314" s="47">
        <f t="shared" si="19"/>
        <v>27581947</v>
      </c>
      <c r="Z314" s="47">
        <v>29800</v>
      </c>
      <c r="AA314" s="47">
        <v>27552147</v>
      </c>
    </row>
    <row r="315" spans="1:27" ht="15">
      <c r="A315" s="47" t="s">
        <v>1759</v>
      </c>
      <c r="B315" s="47" t="s">
        <v>1417</v>
      </c>
      <c r="C315" s="47">
        <v>600</v>
      </c>
      <c r="D315" s="47">
        <f t="shared" si="20"/>
        <v>571072</v>
      </c>
      <c r="E315" s="47">
        <v>0</v>
      </c>
      <c r="F315" s="47">
        <v>571072</v>
      </c>
      <c r="G315" s="5"/>
      <c r="H315" s="47" t="s">
        <v>1840</v>
      </c>
      <c r="I315" s="47" t="s">
        <v>1435</v>
      </c>
      <c r="J315" s="47">
        <v>9500</v>
      </c>
      <c r="K315" s="47">
        <f t="shared" si="17"/>
        <v>105496</v>
      </c>
      <c r="L315" s="47">
        <v>29600</v>
      </c>
      <c r="M315" s="47">
        <v>75896</v>
      </c>
      <c r="O315" s="47" t="s">
        <v>1728</v>
      </c>
      <c r="P315" s="47" t="s">
        <v>1409</v>
      </c>
      <c r="Q315" s="47">
        <v>1388600</v>
      </c>
      <c r="R315" s="47">
        <f t="shared" si="18"/>
        <v>5531962</v>
      </c>
      <c r="S315" s="47">
        <v>269151</v>
      </c>
      <c r="T315" s="47">
        <v>5262811</v>
      </c>
      <c r="V315" s="47" t="s">
        <v>1734</v>
      </c>
      <c r="W315" s="47" t="s">
        <v>3</v>
      </c>
      <c r="X315" s="47">
        <v>1882600</v>
      </c>
      <c r="Y315" s="47">
        <f t="shared" si="19"/>
        <v>557635</v>
      </c>
      <c r="Z315" s="47">
        <v>0</v>
      </c>
      <c r="AA315" s="47">
        <v>557635</v>
      </c>
    </row>
    <row r="316" spans="1:27" ht="15">
      <c r="A316" s="47" t="s">
        <v>1762</v>
      </c>
      <c r="B316" s="47" t="s">
        <v>1418</v>
      </c>
      <c r="C316" s="47">
        <v>0</v>
      </c>
      <c r="D316" s="47">
        <f t="shared" si="20"/>
        <v>22787</v>
      </c>
      <c r="E316" s="47">
        <v>0</v>
      </c>
      <c r="F316" s="47">
        <v>22787</v>
      </c>
      <c r="G316" s="5"/>
      <c r="H316" s="47" t="s">
        <v>1843</v>
      </c>
      <c r="I316" s="47" t="s">
        <v>1436</v>
      </c>
      <c r="J316" s="47">
        <v>0</v>
      </c>
      <c r="K316" s="47">
        <f t="shared" si="17"/>
        <v>1293456</v>
      </c>
      <c r="L316" s="47">
        <v>0</v>
      </c>
      <c r="M316" s="47">
        <v>1293456</v>
      </c>
      <c r="O316" s="47" t="s">
        <v>1731</v>
      </c>
      <c r="P316" s="47" t="s">
        <v>1410</v>
      </c>
      <c r="Q316" s="47">
        <v>10344489</v>
      </c>
      <c r="R316" s="47">
        <f t="shared" si="18"/>
        <v>13565305</v>
      </c>
      <c r="S316" s="47">
        <v>977431</v>
      </c>
      <c r="T316" s="47">
        <v>12587874</v>
      </c>
      <c r="V316" s="47" t="s">
        <v>1737</v>
      </c>
      <c r="W316" s="47" t="s">
        <v>1411</v>
      </c>
      <c r="X316" s="47">
        <v>13190319</v>
      </c>
      <c r="Y316" s="47">
        <f t="shared" si="19"/>
        <v>39398572</v>
      </c>
      <c r="Z316" s="47">
        <v>3445736</v>
      </c>
      <c r="AA316" s="47">
        <v>35952836</v>
      </c>
    </row>
    <row r="317" spans="1:27" ht="15">
      <c r="A317" s="47" t="s">
        <v>1765</v>
      </c>
      <c r="B317" s="47" t="s">
        <v>1377</v>
      </c>
      <c r="C317" s="47">
        <v>0</v>
      </c>
      <c r="D317" s="47">
        <f t="shared" si="20"/>
        <v>290269</v>
      </c>
      <c r="E317" s="47">
        <v>0</v>
      </c>
      <c r="F317" s="47">
        <v>290269</v>
      </c>
      <c r="G317" s="5"/>
      <c r="H317" s="47" t="s">
        <v>1846</v>
      </c>
      <c r="I317" s="47" t="s">
        <v>1437</v>
      </c>
      <c r="J317" s="47">
        <v>0</v>
      </c>
      <c r="K317" s="47">
        <f t="shared" si="17"/>
        <v>193950</v>
      </c>
      <c r="L317" s="47">
        <v>0</v>
      </c>
      <c r="M317" s="47">
        <v>193950</v>
      </c>
      <c r="O317" s="47" t="s">
        <v>1734</v>
      </c>
      <c r="P317" s="47" t="s">
        <v>3</v>
      </c>
      <c r="Q317" s="47">
        <v>139600</v>
      </c>
      <c r="R317" s="47">
        <f t="shared" si="18"/>
        <v>1664978</v>
      </c>
      <c r="S317" s="47">
        <v>157000</v>
      </c>
      <c r="T317" s="47">
        <v>1507978</v>
      </c>
      <c r="V317" s="47" t="s">
        <v>1740</v>
      </c>
      <c r="W317" s="47" t="s">
        <v>1412</v>
      </c>
      <c r="X317" s="47">
        <v>3310246</v>
      </c>
      <c r="Y317" s="47">
        <f t="shared" si="19"/>
        <v>26560438</v>
      </c>
      <c r="Z317" s="47">
        <v>1808855</v>
      </c>
      <c r="AA317" s="47">
        <v>24751583</v>
      </c>
    </row>
    <row r="318" spans="1:27" ht="15">
      <c r="A318" s="47" t="s">
        <v>1768</v>
      </c>
      <c r="B318" s="47" t="s">
        <v>1419</v>
      </c>
      <c r="C318" s="47">
        <v>0</v>
      </c>
      <c r="D318" s="47">
        <f t="shared" si="20"/>
        <v>517881</v>
      </c>
      <c r="E318" s="47">
        <v>23500</v>
      </c>
      <c r="F318" s="47">
        <v>494381</v>
      </c>
      <c r="G318" s="5"/>
      <c r="H318" s="47" t="s">
        <v>1852</v>
      </c>
      <c r="I318" s="47" t="s">
        <v>1439</v>
      </c>
      <c r="J318" s="47">
        <v>34319</v>
      </c>
      <c r="K318" s="47">
        <f t="shared" si="17"/>
        <v>145820</v>
      </c>
      <c r="L318" s="47">
        <v>0</v>
      </c>
      <c r="M318" s="47">
        <v>145820</v>
      </c>
      <c r="O318" s="47" t="s">
        <v>1737</v>
      </c>
      <c r="P318" s="47" t="s">
        <v>1411</v>
      </c>
      <c r="Q318" s="47">
        <v>14810257</v>
      </c>
      <c r="R318" s="47">
        <f t="shared" si="18"/>
        <v>13880896</v>
      </c>
      <c r="S318" s="47">
        <v>990619</v>
      </c>
      <c r="T318" s="47">
        <v>12890277</v>
      </c>
      <c r="V318" s="47" t="s">
        <v>1743</v>
      </c>
      <c r="W318" s="47" t="s">
        <v>1413</v>
      </c>
      <c r="X318" s="47">
        <v>0</v>
      </c>
      <c r="Y318" s="47">
        <f t="shared" si="19"/>
        <v>934910</v>
      </c>
      <c r="Z318" s="47">
        <v>40200</v>
      </c>
      <c r="AA318" s="47">
        <v>894710</v>
      </c>
    </row>
    <row r="319" spans="1:27" ht="15">
      <c r="A319" s="47" t="s">
        <v>1771</v>
      </c>
      <c r="B319" s="47" t="s">
        <v>1420</v>
      </c>
      <c r="C319" s="47">
        <v>822000</v>
      </c>
      <c r="D319" s="47">
        <f t="shared" si="20"/>
        <v>333580</v>
      </c>
      <c r="E319" s="47">
        <v>186230</v>
      </c>
      <c r="F319" s="47">
        <v>147350</v>
      </c>
      <c r="G319" s="5"/>
      <c r="H319" s="47" t="s">
        <v>1855</v>
      </c>
      <c r="I319" s="47" t="s">
        <v>1440</v>
      </c>
      <c r="J319" s="47">
        <v>0</v>
      </c>
      <c r="K319" s="47">
        <f t="shared" si="17"/>
        <v>102087</v>
      </c>
      <c r="L319" s="47">
        <v>0</v>
      </c>
      <c r="M319" s="47">
        <v>102087</v>
      </c>
      <c r="O319" s="47" t="s">
        <v>1740</v>
      </c>
      <c r="P319" s="47" t="s">
        <v>1412</v>
      </c>
      <c r="Q319" s="47">
        <v>1347810</v>
      </c>
      <c r="R319" s="47">
        <f t="shared" si="18"/>
        <v>1712511</v>
      </c>
      <c r="S319" s="47">
        <v>1101615</v>
      </c>
      <c r="T319" s="47">
        <v>610896</v>
      </c>
      <c r="V319" s="47" t="s">
        <v>1746</v>
      </c>
      <c r="W319" s="47" t="s">
        <v>1414</v>
      </c>
      <c r="X319" s="47">
        <v>1000</v>
      </c>
      <c r="Y319" s="47">
        <f t="shared" si="19"/>
        <v>3893876</v>
      </c>
      <c r="Z319" s="47">
        <v>0</v>
      </c>
      <c r="AA319" s="47">
        <v>3893876</v>
      </c>
    </row>
    <row r="320" spans="1:27" ht="15">
      <c r="A320" s="47" t="s">
        <v>1774</v>
      </c>
      <c r="B320" s="47" t="s">
        <v>1421</v>
      </c>
      <c r="C320" s="47">
        <v>400000</v>
      </c>
      <c r="D320" s="47">
        <f t="shared" si="20"/>
        <v>656849</v>
      </c>
      <c r="E320" s="47">
        <v>132500</v>
      </c>
      <c r="F320" s="47">
        <v>524349</v>
      </c>
      <c r="G320" s="5"/>
      <c r="H320" s="47" t="s">
        <v>1861</v>
      </c>
      <c r="I320" s="47" t="s">
        <v>1442</v>
      </c>
      <c r="J320" s="47">
        <v>0</v>
      </c>
      <c r="K320" s="47">
        <f t="shared" si="17"/>
        <v>146611</v>
      </c>
      <c r="L320" s="47">
        <v>0</v>
      </c>
      <c r="M320" s="47">
        <v>146611</v>
      </c>
      <c r="O320" s="47" t="s">
        <v>1743</v>
      </c>
      <c r="P320" s="47" t="s">
        <v>1413</v>
      </c>
      <c r="Q320" s="47">
        <v>671202</v>
      </c>
      <c r="R320" s="47">
        <f t="shared" si="18"/>
        <v>3038203</v>
      </c>
      <c r="S320" s="47">
        <v>153930</v>
      </c>
      <c r="T320" s="47">
        <v>2884273</v>
      </c>
      <c r="V320" s="47" t="s">
        <v>1749</v>
      </c>
      <c r="W320" s="47" t="s">
        <v>1415</v>
      </c>
      <c r="X320" s="47">
        <v>10145336</v>
      </c>
      <c r="Y320" s="47">
        <f t="shared" si="19"/>
        <v>61680061</v>
      </c>
      <c r="Z320" s="47">
        <v>1816603</v>
      </c>
      <c r="AA320" s="47">
        <v>59863458</v>
      </c>
    </row>
    <row r="321" spans="1:27" ht="15">
      <c r="A321" s="47" t="s">
        <v>1777</v>
      </c>
      <c r="B321" s="47" t="s">
        <v>1422</v>
      </c>
      <c r="C321" s="47">
        <v>2500</v>
      </c>
      <c r="D321" s="47">
        <f t="shared" si="20"/>
        <v>653862</v>
      </c>
      <c r="E321" s="47">
        <v>15600</v>
      </c>
      <c r="F321" s="47">
        <v>638262</v>
      </c>
      <c r="G321" s="5"/>
      <c r="H321" s="47" t="s">
        <v>1864</v>
      </c>
      <c r="I321" s="47" t="s">
        <v>1443</v>
      </c>
      <c r="J321" s="47">
        <v>0</v>
      </c>
      <c r="K321" s="47">
        <f t="shared" si="17"/>
        <v>2000</v>
      </c>
      <c r="L321" s="47">
        <v>0</v>
      </c>
      <c r="M321" s="47">
        <v>2000</v>
      </c>
      <c r="O321" s="47" t="s">
        <v>1746</v>
      </c>
      <c r="P321" s="47" t="s">
        <v>1414</v>
      </c>
      <c r="Q321" s="47">
        <v>0</v>
      </c>
      <c r="R321" s="47">
        <f t="shared" si="18"/>
        <v>1505008</v>
      </c>
      <c r="S321" s="47">
        <v>197351</v>
      </c>
      <c r="T321" s="47">
        <v>1307657</v>
      </c>
      <c r="V321" s="47" t="s">
        <v>1753</v>
      </c>
      <c r="W321" s="47" t="s">
        <v>1416</v>
      </c>
      <c r="X321" s="47">
        <v>25900</v>
      </c>
      <c r="Y321" s="47">
        <f t="shared" si="19"/>
        <v>133707</v>
      </c>
      <c r="Z321" s="47">
        <v>37201</v>
      </c>
      <c r="AA321" s="47">
        <v>96506</v>
      </c>
    </row>
    <row r="322" spans="1:27" ht="15">
      <c r="A322" s="47" t="s">
        <v>1780</v>
      </c>
      <c r="B322" s="47" t="s">
        <v>1378</v>
      </c>
      <c r="C322" s="47">
        <v>851000</v>
      </c>
      <c r="D322" s="47">
        <f t="shared" si="20"/>
        <v>241014</v>
      </c>
      <c r="E322" s="47">
        <v>0</v>
      </c>
      <c r="F322" s="47">
        <v>241014</v>
      </c>
      <c r="G322" s="5"/>
      <c r="H322" s="47" t="s">
        <v>1867</v>
      </c>
      <c r="I322" s="47" t="s">
        <v>1444</v>
      </c>
      <c r="J322" s="47">
        <v>3705000</v>
      </c>
      <c r="K322" s="47">
        <f t="shared" si="17"/>
        <v>52231</v>
      </c>
      <c r="L322" s="47">
        <v>0</v>
      </c>
      <c r="M322" s="47">
        <v>52231</v>
      </c>
      <c r="O322" s="47" t="s">
        <v>1749</v>
      </c>
      <c r="P322" s="47" t="s">
        <v>1415</v>
      </c>
      <c r="Q322" s="47">
        <v>8598169</v>
      </c>
      <c r="R322" s="47">
        <f t="shared" si="18"/>
        <v>23007321</v>
      </c>
      <c r="S322" s="47">
        <v>4645973</v>
      </c>
      <c r="T322" s="47">
        <v>18361348</v>
      </c>
      <c r="V322" s="47" t="s">
        <v>1756</v>
      </c>
      <c r="W322" s="47" t="s">
        <v>1631</v>
      </c>
      <c r="X322" s="47">
        <v>0</v>
      </c>
      <c r="Y322" s="47">
        <f t="shared" si="19"/>
        <v>202149</v>
      </c>
      <c r="Z322" s="47">
        <v>0</v>
      </c>
      <c r="AA322" s="47">
        <v>202149</v>
      </c>
    </row>
    <row r="323" spans="1:27" ht="15">
      <c r="A323" s="47" t="s">
        <v>1783</v>
      </c>
      <c r="B323" s="47" t="s">
        <v>1423</v>
      </c>
      <c r="C323" s="47">
        <v>0</v>
      </c>
      <c r="D323" s="47">
        <f t="shared" si="20"/>
        <v>511117</v>
      </c>
      <c r="E323" s="47">
        <v>44700</v>
      </c>
      <c r="F323" s="47">
        <v>466417</v>
      </c>
      <c r="G323" s="5"/>
      <c r="H323" s="47" t="s">
        <v>1870</v>
      </c>
      <c r="I323" s="47" t="s">
        <v>1445</v>
      </c>
      <c r="J323" s="47">
        <v>141000</v>
      </c>
      <c r="K323" s="47">
        <f t="shared" si="17"/>
        <v>48669</v>
      </c>
      <c r="L323" s="47">
        <v>3000</v>
      </c>
      <c r="M323" s="47">
        <v>45669</v>
      </c>
      <c r="O323" s="47" t="s">
        <v>1753</v>
      </c>
      <c r="P323" s="47" t="s">
        <v>1416</v>
      </c>
      <c r="Q323" s="47">
        <v>0</v>
      </c>
      <c r="R323" s="47">
        <f t="shared" si="18"/>
        <v>1621394</v>
      </c>
      <c r="S323" s="47">
        <v>839550</v>
      </c>
      <c r="T323" s="47">
        <v>781844</v>
      </c>
      <c r="V323" s="47" t="s">
        <v>1759</v>
      </c>
      <c r="W323" s="47" t="s">
        <v>1417</v>
      </c>
      <c r="X323" s="47">
        <v>0</v>
      </c>
      <c r="Y323" s="47">
        <f t="shared" si="19"/>
        <v>2804684</v>
      </c>
      <c r="Z323" s="47">
        <v>28800</v>
      </c>
      <c r="AA323" s="47">
        <v>2775884</v>
      </c>
    </row>
    <row r="324" spans="1:27" ht="15">
      <c r="A324" s="47" t="s">
        <v>1786</v>
      </c>
      <c r="B324" s="47" t="s">
        <v>1632</v>
      </c>
      <c r="C324" s="47">
        <v>200000</v>
      </c>
      <c r="D324" s="47">
        <f t="shared" si="20"/>
        <v>28435</v>
      </c>
      <c r="E324" s="47">
        <v>22000</v>
      </c>
      <c r="F324" s="47">
        <v>6435</v>
      </c>
      <c r="G324" s="5"/>
      <c r="H324" s="47" t="s">
        <v>1876</v>
      </c>
      <c r="I324" s="47" t="s">
        <v>1633</v>
      </c>
      <c r="J324" s="47">
        <v>0</v>
      </c>
      <c r="K324" s="47">
        <f aca="true" t="shared" si="21" ref="K324:K387">L324+M324</f>
        <v>86000</v>
      </c>
      <c r="L324" s="47">
        <v>0</v>
      </c>
      <c r="M324" s="47">
        <v>86000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585414</v>
      </c>
      <c r="S324" s="47">
        <v>0</v>
      </c>
      <c r="T324" s="47">
        <v>585414</v>
      </c>
      <c r="V324" s="47" t="s">
        <v>1762</v>
      </c>
      <c r="W324" s="47" t="s">
        <v>1418</v>
      </c>
      <c r="X324" s="47">
        <v>957450</v>
      </c>
      <c r="Y324" s="47">
        <f aca="true" t="shared" si="23" ref="Y324:Y387">Z324+AA324</f>
        <v>222642</v>
      </c>
      <c r="Z324" s="47">
        <v>13900</v>
      </c>
      <c r="AA324" s="47">
        <v>208742</v>
      </c>
    </row>
    <row r="325" spans="1:27" ht="15">
      <c r="A325" s="47" t="s">
        <v>1789</v>
      </c>
      <c r="B325" s="47" t="s">
        <v>1424</v>
      </c>
      <c r="C325" s="47">
        <v>602000</v>
      </c>
      <c r="D325" s="47">
        <f t="shared" si="20"/>
        <v>39320</v>
      </c>
      <c r="E325" s="47">
        <v>0</v>
      </c>
      <c r="F325" s="47">
        <v>39320</v>
      </c>
      <c r="G325" s="5"/>
      <c r="H325" s="47" t="s">
        <v>1882</v>
      </c>
      <c r="I325" s="47" t="s">
        <v>1447</v>
      </c>
      <c r="J325" s="47">
        <v>24100</v>
      </c>
      <c r="K325" s="47">
        <f t="shared" si="21"/>
        <v>20201</v>
      </c>
      <c r="L325" s="47">
        <v>0</v>
      </c>
      <c r="M325" s="47">
        <v>20201</v>
      </c>
      <c r="O325" s="47" t="s">
        <v>1759</v>
      </c>
      <c r="P325" s="47" t="s">
        <v>1417</v>
      </c>
      <c r="Q325" s="47">
        <v>235834</v>
      </c>
      <c r="R325" s="47">
        <f t="shared" si="22"/>
        <v>8963232</v>
      </c>
      <c r="S325" s="47">
        <v>5400</v>
      </c>
      <c r="T325" s="47">
        <v>8957832</v>
      </c>
      <c r="V325" s="47" t="s">
        <v>1765</v>
      </c>
      <c r="W325" s="47" t="s">
        <v>1377</v>
      </c>
      <c r="X325" s="47">
        <v>161900</v>
      </c>
      <c r="Y325" s="47">
        <f t="shared" si="23"/>
        <v>106209</v>
      </c>
      <c r="Z325" s="47">
        <v>0</v>
      </c>
      <c r="AA325" s="47">
        <v>106209</v>
      </c>
    </row>
    <row r="326" spans="1:27" ht="15">
      <c r="A326" s="47" t="s">
        <v>1795</v>
      </c>
      <c r="B326" s="47" t="s">
        <v>1426</v>
      </c>
      <c r="C326" s="47">
        <v>0</v>
      </c>
      <c r="D326" s="47">
        <f t="shared" si="20"/>
        <v>180746</v>
      </c>
      <c r="E326" s="47">
        <v>45100</v>
      </c>
      <c r="F326" s="47">
        <v>135646</v>
      </c>
      <c r="G326" s="5"/>
      <c r="H326" s="47" t="s">
        <v>1885</v>
      </c>
      <c r="I326" s="47" t="s">
        <v>1448</v>
      </c>
      <c r="J326" s="47">
        <v>0</v>
      </c>
      <c r="K326" s="47">
        <f t="shared" si="21"/>
        <v>885275</v>
      </c>
      <c r="L326" s="47">
        <v>0</v>
      </c>
      <c r="M326" s="47">
        <v>885275</v>
      </c>
      <c r="O326" s="47" t="s">
        <v>1762</v>
      </c>
      <c r="P326" s="47" t="s">
        <v>1418</v>
      </c>
      <c r="Q326" s="47">
        <v>184200</v>
      </c>
      <c r="R326" s="47">
        <f t="shared" si="22"/>
        <v>1687393</v>
      </c>
      <c r="S326" s="47">
        <v>636080</v>
      </c>
      <c r="T326" s="47">
        <v>1051313</v>
      </c>
      <c r="V326" s="47" t="s">
        <v>1768</v>
      </c>
      <c r="W326" s="47" t="s">
        <v>1419</v>
      </c>
      <c r="X326" s="47">
        <v>185167</v>
      </c>
      <c r="Y326" s="47">
        <f t="shared" si="23"/>
        <v>1818686</v>
      </c>
      <c r="Z326" s="47">
        <v>0</v>
      </c>
      <c r="AA326" s="47">
        <v>1818686</v>
      </c>
    </row>
    <row r="327" spans="1:27" ht="15">
      <c r="A327" s="47" t="s">
        <v>1798</v>
      </c>
      <c r="B327" s="47" t="s">
        <v>1379</v>
      </c>
      <c r="C327" s="47">
        <v>0</v>
      </c>
      <c r="D327" s="47">
        <f t="shared" si="20"/>
        <v>1330873</v>
      </c>
      <c r="E327" s="47">
        <v>50600</v>
      </c>
      <c r="F327" s="47">
        <v>1280273</v>
      </c>
      <c r="G327" s="5"/>
      <c r="H327" s="47" t="s">
        <v>1891</v>
      </c>
      <c r="I327" s="47" t="s">
        <v>1535</v>
      </c>
      <c r="J327" s="47">
        <v>0</v>
      </c>
      <c r="K327" s="47">
        <f t="shared" si="21"/>
        <v>299000</v>
      </c>
      <c r="L327" s="47">
        <v>289000</v>
      </c>
      <c r="M327" s="47">
        <v>10000</v>
      </c>
      <c r="O327" s="47" t="s">
        <v>1765</v>
      </c>
      <c r="P327" s="47" t="s">
        <v>1377</v>
      </c>
      <c r="Q327" s="47">
        <v>3570053</v>
      </c>
      <c r="R327" s="47">
        <f t="shared" si="22"/>
        <v>2013229</v>
      </c>
      <c r="S327" s="47">
        <v>0</v>
      </c>
      <c r="T327" s="47">
        <v>2013229</v>
      </c>
      <c r="V327" s="47" t="s">
        <v>1771</v>
      </c>
      <c r="W327" s="47" t="s">
        <v>1420</v>
      </c>
      <c r="X327" s="47">
        <v>4400</v>
      </c>
      <c r="Y327" s="47">
        <f t="shared" si="23"/>
        <v>459058</v>
      </c>
      <c r="Z327" s="47">
        <v>0</v>
      </c>
      <c r="AA327" s="47">
        <v>459058</v>
      </c>
    </row>
    <row r="328" spans="1:27" ht="15">
      <c r="A328" s="47" t="s">
        <v>1801</v>
      </c>
      <c r="B328" s="47" t="s">
        <v>1427</v>
      </c>
      <c r="C328" s="47">
        <v>0</v>
      </c>
      <c r="D328" s="47">
        <f t="shared" si="20"/>
        <v>121692</v>
      </c>
      <c r="E328" s="47">
        <v>0</v>
      </c>
      <c r="F328" s="47">
        <v>121692</v>
      </c>
      <c r="G328" s="5"/>
      <c r="H328" s="47" t="s">
        <v>1893</v>
      </c>
      <c r="I328" s="47" t="s">
        <v>1449</v>
      </c>
      <c r="J328" s="47">
        <v>0</v>
      </c>
      <c r="K328" s="47">
        <f t="shared" si="21"/>
        <v>62000</v>
      </c>
      <c r="L328" s="47">
        <v>0</v>
      </c>
      <c r="M328" s="47">
        <v>62000</v>
      </c>
      <c r="O328" s="47" t="s">
        <v>1768</v>
      </c>
      <c r="P328" s="47" t="s">
        <v>1419</v>
      </c>
      <c r="Q328" s="47">
        <v>2051170</v>
      </c>
      <c r="R328" s="47">
        <f t="shared" si="22"/>
        <v>4211514</v>
      </c>
      <c r="S328" s="47">
        <v>1561550</v>
      </c>
      <c r="T328" s="47">
        <v>2649964</v>
      </c>
      <c r="V328" s="47" t="s">
        <v>1774</v>
      </c>
      <c r="W328" s="47" t="s">
        <v>1421</v>
      </c>
      <c r="X328" s="47">
        <v>245875</v>
      </c>
      <c r="Y328" s="47">
        <f t="shared" si="23"/>
        <v>3499849</v>
      </c>
      <c r="Z328" s="47">
        <v>1805700</v>
      </c>
      <c r="AA328" s="47">
        <v>1694149</v>
      </c>
    </row>
    <row r="329" spans="1:27" ht="15">
      <c r="A329" s="47" t="s">
        <v>1804</v>
      </c>
      <c r="B329" s="47" t="s">
        <v>1428</v>
      </c>
      <c r="C329" s="47">
        <v>0</v>
      </c>
      <c r="D329" s="47">
        <f t="shared" si="20"/>
        <v>297650</v>
      </c>
      <c r="E329" s="47">
        <v>0</v>
      </c>
      <c r="F329" s="47">
        <v>297650</v>
      </c>
      <c r="G329" s="5"/>
      <c r="H329" s="47" t="s">
        <v>1901</v>
      </c>
      <c r="I329" s="47" t="s">
        <v>1451</v>
      </c>
      <c r="J329" s="47">
        <v>48000</v>
      </c>
      <c r="K329" s="47">
        <f t="shared" si="21"/>
        <v>100916</v>
      </c>
      <c r="L329" s="47">
        <v>0</v>
      </c>
      <c r="M329" s="47">
        <v>100916</v>
      </c>
      <c r="O329" s="47" t="s">
        <v>1771</v>
      </c>
      <c r="P329" s="47" t="s">
        <v>1420</v>
      </c>
      <c r="Q329" s="47">
        <v>1055404</v>
      </c>
      <c r="R329" s="47">
        <f t="shared" si="22"/>
        <v>3818819</v>
      </c>
      <c r="S329" s="47">
        <v>1138773</v>
      </c>
      <c r="T329" s="47">
        <v>2680046</v>
      </c>
      <c r="V329" s="47" t="s">
        <v>1777</v>
      </c>
      <c r="W329" s="47" t="s">
        <v>1422</v>
      </c>
      <c r="X329" s="47">
        <v>1494528</v>
      </c>
      <c r="Y329" s="47">
        <f t="shared" si="23"/>
        <v>1130160</v>
      </c>
      <c r="Z329" s="47">
        <v>18131</v>
      </c>
      <c r="AA329" s="47">
        <v>1112029</v>
      </c>
    </row>
    <row r="330" spans="1:27" ht="15">
      <c r="A330" s="47" t="s">
        <v>1807</v>
      </c>
      <c r="B330" s="47" t="s">
        <v>1380</v>
      </c>
      <c r="C330" s="47">
        <v>0</v>
      </c>
      <c r="D330" s="47">
        <f t="shared" si="20"/>
        <v>148690</v>
      </c>
      <c r="E330" s="47">
        <v>0</v>
      </c>
      <c r="F330" s="47">
        <v>148690</v>
      </c>
      <c r="G330" s="5"/>
      <c r="H330" s="47" t="s">
        <v>1904</v>
      </c>
      <c r="I330" s="47" t="s">
        <v>1452</v>
      </c>
      <c r="J330" s="47">
        <v>0</v>
      </c>
      <c r="K330" s="47">
        <f t="shared" si="21"/>
        <v>377943</v>
      </c>
      <c r="L330" s="47">
        <v>5000</v>
      </c>
      <c r="M330" s="47">
        <v>372943</v>
      </c>
      <c r="O330" s="47" t="s">
        <v>1774</v>
      </c>
      <c r="P330" s="47" t="s">
        <v>1421</v>
      </c>
      <c r="Q330" s="47">
        <v>1848200</v>
      </c>
      <c r="R330" s="47">
        <f t="shared" si="22"/>
        <v>2529912</v>
      </c>
      <c r="S330" s="47">
        <v>622350</v>
      </c>
      <c r="T330" s="47">
        <v>1907562</v>
      </c>
      <c r="V330" s="47" t="s">
        <v>1780</v>
      </c>
      <c r="W330" s="47" t="s">
        <v>1378</v>
      </c>
      <c r="X330" s="47">
        <v>0</v>
      </c>
      <c r="Y330" s="47">
        <f t="shared" si="23"/>
        <v>477930</v>
      </c>
      <c r="Z330" s="47">
        <v>50200</v>
      </c>
      <c r="AA330" s="47">
        <v>427730</v>
      </c>
    </row>
    <row r="331" spans="1:27" ht="15">
      <c r="A331" s="47" t="s">
        <v>1810</v>
      </c>
      <c r="B331" s="47" t="s">
        <v>1534</v>
      </c>
      <c r="C331" s="47">
        <v>0</v>
      </c>
      <c r="D331" s="47">
        <f t="shared" si="20"/>
        <v>22790</v>
      </c>
      <c r="E331" s="47">
        <v>1800</v>
      </c>
      <c r="F331" s="47">
        <v>20990</v>
      </c>
      <c r="G331" s="5"/>
      <c r="H331" s="47" t="s">
        <v>1907</v>
      </c>
      <c r="I331" s="47" t="s">
        <v>2298</v>
      </c>
      <c r="J331" s="47">
        <v>0</v>
      </c>
      <c r="K331" s="47">
        <f t="shared" si="21"/>
        <v>152100</v>
      </c>
      <c r="L331" s="47">
        <v>0</v>
      </c>
      <c r="M331" s="47">
        <v>152100</v>
      </c>
      <c r="O331" s="47" t="s">
        <v>1777</v>
      </c>
      <c r="P331" s="47" t="s">
        <v>1422</v>
      </c>
      <c r="Q331" s="47">
        <v>4744582</v>
      </c>
      <c r="R331" s="47">
        <f t="shared" si="22"/>
        <v>6373658</v>
      </c>
      <c r="S331" s="47">
        <v>266883</v>
      </c>
      <c r="T331" s="47">
        <v>6106775</v>
      </c>
      <c r="V331" s="47" t="s">
        <v>1783</v>
      </c>
      <c r="W331" s="47" t="s">
        <v>1423</v>
      </c>
      <c r="X331" s="47">
        <v>11300</v>
      </c>
      <c r="Y331" s="47">
        <f t="shared" si="23"/>
        <v>8307769</v>
      </c>
      <c r="Z331" s="47">
        <v>1154240</v>
      </c>
      <c r="AA331" s="47">
        <v>7153529</v>
      </c>
    </row>
    <row r="332" spans="1:27" ht="15">
      <c r="A332" s="47" t="s">
        <v>1813</v>
      </c>
      <c r="B332" s="47" t="s">
        <v>0</v>
      </c>
      <c r="C332" s="47">
        <v>0</v>
      </c>
      <c r="D332" s="47">
        <f aca="true" t="shared" si="24" ref="D332:D395">E332+F332</f>
        <v>58274</v>
      </c>
      <c r="E332" s="47">
        <v>0</v>
      </c>
      <c r="F332" s="47">
        <v>58274</v>
      </c>
      <c r="G332" s="5"/>
      <c r="H332" s="47" t="s">
        <v>1911</v>
      </c>
      <c r="I332" s="47" t="s">
        <v>1453</v>
      </c>
      <c r="J332" s="47">
        <v>0</v>
      </c>
      <c r="K332" s="47">
        <f t="shared" si="21"/>
        <v>1345977</v>
      </c>
      <c r="L332" s="47">
        <v>0</v>
      </c>
      <c r="M332" s="47">
        <v>1345977</v>
      </c>
      <c r="O332" s="47" t="s">
        <v>1780</v>
      </c>
      <c r="P332" s="47" t="s">
        <v>1378</v>
      </c>
      <c r="Q332" s="47">
        <v>4208060</v>
      </c>
      <c r="R332" s="47">
        <f t="shared" si="22"/>
        <v>3150457</v>
      </c>
      <c r="S332" s="47">
        <v>1675400</v>
      </c>
      <c r="T332" s="47">
        <v>1475057</v>
      </c>
      <c r="V332" s="47" t="s">
        <v>1786</v>
      </c>
      <c r="W332" s="47" t="s">
        <v>1632</v>
      </c>
      <c r="X332" s="47">
        <v>107600</v>
      </c>
      <c r="Y332" s="47">
        <f t="shared" si="23"/>
        <v>171177</v>
      </c>
      <c r="Z332" s="47">
        <v>0</v>
      </c>
      <c r="AA332" s="47">
        <v>171177</v>
      </c>
    </row>
    <row r="333" spans="1:27" ht="15">
      <c r="A333" s="47" t="s">
        <v>1816</v>
      </c>
      <c r="B333" s="47" t="s">
        <v>2271</v>
      </c>
      <c r="C333" s="47">
        <v>0</v>
      </c>
      <c r="D333" s="47">
        <f t="shared" si="24"/>
        <v>62421</v>
      </c>
      <c r="E333" s="47">
        <v>0</v>
      </c>
      <c r="F333" s="47">
        <v>62421</v>
      </c>
      <c r="G333" s="5"/>
      <c r="H333" s="47" t="s">
        <v>1917</v>
      </c>
      <c r="I333" s="47" t="s">
        <v>1455</v>
      </c>
      <c r="J333" s="47">
        <v>0</v>
      </c>
      <c r="K333" s="47">
        <f t="shared" si="21"/>
        <v>9000</v>
      </c>
      <c r="L333" s="47">
        <v>0</v>
      </c>
      <c r="M333" s="47">
        <v>9000</v>
      </c>
      <c r="O333" s="47" t="s">
        <v>1783</v>
      </c>
      <c r="P333" s="47" t="s">
        <v>1423</v>
      </c>
      <c r="Q333" s="47">
        <v>446251</v>
      </c>
      <c r="R333" s="47">
        <f t="shared" si="22"/>
        <v>4485723</v>
      </c>
      <c r="S333" s="47">
        <v>1164303</v>
      </c>
      <c r="T333" s="47">
        <v>3321420</v>
      </c>
      <c r="V333" s="47" t="s">
        <v>1789</v>
      </c>
      <c r="W333" s="47" t="s">
        <v>1424</v>
      </c>
      <c r="X333" s="47">
        <v>0</v>
      </c>
      <c r="Y333" s="47">
        <f t="shared" si="23"/>
        <v>425600</v>
      </c>
      <c r="Z333" s="47">
        <v>0</v>
      </c>
      <c r="AA333" s="47">
        <v>425600</v>
      </c>
    </row>
    <row r="334" spans="1:27" ht="15">
      <c r="A334" s="47" t="s">
        <v>1819</v>
      </c>
      <c r="B334" s="47" t="s">
        <v>1429</v>
      </c>
      <c r="C334" s="47">
        <v>1</v>
      </c>
      <c r="D334" s="47">
        <f t="shared" si="24"/>
        <v>249584</v>
      </c>
      <c r="E334" s="47">
        <v>36953</v>
      </c>
      <c r="F334" s="47">
        <v>212631</v>
      </c>
      <c r="G334" s="5"/>
      <c r="H334" s="47" t="s">
        <v>1920</v>
      </c>
      <c r="I334" s="47" t="s">
        <v>1456</v>
      </c>
      <c r="J334" s="47">
        <v>0</v>
      </c>
      <c r="K334" s="47">
        <f t="shared" si="21"/>
        <v>67178</v>
      </c>
      <c r="L334" s="47">
        <v>0</v>
      </c>
      <c r="M334" s="47">
        <v>67178</v>
      </c>
      <c r="O334" s="47" t="s">
        <v>1786</v>
      </c>
      <c r="P334" s="47" t="s">
        <v>1632</v>
      </c>
      <c r="Q334" s="47">
        <v>1280501</v>
      </c>
      <c r="R334" s="47">
        <f t="shared" si="22"/>
        <v>397215</v>
      </c>
      <c r="S334" s="47">
        <v>118800</v>
      </c>
      <c r="T334" s="47">
        <v>278415</v>
      </c>
      <c r="V334" s="47" t="s">
        <v>1792</v>
      </c>
      <c r="W334" s="47" t="s">
        <v>1425</v>
      </c>
      <c r="X334" s="47">
        <v>51987</v>
      </c>
      <c r="Y334" s="47">
        <f t="shared" si="23"/>
        <v>55059</v>
      </c>
      <c r="Z334" s="47">
        <v>0</v>
      </c>
      <c r="AA334" s="47">
        <v>55059</v>
      </c>
    </row>
    <row r="335" spans="1:27" ht="15">
      <c r="A335" s="47" t="s">
        <v>1822</v>
      </c>
      <c r="B335" s="47" t="s">
        <v>2288</v>
      </c>
      <c r="C335" s="47">
        <v>0</v>
      </c>
      <c r="D335" s="47">
        <f t="shared" si="24"/>
        <v>6000</v>
      </c>
      <c r="E335" s="47">
        <v>0</v>
      </c>
      <c r="F335" s="47">
        <v>6000</v>
      </c>
      <c r="G335" s="5"/>
      <c r="H335" s="47" t="s">
        <v>1923</v>
      </c>
      <c r="I335" s="47" t="s">
        <v>1457</v>
      </c>
      <c r="J335" s="47">
        <v>0</v>
      </c>
      <c r="K335" s="47">
        <f t="shared" si="21"/>
        <v>82590</v>
      </c>
      <c r="L335" s="47">
        <v>0</v>
      </c>
      <c r="M335" s="47">
        <v>82590</v>
      </c>
      <c r="O335" s="47" t="s">
        <v>1789</v>
      </c>
      <c r="P335" s="47" t="s">
        <v>1424</v>
      </c>
      <c r="Q335" s="47">
        <v>5091900</v>
      </c>
      <c r="R335" s="47">
        <f t="shared" si="22"/>
        <v>3807103</v>
      </c>
      <c r="S335" s="47">
        <v>1785332</v>
      </c>
      <c r="T335" s="47">
        <v>2021771</v>
      </c>
      <c r="V335" s="47" t="s">
        <v>1795</v>
      </c>
      <c r="W335" s="47" t="s">
        <v>1426</v>
      </c>
      <c r="X335" s="47">
        <v>12749</v>
      </c>
      <c r="Y335" s="47">
        <f t="shared" si="23"/>
        <v>3461124</v>
      </c>
      <c r="Z335" s="47">
        <v>3000</v>
      </c>
      <c r="AA335" s="47">
        <v>3458124</v>
      </c>
    </row>
    <row r="336" spans="1:27" ht="15">
      <c r="A336" s="47" t="s">
        <v>1825</v>
      </c>
      <c r="B336" s="47" t="s">
        <v>1430</v>
      </c>
      <c r="C336" s="47">
        <v>1638800</v>
      </c>
      <c r="D336" s="47">
        <f t="shared" si="24"/>
        <v>369844</v>
      </c>
      <c r="E336" s="47">
        <v>32200</v>
      </c>
      <c r="F336" s="47">
        <v>337644</v>
      </c>
      <c r="G336" s="5"/>
      <c r="H336" s="47" t="s">
        <v>1926</v>
      </c>
      <c r="I336" s="47" t="s">
        <v>1458</v>
      </c>
      <c r="J336" s="47">
        <v>0</v>
      </c>
      <c r="K336" s="47">
        <f t="shared" si="21"/>
        <v>48400</v>
      </c>
      <c r="L336" s="47">
        <v>0</v>
      </c>
      <c r="M336" s="47">
        <v>48400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1798</v>
      </c>
      <c r="W336" s="47" t="s">
        <v>1379</v>
      </c>
      <c r="X336" s="47">
        <v>4848069</v>
      </c>
      <c r="Y336" s="47">
        <f t="shared" si="23"/>
        <v>19870581</v>
      </c>
      <c r="Z336" s="47">
        <v>4108678</v>
      </c>
      <c r="AA336" s="47">
        <v>15761903</v>
      </c>
    </row>
    <row r="337" spans="1:27" ht="15">
      <c r="A337" s="47" t="s">
        <v>1828</v>
      </c>
      <c r="B337" s="47" t="s">
        <v>1431</v>
      </c>
      <c r="C337" s="47">
        <v>524204</v>
      </c>
      <c r="D337" s="47">
        <f t="shared" si="24"/>
        <v>1207760</v>
      </c>
      <c r="E337" s="47">
        <v>800</v>
      </c>
      <c r="F337" s="47">
        <v>1206960</v>
      </c>
      <c r="G337" s="5"/>
      <c r="H337" s="47" t="s">
        <v>1929</v>
      </c>
      <c r="I337" s="47" t="s">
        <v>1382</v>
      </c>
      <c r="J337" s="47">
        <v>248600</v>
      </c>
      <c r="K337" s="47">
        <f t="shared" si="21"/>
        <v>219300</v>
      </c>
      <c r="L337" s="47">
        <v>0</v>
      </c>
      <c r="M337" s="47">
        <v>219300</v>
      </c>
      <c r="O337" s="47" t="s">
        <v>1795</v>
      </c>
      <c r="P337" s="47" t="s">
        <v>1426</v>
      </c>
      <c r="Q337" s="47">
        <v>245778</v>
      </c>
      <c r="R337" s="47">
        <f t="shared" si="22"/>
        <v>2186323</v>
      </c>
      <c r="S337" s="47">
        <v>111000</v>
      </c>
      <c r="T337" s="47">
        <v>2075323</v>
      </c>
      <c r="V337" s="47" t="s">
        <v>1801</v>
      </c>
      <c r="W337" s="47" t="s">
        <v>1427</v>
      </c>
      <c r="X337" s="47">
        <v>800600</v>
      </c>
      <c r="Y337" s="47">
        <f t="shared" si="23"/>
        <v>499463</v>
      </c>
      <c r="Z337" s="47">
        <v>0</v>
      </c>
      <c r="AA337" s="47">
        <v>499463</v>
      </c>
    </row>
    <row r="338" spans="1:27" ht="15">
      <c r="A338" s="47" t="s">
        <v>1831</v>
      </c>
      <c r="B338" s="47" t="s">
        <v>1432</v>
      </c>
      <c r="C338" s="47">
        <v>0</v>
      </c>
      <c r="D338" s="47">
        <f t="shared" si="24"/>
        <v>527625</v>
      </c>
      <c r="E338" s="47">
        <v>0</v>
      </c>
      <c r="F338" s="47">
        <v>527625</v>
      </c>
      <c r="G338" s="5"/>
      <c r="H338" s="47" t="s">
        <v>1932</v>
      </c>
      <c r="I338" s="47" t="s">
        <v>1459</v>
      </c>
      <c r="J338" s="47">
        <v>36800</v>
      </c>
      <c r="K338" s="47">
        <f t="shared" si="21"/>
        <v>317613</v>
      </c>
      <c r="L338" s="47">
        <v>0</v>
      </c>
      <c r="M338" s="47">
        <v>317613</v>
      </c>
      <c r="O338" s="47" t="s">
        <v>1798</v>
      </c>
      <c r="P338" s="47" t="s">
        <v>1379</v>
      </c>
      <c r="Q338" s="47">
        <v>778664</v>
      </c>
      <c r="R338" s="47">
        <f t="shared" si="22"/>
        <v>11024276</v>
      </c>
      <c r="S338" s="47">
        <v>795032</v>
      </c>
      <c r="T338" s="47">
        <v>10229244</v>
      </c>
      <c r="V338" s="47" t="s">
        <v>1804</v>
      </c>
      <c r="W338" s="47" t="s">
        <v>1428</v>
      </c>
      <c r="X338" s="47">
        <v>22265</v>
      </c>
      <c r="Y338" s="47">
        <f t="shared" si="23"/>
        <v>14852665</v>
      </c>
      <c r="Z338" s="47">
        <v>4110500</v>
      </c>
      <c r="AA338" s="47">
        <v>10742165</v>
      </c>
    </row>
    <row r="339" spans="1:27" ht="15">
      <c r="A339" s="47" t="s">
        <v>1834</v>
      </c>
      <c r="B339" s="47" t="s">
        <v>1433</v>
      </c>
      <c r="C339" s="47">
        <v>383415</v>
      </c>
      <c r="D339" s="47">
        <f t="shared" si="24"/>
        <v>695146</v>
      </c>
      <c r="E339" s="47">
        <v>11400</v>
      </c>
      <c r="F339" s="47">
        <v>683746</v>
      </c>
      <c r="G339" s="5"/>
      <c r="H339" s="47" t="s">
        <v>1935</v>
      </c>
      <c r="I339" s="47" t="s">
        <v>1460</v>
      </c>
      <c r="J339" s="47">
        <v>0</v>
      </c>
      <c r="K339" s="47">
        <f t="shared" si="21"/>
        <v>11650</v>
      </c>
      <c r="L339" s="47">
        <v>0</v>
      </c>
      <c r="M339" s="47">
        <v>11650</v>
      </c>
      <c r="O339" s="47" t="s">
        <v>1801</v>
      </c>
      <c r="P339" s="47" t="s">
        <v>1427</v>
      </c>
      <c r="Q339" s="47">
        <v>395000</v>
      </c>
      <c r="R339" s="47">
        <f t="shared" si="22"/>
        <v>2197979</v>
      </c>
      <c r="S339" s="47">
        <v>437934</v>
      </c>
      <c r="T339" s="47">
        <v>1760045</v>
      </c>
      <c r="V339" s="47" t="s">
        <v>1807</v>
      </c>
      <c r="W339" s="47" t="s">
        <v>1380</v>
      </c>
      <c r="X339" s="47">
        <v>1868925</v>
      </c>
      <c r="Y339" s="47">
        <f t="shared" si="23"/>
        <v>8595713</v>
      </c>
      <c r="Z339" s="47">
        <v>1253177</v>
      </c>
      <c r="AA339" s="47">
        <v>7342536</v>
      </c>
    </row>
    <row r="340" spans="1:27" ht="15">
      <c r="A340" s="47" t="s">
        <v>1837</v>
      </c>
      <c r="B340" s="47" t="s">
        <v>1434</v>
      </c>
      <c r="C340" s="47">
        <v>0</v>
      </c>
      <c r="D340" s="47">
        <f t="shared" si="24"/>
        <v>107875</v>
      </c>
      <c r="E340" s="47">
        <v>0</v>
      </c>
      <c r="F340" s="47">
        <v>107875</v>
      </c>
      <c r="G340" s="5"/>
      <c r="H340" s="47" t="s">
        <v>1938</v>
      </c>
      <c r="I340" s="47" t="s">
        <v>1461</v>
      </c>
      <c r="J340" s="47">
        <v>121000</v>
      </c>
      <c r="K340" s="47">
        <f t="shared" si="21"/>
        <v>1283650</v>
      </c>
      <c r="L340" s="47">
        <v>0</v>
      </c>
      <c r="M340" s="47">
        <v>1283650</v>
      </c>
      <c r="O340" s="47" t="s">
        <v>1804</v>
      </c>
      <c r="P340" s="47" t="s">
        <v>1428</v>
      </c>
      <c r="Q340" s="47">
        <v>1892703</v>
      </c>
      <c r="R340" s="47">
        <f t="shared" si="22"/>
        <v>9775643</v>
      </c>
      <c r="S340" s="47">
        <v>3369637</v>
      </c>
      <c r="T340" s="47">
        <v>6406006</v>
      </c>
      <c r="V340" s="47" t="s">
        <v>1813</v>
      </c>
      <c r="W340" s="47" t="s">
        <v>0</v>
      </c>
      <c r="X340" s="47">
        <v>0</v>
      </c>
      <c r="Y340" s="47">
        <f t="shared" si="23"/>
        <v>718150</v>
      </c>
      <c r="Z340" s="47">
        <v>0</v>
      </c>
      <c r="AA340" s="47">
        <v>718150</v>
      </c>
    </row>
    <row r="341" spans="1:27" ht="15">
      <c r="A341" s="47" t="s">
        <v>1840</v>
      </c>
      <c r="B341" s="47" t="s">
        <v>1435</v>
      </c>
      <c r="C341" s="47">
        <v>1322</v>
      </c>
      <c r="D341" s="47">
        <f t="shared" si="24"/>
        <v>409913</v>
      </c>
      <c r="E341" s="47">
        <v>62250</v>
      </c>
      <c r="F341" s="47">
        <v>347663</v>
      </c>
      <c r="G341" s="5"/>
      <c r="H341" s="47" t="s">
        <v>1941</v>
      </c>
      <c r="I341" s="47" t="s">
        <v>1462</v>
      </c>
      <c r="J341" s="47">
        <v>0</v>
      </c>
      <c r="K341" s="47">
        <f t="shared" si="21"/>
        <v>2164441</v>
      </c>
      <c r="L341" s="47">
        <v>0</v>
      </c>
      <c r="M341" s="47">
        <v>2164441</v>
      </c>
      <c r="O341" s="47" t="s">
        <v>1807</v>
      </c>
      <c r="P341" s="47" t="s">
        <v>1380</v>
      </c>
      <c r="Q341" s="47">
        <v>25898652</v>
      </c>
      <c r="R341" s="47">
        <f t="shared" si="22"/>
        <v>33710854</v>
      </c>
      <c r="S341" s="47">
        <v>860629</v>
      </c>
      <c r="T341" s="47">
        <v>32850225</v>
      </c>
      <c r="V341" s="47" t="s">
        <v>1816</v>
      </c>
      <c r="W341" s="47" t="s">
        <v>2271</v>
      </c>
      <c r="X341" s="47">
        <v>85950</v>
      </c>
      <c r="Y341" s="47">
        <f t="shared" si="23"/>
        <v>1319103</v>
      </c>
      <c r="Z341" s="47">
        <v>0</v>
      </c>
      <c r="AA341" s="47">
        <v>1319103</v>
      </c>
    </row>
    <row r="342" spans="1:27" ht="15">
      <c r="A342" s="47" t="s">
        <v>1843</v>
      </c>
      <c r="B342" s="47" t="s">
        <v>1436</v>
      </c>
      <c r="C342" s="47">
        <v>296050</v>
      </c>
      <c r="D342" s="47">
        <f t="shared" si="24"/>
        <v>1005572</v>
      </c>
      <c r="E342" s="47">
        <v>116000</v>
      </c>
      <c r="F342" s="47">
        <v>889572</v>
      </c>
      <c r="G342" s="5"/>
      <c r="H342" s="47" t="s">
        <v>1944</v>
      </c>
      <c r="I342" s="47" t="s">
        <v>1463</v>
      </c>
      <c r="J342" s="47">
        <v>153798</v>
      </c>
      <c r="K342" s="47">
        <f t="shared" si="21"/>
        <v>2269254</v>
      </c>
      <c r="L342" s="47">
        <v>0</v>
      </c>
      <c r="M342" s="47">
        <v>2269254</v>
      </c>
      <c r="O342" s="47" t="s">
        <v>1810</v>
      </c>
      <c r="P342" s="47" t="s">
        <v>1534</v>
      </c>
      <c r="Q342" s="47">
        <v>106200</v>
      </c>
      <c r="R342" s="47">
        <f t="shared" si="22"/>
        <v>719637</v>
      </c>
      <c r="S342" s="47">
        <v>308300</v>
      </c>
      <c r="T342" s="47">
        <v>411337</v>
      </c>
      <c r="V342" s="47" t="s">
        <v>1819</v>
      </c>
      <c r="W342" s="47" t="s">
        <v>1429</v>
      </c>
      <c r="X342" s="47">
        <v>283251</v>
      </c>
      <c r="Y342" s="47">
        <f t="shared" si="23"/>
        <v>1254919</v>
      </c>
      <c r="Z342" s="47">
        <v>0</v>
      </c>
      <c r="AA342" s="47">
        <v>1254919</v>
      </c>
    </row>
    <row r="343" spans="1:27" ht="15">
      <c r="A343" s="47" t="s">
        <v>1846</v>
      </c>
      <c r="B343" s="47" t="s">
        <v>1437</v>
      </c>
      <c r="C343" s="47">
        <v>435690</v>
      </c>
      <c r="D343" s="47">
        <f t="shared" si="24"/>
        <v>128071</v>
      </c>
      <c r="E343" s="47">
        <v>74600</v>
      </c>
      <c r="F343" s="47">
        <v>53471</v>
      </c>
      <c r="G343" s="5"/>
      <c r="H343" s="47" t="s">
        <v>1947</v>
      </c>
      <c r="I343" s="47" t="s">
        <v>1464</v>
      </c>
      <c r="J343" s="47">
        <v>0</v>
      </c>
      <c r="K343" s="47">
        <f t="shared" si="21"/>
        <v>86632</v>
      </c>
      <c r="L343" s="47">
        <v>0</v>
      </c>
      <c r="M343" s="47">
        <v>86632</v>
      </c>
      <c r="O343" s="47" t="s">
        <v>1813</v>
      </c>
      <c r="P343" s="47" t="s">
        <v>0</v>
      </c>
      <c r="Q343" s="47">
        <v>1077600</v>
      </c>
      <c r="R343" s="47">
        <f t="shared" si="22"/>
        <v>1755297</v>
      </c>
      <c r="S343" s="47">
        <v>82000</v>
      </c>
      <c r="T343" s="47">
        <v>1673297</v>
      </c>
      <c r="V343" s="47" t="s">
        <v>1822</v>
      </c>
      <c r="W343" s="47" t="s">
        <v>2288</v>
      </c>
      <c r="X343" s="47">
        <v>0</v>
      </c>
      <c r="Y343" s="47">
        <f t="shared" si="23"/>
        <v>25900</v>
      </c>
      <c r="Z343" s="47">
        <v>0</v>
      </c>
      <c r="AA343" s="47">
        <v>25900</v>
      </c>
    </row>
    <row r="344" spans="1:27" ht="15">
      <c r="A344" s="47" t="s">
        <v>1849</v>
      </c>
      <c r="B344" s="47" t="s">
        <v>1438</v>
      </c>
      <c r="C344" s="47">
        <v>250400</v>
      </c>
      <c r="D344" s="47">
        <f t="shared" si="24"/>
        <v>156477</v>
      </c>
      <c r="E344" s="47">
        <v>0</v>
      </c>
      <c r="F344" s="47">
        <v>156477</v>
      </c>
      <c r="G344" s="5"/>
      <c r="H344" s="47" t="s">
        <v>1950</v>
      </c>
      <c r="I344" s="47" t="s">
        <v>1465</v>
      </c>
      <c r="J344" s="47">
        <v>0</v>
      </c>
      <c r="K344" s="47">
        <f t="shared" si="21"/>
        <v>120500</v>
      </c>
      <c r="L344" s="47">
        <v>0</v>
      </c>
      <c r="M344" s="47">
        <v>120500</v>
      </c>
      <c r="O344" s="47" t="s">
        <v>1816</v>
      </c>
      <c r="P344" s="47" t="s">
        <v>2271</v>
      </c>
      <c r="Q344" s="47">
        <v>0</v>
      </c>
      <c r="R344" s="47">
        <f t="shared" si="22"/>
        <v>1237287</v>
      </c>
      <c r="S344" s="47">
        <v>49800</v>
      </c>
      <c r="T344" s="47">
        <v>1187487</v>
      </c>
      <c r="V344" s="47" t="s">
        <v>1825</v>
      </c>
      <c r="W344" s="47" t="s">
        <v>1430</v>
      </c>
      <c r="X344" s="47">
        <v>449200</v>
      </c>
      <c r="Y344" s="47">
        <f t="shared" si="23"/>
        <v>4782187</v>
      </c>
      <c r="Z344" s="47">
        <v>19000</v>
      </c>
      <c r="AA344" s="47">
        <v>4763187</v>
      </c>
    </row>
    <row r="345" spans="1:27" ht="15">
      <c r="A345" s="47" t="s">
        <v>1852</v>
      </c>
      <c r="B345" s="47" t="s">
        <v>1439</v>
      </c>
      <c r="C345" s="47">
        <v>204425</v>
      </c>
      <c r="D345" s="47">
        <f t="shared" si="24"/>
        <v>590617</v>
      </c>
      <c r="E345" s="47">
        <v>22800</v>
      </c>
      <c r="F345" s="47">
        <v>567817</v>
      </c>
      <c r="G345" s="5"/>
      <c r="H345" s="47" t="s">
        <v>1953</v>
      </c>
      <c r="I345" s="47" t="s">
        <v>1466</v>
      </c>
      <c r="J345" s="47">
        <v>0</v>
      </c>
      <c r="K345" s="47">
        <f t="shared" si="21"/>
        <v>454690</v>
      </c>
      <c r="L345" s="47">
        <v>0</v>
      </c>
      <c r="M345" s="47">
        <v>454690</v>
      </c>
      <c r="O345" s="47" t="s">
        <v>1819</v>
      </c>
      <c r="P345" s="47" t="s">
        <v>1429</v>
      </c>
      <c r="Q345" s="47">
        <v>1722136</v>
      </c>
      <c r="R345" s="47">
        <f t="shared" si="22"/>
        <v>4564529</v>
      </c>
      <c r="S345" s="47">
        <v>2281466</v>
      </c>
      <c r="T345" s="47">
        <v>2283063</v>
      </c>
      <c r="V345" s="47" t="s">
        <v>1828</v>
      </c>
      <c r="W345" s="47" t="s">
        <v>1431</v>
      </c>
      <c r="X345" s="47">
        <v>1079750</v>
      </c>
      <c r="Y345" s="47">
        <f t="shared" si="23"/>
        <v>6195251</v>
      </c>
      <c r="Z345" s="47">
        <v>472501</v>
      </c>
      <c r="AA345" s="47">
        <v>5722750</v>
      </c>
    </row>
    <row r="346" spans="1:27" ht="15">
      <c r="A346" s="47" t="s">
        <v>1855</v>
      </c>
      <c r="B346" s="47" t="s">
        <v>1440</v>
      </c>
      <c r="C346" s="47">
        <v>0</v>
      </c>
      <c r="D346" s="47">
        <f t="shared" si="24"/>
        <v>244001</v>
      </c>
      <c r="E346" s="47">
        <v>0</v>
      </c>
      <c r="F346" s="47">
        <v>244001</v>
      </c>
      <c r="G346" s="5"/>
      <c r="H346" s="47" t="s">
        <v>1959</v>
      </c>
      <c r="I346" s="47" t="s">
        <v>1467</v>
      </c>
      <c r="J346" s="47">
        <v>45000</v>
      </c>
      <c r="K346" s="47">
        <f t="shared" si="21"/>
        <v>349450</v>
      </c>
      <c r="L346" s="47">
        <v>0</v>
      </c>
      <c r="M346" s="47">
        <v>349450</v>
      </c>
      <c r="O346" s="47" t="s">
        <v>1822</v>
      </c>
      <c r="P346" s="47" t="s">
        <v>2288</v>
      </c>
      <c r="Q346" s="47">
        <v>0</v>
      </c>
      <c r="R346" s="47">
        <f t="shared" si="22"/>
        <v>299905</v>
      </c>
      <c r="S346" s="47">
        <v>173550</v>
      </c>
      <c r="T346" s="47">
        <v>126355</v>
      </c>
      <c r="V346" s="47" t="s">
        <v>1831</v>
      </c>
      <c r="W346" s="47" t="s">
        <v>1432</v>
      </c>
      <c r="X346" s="47">
        <v>286161</v>
      </c>
      <c r="Y346" s="47">
        <f t="shared" si="23"/>
        <v>1309805</v>
      </c>
      <c r="Z346" s="47">
        <v>0</v>
      </c>
      <c r="AA346" s="47">
        <v>1309805</v>
      </c>
    </row>
    <row r="347" spans="1:27" ht="15">
      <c r="A347" s="47" t="s">
        <v>1861</v>
      </c>
      <c r="B347" s="47" t="s">
        <v>1442</v>
      </c>
      <c r="C347" s="47">
        <v>0</v>
      </c>
      <c r="D347" s="47">
        <f t="shared" si="24"/>
        <v>514196</v>
      </c>
      <c r="E347" s="47">
        <v>94875</v>
      </c>
      <c r="F347" s="47">
        <v>419321</v>
      </c>
      <c r="G347" s="5"/>
      <c r="H347" s="47" t="s">
        <v>1962</v>
      </c>
      <c r="I347" s="47" t="s">
        <v>1468</v>
      </c>
      <c r="J347" s="47">
        <v>0</v>
      </c>
      <c r="K347" s="47">
        <f t="shared" si="21"/>
        <v>202400</v>
      </c>
      <c r="L347" s="47">
        <v>0</v>
      </c>
      <c r="M347" s="47">
        <v>202400</v>
      </c>
      <c r="O347" s="47" t="s">
        <v>1825</v>
      </c>
      <c r="P347" s="47" t="s">
        <v>1430</v>
      </c>
      <c r="Q347" s="47">
        <v>10077151</v>
      </c>
      <c r="R347" s="47">
        <f t="shared" si="22"/>
        <v>14806405</v>
      </c>
      <c r="S347" s="47">
        <v>4048590</v>
      </c>
      <c r="T347" s="47">
        <v>10757815</v>
      </c>
      <c r="V347" s="47" t="s">
        <v>1834</v>
      </c>
      <c r="W347" s="47" t="s">
        <v>1433</v>
      </c>
      <c r="X347" s="47">
        <v>6409484</v>
      </c>
      <c r="Y347" s="47">
        <f t="shared" si="23"/>
        <v>8859978</v>
      </c>
      <c r="Z347" s="47">
        <v>1559350</v>
      </c>
      <c r="AA347" s="47">
        <v>7300628</v>
      </c>
    </row>
    <row r="348" spans="1:27" ht="15">
      <c r="A348" s="47" t="s">
        <v>1864</v>
      </c>
      <c r="B348" s="47" t="s">
        <v>1443</v>
      </c>
      <c r="C348" s="47">
        <v>0</v>
      </c>
      <c r="D348" s="47">
        <f t="shared" si="24"/>
        <v>123400</v>
      </c>
      <c r="E348" s="47">
        <v>100000</v>
      </c>
      <c r="F348" s="47">
        <v>23400</v>
      </c>
      <c r="G348" s="5"/>
      <c r="H348" s="47" t="s">
        <v>1965</v>
      </c>
      <c r="I348" s="47" t="s">
        <v>1469</v>
      </c>
      <c r="J348" s="47">
        <v>28500</v>
      </c>
      <c r="K348" s="47">
        <f t="shared" si="21"/>
        <v>59833</v>
      </c>
      <c r="L348" s="47">
        <v>0</v>
      </c>
      <c r="M348" s="47">
        <v>59833</v>
      </c>
      <c r="O348" s="47" t="s">
        <v>1828</v>
      </c>
      <c r="P348" s="47" t="s">
        <v>1431</v>
      </c>
      <c r="Q348" s="47">
        <v>11817473</v>
      </c>
      <c r="R348" s="47">
        <f t="shared" si="22"/>
        <v>16792842</v>
      </c>
      <c r="S348" s="47">
        <v>390828</v>
      </c>
      <c r="T348" s="47">
        <v>16402014</v>
      </c>
      <c r="V348" s="47" t="s">
        <v>1837</v>
      </c>
      <c r="W348" s="47" t="s">
        <v>1434</v>
      </c>
      <c r="X348" s="47">
        <v>0</v>
      </c>
      <c r="Y348" s="47">
        <f t="shared" si="23"/>
        <v>5691534</v>
      </c>
      <c r="Z348" s="47">
        <v>83600</v>
      </c>
      <c r="AA348" s="47">
        <v>5607934</v>
      </c>
    </row>
    <row r="349" spans="1:27" ht="15">
      <c r="A349" s="47" t="s">
        <v>1867</v>
      </c>
      <c r="B349" s="47" t="s">
        <v>1444</v>
      </c>
      <c r="C349" s="47">
        <v>0</v>
      </c>
      <c r="D349" s="47">
        <f t="shared" si="24"/>
        <v>226281</v>
      </c>
      <c r="E349" s="47">
        <v>48000</v>
      </c>
      <c r="F349" s="47">
        <f>125378281-125200000</f>
        <v>178281</v>
      </c>
      <c r="G349" s="5"/>
      <c r="H349" s="47" t="s">
        <v>1971</v>
      </c>
      <c r="I349" s="47" t="s">
        <v>1470</v>
      </c>
      <c r="J349" s="47">
        <v>77310</v>
      </c>
      <c r="K349" s="47">
        <f t="shared" si="21"/>
        <v>1079145</v>
      </c>
      <c r="L349" s="47">
        <v>0</v>
      </c>
      <c r="M349" s="47">
        <v>1079145</v>
      </c>
      <c r="O349" s="47" t="s">
        <v>1831</v>
      </c>
      <c r="P349" s="47" t="s">
        <v>1432</v>
      </c>
      <c r="Q349" s="47">
        <v>3019050</v>
      </c>
      <c r="R349" s="47">
        <f t="shared" si="22"/>
        <v>4805319</v>
      </c>
      <c r="S349" s="47">
        <v>1902195</v>
      </c>
      <c r="T349" s="47">
        <v>2903124</v>
      </c>
      <c r="V349" s="47" t="s">
        <v>1840</v>
      </c>
      <c r="W349" s="47" t="s">
        <v>1435</v>
      </c>
      <c r="X349" s="47">
        <v>4595430</v>
      </c>
      <c r="Y349" s="47">
        <f t="shared" si="23"/>
        <v>2837458</v>
      </c>
      <c r="Z349" s="47">
        <v>29600</v>
      </c>
      <c r="AA349" s="47">
        <v>2807858</v>
      </c>
    </row>
    <row r="350" spans="1:27" ht="15">
      <c r="A350" s="47" t="s">
        <v>1870</v>
      </c>
      <c r="B350" s="47" t="s">
        <v>1445</v>
      </c>
      <c r="C350" s="47">
        <v>0</v>
      </c>
      <c r="D350" s="47">
        <f t="shared" si="24"/>
        <v>145068</v>
      </c>
      <c r="E350" s="47">
        <v>0</v>
      </c>
      <c r="F350" s="47">
        <v>145068</v>
      </c>
      <c r="G350" s="5"/>
      <c r="H350" s="47" t="s">
        <v>1974</v>
      </c>
      <c r="I350" s="47" t="s">
        <v>1471</v>
      </c>
      <c r="J350" s="47">
        <v>111800</v>
      </c>
      <c r="K350" s="47">
        <f t="shared" si="21"/>
        <v>1773687</v>
      </c>
      <c r="L350" s="47">
        <v>947000</v>
      </c>
      <c r="M350" s="47">
        <v>826687</v>
      </c>
      <c r="O350" s="47" t="s">
        <v>1834</v>
      </c>
      <c r="P350" s="47" t="s">
        <v>1433</v>
      </c>
      <c r="Q350" s="47">
        <v>9689113</v>
      </c>
      <c r="R350" s="47">
        <f t="shared" si="22"/>
        <v>14952890</v>
      </c>
      <c r="S350" s="47">
        <v>1945289</v>
      </c>
      <c r="T350" s="47">
        <v>13007601</v>
      </c>
      <c r="V350" s="47" t="s">
        <v>1843</v>
      </c>
      <c r="W350" s="47" t="s">
        <v>1436</v>
      </c>
      <c r="X350" s="47">
        <v>855833</v>
      </c>
      <c r="Y350" s="47">
        <f t="shared" si="23"/>
        <v>12260185</v>
      </c>
      <c r="Z350" s="47">
        <v>1775000</v>
      </c>
      <c r="AA350" s="47">
        <v>10485185</v>
      </c>
    </row>
    <row r="351" spans="1:27" ht="15">
      <c r="A351" s="47" t="s">
        <v>1873</v>
      </c>
      <c r="B351" s="47" t="s">
        <v>2289</v>
      </c>
      <c r="C351" s="47">
        <v>0</v>
      </c>
      <c r="D351" s="47">
        <f t="shared" si="24"/>
        <v>6497</v>
      </c>
      <c r="E351" s="47">
        <v>0</v>
      </c>
      <c r="F351" s="47">
        <v>6497</v>
      </c>
      <c r="G351" s="5"/>
      <c r="H351" s="47" t="s">
        <v>1977</v>
      </c>
      <c r="I351" s="47" t="s">
        <v>1472</v>
      </c>
      <c r="J351" s="47">
        <v>0</v>
      </c>
      <c r="K351" s="47">
        <f t="shared" si="21"/>
        <v>12000</v>
      </c>
      <c r="L351" s="47">
        <v>0</v>
      </c>
      <c r="M351" s="47">
        <v>12000</v>
      </c>
      <c r="O351" s="47" t="s">
        <v>1837</v>
      </c>
      <c r="P351" s="47" t="s">
        <v>1434</v>
      </c>
      <c r="Q351" s="47">
        <v>110000</v>
      </c>
      <c r="R351" s="47">
        <f t="shared" si="22"/>
        <v>1690251</v>
      </c>
      <c r="S351" s="47">
        <v>221000</v>
      </c>
      <c r="T351" s="47">
        <v>1469251</v>
      </c>
      <c r="V351" s="47" t="s">
        <v>1846</v>
      </c>
      <c r="W351" s="47" t="s">
        <v>1437</v>
      </c>
      <c r="X351" s="47">
        <v>497763</v>
      </c>
      <c r="Y351" s="47">
        <f t="shared" si="23"/>
        <v>2476103</v>
      </c>
      <c r="Z351" s="47">
        <v>245376</v>
      </c>
      <c r="AA351" s="47">
        <v>2230727</v>
      </c>
    </row>
    <row r="352" spans="1:27" ht="15">
      <c r="A352" s="47" t="s">
        <v>1876</v>
      </c>
      <c r="B352" s="47" t="s">
        <v>1633</v>
      </c>
      <c r="C352" s="47">
        <v>1060000</v>
      </c>
      <c r="D352" s="47">
        <f t="shared" si="24"/>
        <v>801312</v>
      </c>
      <c r="E352" s="47">
        <v>609000</v>
      </c>
      <c r="F352" s="47">
        <v>192312</v>
      </c>
      <c r="G352" s="5"/>
      <c r="H352" s="47" t="s">
        <v>1980</v>
      </c>
      <c r="I352" s="47" t="s">
        <v>1473</v>
      </c>
      <c r="J352" s="47">
        <v>0</v>
      </c>
      <c r="K352" s="47">
        <f t="shared" si="21"/>
        <v>2017134</v>
      </c>
      <c r="L352" s="47">
        <v>0</v>
      </c>
      <c r="M352" s="47">
        <v>2017134</v>
      </c>
      <c r="O352" s="47" t="s">
        <v>1840</v>
      </c>
      <c r="P352" s="47" t="s">
        <v>1435</v>
      </c>
      <c r="Q352" s="47">
        <v>2522775</v>
      </c>
      <c r="R352" s="47">
        <f t="shared" si="22"/>
        <v>4096127</v>
      </c>
      <c r="S352" s="47">
        <v>682271</v>
      </c>
      <c r="T352" s="47">
        <v>3413856</v>
      </c>
      <c r="V352" s="47" t="s">
        <v>1849</v>
      </c>
      <c r="W352" s="47" t="s">
        <v>1438</v>
      </c>
      <c r="X352" s="47">
        <v>120200</v>
      </c>
      <c r="Y352" s="47">
        <f t="shared" si="23"/>
        <v>1169055</v>
      </c>
      <c r="Z352" s="47">
        <v>0</v>
      </c>
      <c r="AA352" s="47">
        <v>1169055</v>
      </c>
    </row>
    <row r="353" spans="1:27" ht="15">
      <c r="A353" s="47" t="s">
        <v>1882</v>
      </c>
      <c r="B353" s="47" t="s">
        <v>1447</v>
      </c>
      <c r="C353" s="47">
        <v>482764</v>
      </c>
      <c r="D353" s="47">
        <f t="shared" si="24"/>
        <v>1040261</v>
      </c>
      <c r="E353" s="47">
        <v>244650</v>
      </c>
      <c r="F353" s="47">
        <v>795611</v>
      </c>
      <c r="G353" s="5"/>
      <c r="H353" s="47" t="s">
        <v>1983</v>
      </c>
      <c r="I353" s="47" t="s">
        <v>1474</v>
      </c>
      <c r="J353" s="47">
        <v>0</v>
      </c>
      <c r="K353" s="47">
        <f t="shared" si="21"/>
        <v>5000</v>
      </c>
      <c r="L353" s="47">
        <v>0</v>
      </c>
      <c r="M353" s="47">
        <v>5000</v>
      </c>
      <c r="O353" s="47" t="s">
        <v>1843</v>
      </c>
      <c r="P353" s="47" t="s">
        <v>1436</v>
      </c>
      <c r="Q353" s="47">
        <v>4598544</v>
      </c>
      <c r="R353" s="47">
        <f t="shared" si="22"/>
        <v>24447505</v>
      </c>
      <c r="S353" s="47">
        <v>5267666</v>
      </c>
      <c r="T353" s="47">
        <v>19179839</v>
      </c>
      <c r="V353" s="47" t="s">
        <v>1852</v>
      </c>
      <c r="W353" s="47" t="s">
        <v>1439</v>
      </c>
      <c r="X353" s="47">
        <v>5329682</v>
      </c>
      <c r="Y353" s="47">
        <f t="shared" si="23"/>
        <v>4865482</v>
      </c>
      <c r="Z353" s="47">
        <v>26588</v>
      </c>
      <c r="AA353" s="47">
        <v>4838894</v>
      </c>
    </row>
    <row r="354" spans="1:27" ht="15">
      <c r="A354" s="47" t="s">
        <v>1885</v>
      </c>
      <c r="B354" s="47" t="s">
        <v>1448</v>
      </c>
      <c r="C354" s="47">
        <v>1301450</v>
      </c>
      <c r="D354" s="47">
        <f t="shared" si="24"/>
        <v>275317</v>
      </c>
      <c r="E354" s="47">
        <v>215200</v>
      </c>
      <c r="F354" s="47">
        <v>60117</v>
      </c>
      <c r="G354" s="5"/>
      <c r="H354" s="47" t="s">
        <v>1986</v>
      </c>
      <c r="I354" s="47" t="s">
        <v>1475</v>
      </c>
      <c r="J354" s="47">
        <v>0</v>
      </c>
      <c r="K354" s="47">
        <f t="shared" si="21"/>
        <v>52620</v>
      </c>
      <c r="L354" s="47">
        <v>0</v>
      </c>
      <c r="M354" s="47">
        <v>52620</v>
      </c>
      <c r="O354" s="47" t="s">
        <v>1846</v>
      </c>
      <c r="P354" s="47" t="s">
        <v>1437</v>
      </c>
      <c r="Q354" s="47">
        <v>2106891</v>
      </c>
      <c r="R354" s="47">
        <f t="shared" si="22"/>
        <v>2951729</v>
      </c>
      <c r="S354" s="47">
        <v>519600</v>
      </c>
      <c r="T354" s="47">
        <v>2432129</v>
      </c>
      <c r="V354" s="47" t="s">
        <v>1855</v>
      </c>
      <c r="W354" s="47" t="s">
        <v>1440</v>
      </c>
      <c r="X354" s="47">
        <v>35000</v>
      </c>
      <c r="Y354" s="47">
        <f t="shared" si="23"/>
        <v>3251663</v>
      </c>
      <c r="Z354" s="47">
        <v>5000</v>
      </c>
      <c r="AA354" s="47">
        <v>3246663</v>
      </c>
    </row>
    <row r="355" spans="1:27" ht="15">
      <c r="A355" s="47" t="s">
        <v>1891</v>
      </c>
      <c r="B355" s="47" t="s">
        <v>1535</v>
      </c>
      <c r="C355" s="47">
        <v>233200</v>
      </c>
      <c r="D355" s="47">
        <f t="shared" si="24"/>
        <v>139731</v>
      </c>
      <c r="E355" s="47">
        <v>63000</v>
      </c>
      <c r="F355" s="47">
        <v>76731</v>
      </c>
      <c r="G355" s="5"/>
      <c r="H355" s="47" t="s">
        <v>1989</v>
      </c>
      <c r="I355" s="47" t="s">
        <v>1476</v>
      </c>
      <c r="J355" s="47">
        <v>0</v>
      </c>
      <c r="K355" s="47">
        <f t="shared" si="21"/>
        <v>166408</v>
      </c>
      <c r="L355" s="47">
        <v>0</v>
      </c>
      <c r="M355" s="47">
        <v>166408</v>
      </c>
      <c r="O355" s="47" t="s">
        <v>1849</v>
      </c>
      <c r="P355" s="47" t="s">
        <v>1438</v>
      </c>
      <c r="Q355" s="47">
        <v>3177903</v>
      </c>
      <c r="R355" s="47">
        <f t="shared" si="22"/>
        <v>2859408</v>
      </c>
      <c r="S355" s="47">
        <v>880163</v>
      </c>
      <c r="T355" s="47">
        <v>1979245</v>
      </c>
      <c r="V355" s="47" t="s">
        <v>1858</v>
      </c>
      <c r="W355" s="47" t="s">
        <v>1441</v>
      </c>
      <c r="X355" s="47">
        <v>175542</v>
      </c>
      <c r="Y355" s="47">
        <f t="shared" si="23"/>
        <v>33443951</v>
      </c>
      <c r="Z355" s="47">
        <v>0</v>
      </c>
      <c r="AA355" s="47">
        <v>33443951</v>
      </c>
    </row>
    <row r="356" spans="1:27" ht="15">
      <c r="A356" s="47" t="s">
        <v>1893</v>
      </c>
      <c r="B356" s="47" t="s">
        <v>1449</v>
      </c>
      <c r="C356" s="47">
        <v>609000</v>
      </c>
      <c r="D356" s="47">
        <f t="shared" si="24"/>
        <v>343527</v>
      </c>
      <c r="E356" s="47">
        <v>106475</v>
      </c>
      <c r="F356" s="47">
        <v>237052</v>
      </c>
      <c r="G356" s="5"/>
      <c r="H356" s="47" t="s">
        <v>1992</v>
      </c>
      <c r="I356" s="47" t="s">
        <v>1477</v>
      </c>
      <c r="J356" s="47">
        <v>0</v>
      </c>
      <c r="K356" s="47">
        <f t="shared" si="21"/>
        <v>3615</v>
      </c>
      <c r="L356" s="47">
        <v>0</v>
      </c>
      <c r="M356" s="47">
        <v>3615</v>
      </c>
      <c r="O356" s="47" t="s">
        <v>1852</v>
      </c>
      <c r="P356" s="47" t="s">
        <v>1439</v>
      </c>
      <c r="Q356" s="47">
        <v>2079077</v>
      </c>
      <c r="R356" s="47">
        <f t="shared" si="22"/>
        <v>7531460</v>
      </c>
      <c r="S356" s="47">
        <v>663190</v>
      </c>
      <c r="T356" s="47">
        <v>6868270</v>
      </c>
      <c r="V356" s="47" t="s">
        <v>1861</v>
      </c>
      <c r="W356" s="47" t="s">
        <v>1442</v>
      </c>
      <c r="X356" s="47">
        <v>325758</v>
      </c>
      <c r="Y356" s="47">
        <f t="shared" si="23"/>
        <v>7026376</v>
      </c>
      <c r="Z356" s="47">
        <v>560000</v>
      </c>
      <c r="AA356" s="47">
        <v>6466376</v>
      </c>
    </row>
    <row r="357" spans="1:27" ht="15">
      <c r="A357" s="47" t="s">
        <v>1896</v>
      </c>
      <c r="B357" s="47" t="s">
        <v>1450</v>
      </c>
      <c r="C357" s="47">
        <v>151500</v>
      </c>
      <c r="D357" s="47">
        <f t="shared" si="24"/>
        <v>415959</v>
      </c>
      <c r="E357" s="47">
        <v>349775</v>
      </c>
      <c r="F357" s="47">
        <v>66184</v>
      </c>
      <c r="G357" s="5"/>
      <c r="H357" s="47" t="s">
        <v>1995</v>
      </c>
      <c r="I357" s="47" t="s">
        <v>1478</v>
      </c>
      <c r="J357" s="47">
        <v>1</v>
      </c>
      <c r="K357" s="47">
        <f t="shared" si="21"/>
        <v>3086136</v>
      </c>
      <c r="L357" s="47">
        <v>1854500</v>
      </c>
      <c r="M357" s="47">
        <v>1231636</v>
      </c>
      <c r="O357" s="47" t="s">
        <v>1855</v>
      </c>
      <c r="P357" s="47" t="s">
        <v>1440</v>
      </c>
      <c r="Q357" s="47">
        <v>120000</v>
      </c>
      <c r="R357" s="47">
        <f t="shared" si="22"/>
        <v>1344180</v>
      </c>
      <c r="S357" s="47">
        <v>120000</v>
      </c>
      <c r="T357" s="47">
        <v>1224180</v>
      </c>
      <c r="V357" s="47" t="s">
        <v>1864</v>
      </c>
      <c r="W357" s="47" t="s">
        <v>1443</v>
      </c>
      <c r="X357" s="47">
        <v>305000</v>
      </c>
      <c r="Y357" s="47">
        <f t="shared" si="23"/>
        <v>841719</v>
      </c>
      <c r="Z357" s="47">
        <v>0</v>
      </c>
      <c r="AA357" s="47">
        <v>841719</v>
      </c>
    </row>
    <row r="358" spans="1:27" ht="15">
      <c r="A358" s="47" t="s">
        <v>1898</v>
      </c>
      <c r="B358" s="47" t="s">
        <v>1381</v>
      </c>
      <c r="C358" s="47">
        <v>0</v>
      </c>
      <c r="D358" s="47">
        <f t="shared" si="24"/>
        <v>490351</v>
      </c>
      <c r="E358" s="47">
        <v>0</v>
      </c>
      <c r="F358" s="47">
        <v>490351</v>
      </c>
      <c r="G358" s="5"/>
      <c r="H358" s="47" t="s">
        <v>1998</v>
      </c>
      <c r="I358" s="47" t="s">
        <v>1479</v>
      </c>
      <c r="J358" s="47">
        <v>0</v>
      </c>
      <c r="K358" s="47">
        <f t="shared" si="21"/>
        <v>101105</v>
      </c>
      <c r="L358" s="47">
        <v>0</v>
      </c>
      <c r="M358" s="47">
        <v>101105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1867</v>
      </c>
      <c r="W358" s="47" t="s">
        <v>1444</v>
      </c>
      <c r="X358" s="47">
        <v>5720900</v>
      </c>
      <c r="Y358" s="47">
        <f t="shared" si="23"/>
        <v>2420181</v>
      </c>
      <c r="Z358" s="47">
        <v>615000</v>
      </c>
      <c r="AA358" s="47">
        <v>1805181</v>
      </c>
    </row>
    <row r="359" spans="1:27" ht="15">
      <c r="A359" s="47" t="s">
        <v>1901</v>
      </c>
      <c r="B359" s="47" t="s">
        <v>1451</v>
      </c>
      <c r="C359" s="47">
        <v>376000</v>
      </c>
      <c r="D359" s="47">
        <f t="shared" si="24"/>
        <v>186223</v>
      </c>
      <c r="E359" s="47">
        <v>10000</v>
      </c>
      <c r="F359" s="47">
        <v>176223</v>
      </c>
      <c r="G359" s="5"/>
      <c r="H359" s="47" t="s">
        <v>2001</v>
      </c>
      <c r="I359" s="47" t="s">
        <v>1480</v>
      </c>
      <c r="J359" s="47">
        <v>421980</v>
      </c>
      <c r="K359" s="47">
        <f t="shared" si="21"/>
        <v>508007</v>
      </c>
      <c r="L359" s="47">
        <v>0</v>
      </c>
      <c r="M359" s="47">
        <v>508007</v>
      </c>
      <c r="O359" s="47" t="s">
        <v>1861</v>
      </c>
      <c r="P359" s="47" t="s">
        <v>1442</v>
      </c>
      <c r="Q359" s="47">
        <v>3533050</v>
      </c>
      <c r="R359" s="47">
        <f t="shared" si="22"/>
        <v>8507871</v>
      </c>
      <c r="S359" s="47">
        <v>1485450</v>
      </c>
      <c r="T359" s="47">
        <v>7022421</v>
      </c>
      <c r="V359" s="47" t="s">
        <v>1870</v>
      </c>
      <c r="W359" s="47" t="s">
        <v>1445</v>
      </c>
      <c r="X359" s="47">
        <v>173525</v>
      </c>
      <c r="Y359" s="47">
        <f t="shared" si="23"/>
        <v>8145839</v>
      </c>
      <c r="Z359" s="47">
        <v>1055029</v>
      </c>
      <c r="AA359" s="47">
        <v>7090810</v>
      </c>
    </row>
    <row r="360" spans="1:27" ht="15">
      <c r="A360" s="47" t="s">
        <v>1904</v>
      </c>
      <c r="B360" s="47" t="s">
        <v>1452</v>
      </c>
      <c r="C360" s="47">
        <v>599500</v>
      </c>
      <c r="D360" s="47">
        <f t="shared" si="24"/>
        <v>1112150</v>
      </c>
      <c r="E360" s="47">
        <v>658540</v>
      </c>
      <c r="F360" s="47">
        <v>453610</v>
      </c>
      <c r="G360" s="5"/>
      <c r="H360" s="47" t="s">
        <v>2004</v>
      </c>
      <c r="I360" s="47" t="s">
        <v>1481</v>
      </c>
      <c r="J360" s="47">
        <v>0</v>
      </c>
      <c r="K360" s="47">
        <f t="shared" si="21"/>
        <v>59215</v>
      </c>
      <c r="L360" s="47">
        <v>0</v>
      </c>
      <c r="M360" s="47">
        <v>59215</v>
      </c>
      <c r="O360" s="47" t="s">
        <v>1864</v>
      </c>
      <c r="P360" s="47" t="s">
        <v>1443</v>
      </c>
      <c r="Q360" s="47">
        <v>1231600</v>
      </c>
      <c r="R360" s="47">
        <f t="shared" si="22"/>
        <v>2980186</v>
      </c>
      <c r="S360" s="47">
        <v>1392075</v>
      </c>
      <c r="T360" s="47">
        <v>1588111</v>
      </c>
      <c r="V360" s="47" t="s">
        <v>1873</v>
      </c>
      <c r="W360" s="47" t="s">
        <v>2289</v>
      </c>
      <c r="X360" s="47">
        <v>0</v>
      </c>
      <c r="Y360" s="47">
        <f t="shared" si="23"/>
        <v>400</v>
      </c>
      <c r="Z360" s="47">
        <v>0</v>
      </c>
      <c r="AA360" s="47">
        <v>400</v>
      </c>
    </row>
    <row r="361" spans="1:27" ht="15">
      <c r="A361" s="47" t="s">
        <v>1907</v>
      </c>
      <c r="B361" s="47" t="s">
        <v>2298</v>
      </c>
      <c r="C361" s="47">
        <v>0</v>
      </c>
      <c r="D361" s="47">
        <f t="shared" si="24"/>
        <v>151214</v>
      </c>
      <c r="E361" s="47">
        <v>0</v>
      </c>
      <c r="F361" s="47">
        <v>151214</v>
      </c>
      <c r="G361" s="5"/>
      <c r="H361" s="47" t="s">
        <v>2007</v>
      </c>
      <c r="I361" s="47" t="s">
        <v>1482</v>
      </c>
      <c r="J361" s="47">
        <v>0</v>
      </c>
      <c r="K361" s="47">
        <f t="shared" si="21"/>
        <v>150895</v>
      </c>
      <c r="L361" s="47">
        <v>0</v>
      </c>
      <c r="M361" s="47">
        <v>150895</v>
      </c>
      <c r="O361" s="47" t="s">
        <v>1867</v>
      </c>
      <c r="P361" s="47" t="s">
        <v>1444</v>
      </c>
      <c r="Q361" s="47">
        <v>297151</v>
      </c>
      <c r="R361" s="47">
        <f t="shared" si="22"/>
        <v>5459515</v>
      </c>
      <c r="S361" s="47">
        <v>685781</v>
      </c>
      <c r="T361" s="47">
        <f>129973734-125200000</f>
        <v>4773734</v>
      </c>
      <c r="V361" s="47" t="s">
        <v>1876</v>
      </c>
      <c r="W361" s="47" t="s">
        <v>1633</v>
      </c>
      <c r="X361" s="47">
        <v>0</v>
      </c>
      <c r="Y361" s="47">
        <f t="shared" si="23"/>
        <v>1102115</v>
      </c>
      <c r="Z361" s="47">
        <v>85000</v>
      </c>
      <c r="AA361" s="47">
        <v>1017115</v>
      </c>
    </row>
    <row r="362" spans="1:27" ht="15">
      <c r="A362" s="47" t="s">
        <v>1911</v>
      </c>
      <c r="B362" s="47" t="s">
        <v>1453</v>
      </c>
      <c r="C362" s="47">
        <v>0</v>
      </c>
      <c r="D362" s="47">
        <f t="shared" si="24"/>
        <v>95336</v>
      </c>
      <c r="E362" s="47">
        <v>0</v>
      </c>
      <c r="F362" s="47">
        <v>95336</v>
      </c>
      <c r="G362" s="5"/>
      <c r="H362" s="47" t="s">
        <v>2010</v>
      </c>
      <c r="I362" s="47" t="s">
        <v>1483</v>
      </c>
      <c r="J362" s="47">
        <v>0</v>
      </c>
      <c r="K362" s="47">
        <f t="shared" si="21"/>
        <v>242050</v>
      </c>
      <c r="L362" s="47">
        <v>0</v>
      </c>
      <c r="M362" s="47">
        <v>242050</v>
      </c>
      <c r="O362" s="47" t="s">
        <v>1870</v>
      </c>
      <c r="P362" s="47" t="s">
        <v>1445</v>
      </c>
      <c r="Q362" s="47">
        <v>2178341</v>
      </c>
      <c r="R362" s="47">
        <f t="shared" si="22"/>
        <v>2929819</v>
      </c>
      <c r="S362" s="47">
        <v>1122507</v>
      </c>
      <c r="T362" s="47">
        <v>1807312</v>
      </c>
      <c r="V362" s="47" t="s">
        <v>1879</v>
      </c>
      <c r="W362" s="47" t="s">
        <v>1446</v>
      </c>
      <c r="X362" s="47">
        <v>0</v>
      </c>
      <c r="Y362" s="47">
        <f t="shared" si="23"/>
        <v>855217</v>
      </c>
      <c r="Z362" s="47">
        <v>0</v>
      </c>
      <c r="AA362" s="47">
        <v>855217</v>
      </c>
    </row>
    <row r="363" spans="1:27" ht="15">
      <c r="A363" s="47" t="s">
        <v>1914</v>
      </c>
      <c r="B363" s="47" t="s">
        <v>1454</v>
      </c>
      <c r="C363" s="47">
        <v>232500</v>
      </c>
      <c r="D363" s="47">
        <f t="shared" si="24"/>
        <v>258568</v>
      </c>
      <c r="E363" s="47">
        <v>125400</v>
      </c>
      <c r="F363" s="47">
        <v>133168</v>
      </c>
      <c r="G363" s="5"/>
      <c r="H363" s="47" t="s">
        <v>2013</v>
      </c>
      <c r="I363" s="47" t="s">
        <v>1484</v>
      </c>
      <c r="J363" s="47">
        <v>295300</v>
      </c>
      <c r="K363" s="47">
        <f t="shared" si="21"/>
        <v>150204</v>
      </c>
      <c r="L363" s="47">
        <v>3200</v>
      </c>
      <c r="M363" s="47">
        <v>147004</v>
      </c>
      <c r="O363" s="47" t="s">
        <v>1873</v>
      </c>
      <c r="P363" s="47" t="s">
        <v>2289</v>
      </c>
      <c r="Q363" s="47">
        <v>0</v>
      </c>
      <c r="R363" s="47">
        <f t="shared" si="22"/>
        <v>311822</v>
      </c>
      <c r="S363" s="47">
        <v>57500</v>
      </c>
      <c r="T363" s="47">
        <v>254322</v>
      </c>
      <c r="V363" s="47" t="s">
        <v>1882</v>
      </c>
      <c r="W363" s="47" t="s">
        <v>1447</v>
      </c>
      <c r="X363" s="47">
        <v>630757</v>
      </c>
      <c r="Y363" s="47">
        <f t="shared" si="23"/>
        <v>280752</v>
      </c>
      <c r="Z363" s="47">
        <v>0</v>
      </c>
      <c r="AA363" s="47">
        <v>280752</v>
      </c>
    </row>
    <row r="364" spans="1:27" ht="15">
      <c r="A364" s="47" t="s">
        <v>1917</v>
      </c>
      <c r="B364" s="47" t="s">
        <v>1455</v>
      </c>
      <c r="C364" s="47">
        <v>0</v>
      </c>
      <c r="D364" s="47">
        <f t="shared" si="24"/>
        <v>119160</v>
      </c>
      <c r="E364" s="47">
        <v>0</v>
      </c>
      <c r="F364" s="47">
        <v>119160</v>
      </c>
      <c r="G364" s="5"/>
      <c r="H364" s="47" t="s">
        <v>2016</v>
      </c>
      <c r="I364" s="47" t="s">
        <v>1485</v>
      </c>
      <c r="J364" s="47">
        <v>0</v>
      </c>
      <c r="K364" s="47">
        <f t="shared" si="21"/>
        <v>324006</v>
      </c>
      <c r="L364" s="47">
        <v>0</v>
      </c>
      <c r="M364" s="47">
        <v>324006</v>
      </c>
      <c r="O364" s="47" t="s">
        <v>1876</v>
      </c>
      <c r="P364" s="47" t="s">
        <v>1633</v>
      </c>
      <c r="Q364" s="47">
        <v>19771700</v>
      </c>
      <c r="R364" s="47">
        <f t="shared" si="22"/>
        <v>10661163</v>
      </c>
      <c r="S364" s="47">
        <v>6604044</v>
      </c>
      <c r="T364" s="47">
        <v>4057119</v>
      </c>
      <c r="V364" s="47" t="s">
        <v>1885</v>
      </c>
      <c r="W364" s="47" t="s">
        <v>1448</v>
      </c>
      <c r="X364" s="47">
        <v>6000</v>
      </c>
      <c r="Y364" s="47">
        <f t="shared" si="23"/>
        <v>4578487</v>
      </c>
      <c r="Z364" s="47">
        <v>0</v>
      </c>
      <c r="AA364" s="47">
        <v>4578487</v>
      </c>
    </row>
    <row r="365" spans="1:27" ht="15">
      <c r="A365" s="47" t="s">
        <v>1920</v>
      </c>
      <c r="B365" s="47" t="s">
        <v>1456</v>
      </c>
      <c r="C365" s="47">
        <v>0</v>
      </c>
      <c r="D365" s="47">
        <f t="shared" si="24"/>
        <v>436801</v>
      </c>
      <c r="E365" s="47">
        <v>75500</v>
      </c>
      <c r="F365" s="47">
        <v>361301</v>
      </c>
      <c r="G365" s="5"/>
      <c r="H365" s="47" t="s">
        <v>2022</v>
      </c>
      <c r="I365" s="47" t="s">
        <v>1206</v>
      </c>
      <c r="J365" s="47">
        <v>0</v>
      </c>
      <c r="K365" s="47">
        <f t="shared" si="21"/>
        <v>88300</v>
      </c>
      <c r="L365" s="47">
        <v>0</v>
      </c>
      <c r="M365" s="47">
        <v>88300</v>
      </c>
      <c r="O365" s="47" t="s">
        <v>1879</v>
      </c>
      <c r="P365" s="47" t="s">
        <v>1446</v>
      </c>
      <c r="Q365" s="47">
        <v>345080</v>
      </c>
      <c r="R365" s="47">
        <f t="shared" si="22"/>
        <v>1183742</v>
      </c>
      <c r="S365" s="47">
        <v>315100</v>
      </c>
      <c r="T365" s="47">
        <v>868642</v>
      </c>
      <c r="V365" s="47" t="s">
        <v>1888</v>
      </c>
      <c r="W365" s="47" t="s">
        <v>1634</v>
      </c>
      <c r="X365" s="47">
        <v>0</v>
      </c>
      <c r="Y365" s="47">
        <f t="shared" si="23"/>
        <v>1100</v>
      </c>
      <c r="Z365" s="47">
        <v>0</v>
      </c>
      <c r="AA365" s="47">
        <v>1100</v>
      </c>
    </row>
    <row r="366" spans="1:27" ht="15">
      <c r="A366" s="47" t="s">
        <v>1923</v>
      </c>
      <c r="B366" s="47" t="s">
        <v>1457</v>
      </c>
      <c r="C366" s="47">
        <v>1946000</v>
      </c>
      <c r="D366" s="47">
        <f t="shared" si="24"/>
        <v>1504110</v>
      </c>
      <c r="E366" s="47">
        <v>1135400</v>
      </c>
      <c r="F366" s="47">
        <v>368710</v>
      </c>
      <c r="G366" s="5"/>
      <c r="H366" s="47" t="s">
        <v>2024</v>
      </c>
      <c r="I366" s="47" t="s">
        <v>1486</v>
      </c>
      <c r="J366" s="47">
        <v>0</v>
      </c>
      <c r="K366" s="47">
        <f t="shared" si="21"/>
        <v>4547</v>
      </c>
      <c r="L366" s="47">
        <v>0</v>
      </c>
      <c r="M366" s="47">
        <v>4547</v>
      </c>
      <c r="O366" s="47" t="s">
        <v>1882</v>
      </c>
      <c r="P366" s="47" t="s">
        <v>1447</v>
      </c>
      <c r="Q366" s="47">
        <v>11603280</v>
      </c>
      <c r="R366" s="47">
        <f t="shared" si="22"/>
        <v>3005299</v>
      </c>
      <c r="S366" s="47">
        <v>1000600</v>
      </c>
      <c r="T366" s="47">
        <v>2004699</v>
      </c>
      <c r="V366" s="47" t="s">
        <v>1891</v>
      </c>
      <c r="W366" s="47" t="s">
        <v>1535</v>
      </c>
      <c r="X366" s="47">
        <v>40000</v>
      </c>
      <c r="Y366" s="47">
        <f t="shared" si="23"/>
        <v>389432</v>
      </c>
      <c r="Z366" s="47">
        <v>289000</v>
      </c>
      <c r="AA366" s="47">
        <v>100432</v>
      </c>
    </row>
    <row r="367" spans="1:27" ht="15">
      <c r="A367" s="47" t="s">
        <v>1926</v>
      </c>
      <c r="B367" s="47" t="s">
        <v>1458</v>
      </c>
      <c r="C367" s="47">
        <v>0</v>
      </c>
      <c r="D367" s="47">
        <f t="shared" si="24"/>
        <v>67955</v>
      </c>
      <c r="E367" s="47">
        <v>0</v>
      </c>
      <c r="F367" s="47">
        <v>67955</v>
      </c>
      <c r="G367" s="5"/>
      <c r="H367" s="47" t="s">
        <v>2034</v>
      </c>
      <c r="I367" s="47" t="s">
        <v>1487</v>
      </c>
      <c r="J367" s="47">
        <v>0</v>
      </c>
      <c r="K367" s="47">
        <f t="shared" si="21"/>
        <v>56125</v>
      </c>
      <c r="L367" s="47">
        <v>0</v>
      </c>
      <c r="M367" s="47">
        <v>56125</v>
      </c>
      <c r="O367" s="47" t="s">
        <v>1885</v>
      </c>
      <c r="P367" s="47" t="s">
        <v>1448</v>
      </c>
      <c r="Q367" s="47">
        <v>1923561</v>
      </c>
      <c r="R367" s="47">
        <f t="shared" si="22"/>
        <v>2693820</v>
      </c>
      <c r="S367" s="47">
        <v>1413970</v>
      </c>
      <c r="T367" s="47">
        <v>1279850</v>
      </c>
      <c r="V367" s="47" t="s">
        <v>1893</v>
      </c>
      <c r="W367" s="47" t="s">
        <v>1449</v>
      </c>
      <c r="X367" s="47">
        <v>233610</v>
      </c>
      <c r="Y367" s="47">
        <f t="shared" si="23"/>
        <v>520989</v>
      </c>
      <c r="Z367" s="47">
        <v>0</v>
      </c>
      <c r="AA367" s="47">
        <v>520989</v>
      </c>
    </row>
    <row r="368" spans="1:27" ht="15">
      <c r="A368" s="47" t="s">
        <v>1929</v>
      </c>
      <c r="B368" s="47" t="s">
        <v>1382</v>
      </c>
      <c r="C368" s="47">
        <v>0</v>
      </c>
      <c r="D368" s="47">
        <f t="shared" si="24"/>
        <v>492998</v>
      </c>
      <c r="E368" s="47">
        <v>94300</v>
      </c>
      <c r="F368" s="47">
        <v>398698</v>
      </c>
      <c r="G368" s="5"/>
      <c r="H368" s="47" t="s">
        <v>2040</v>
      </c>
      <c r="I368" s="47" t="s">
        <v>1488</v>
      </c>
      <c r="J368" s="47">
        <v>0</v>
      </c>
      <c r="K368" s="47">
        <f t="shared" si="21"/>
        <v>14100</v>
      </c>
      <c r="L368" s="47">
        <v>0</v>
      </c>
      <c r="M368" s="47">
        <v>14100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1896</v>
      </c>
      <c r="W368" s="47" t="s">
        <v>1450</v>
      </c>
      <c r="X368" s="47">
        <v>215105</v>
      </c>
      <c r="Y368" s="47">
        <f t="shared" si="23"/>
        <v>228936</v>
      </c>
      <c r="Z368" s="47">
        <v>0</v>
      </c>
      <c r="AA368" s="47">
        <v>228936</v>
      </c>
    </row>
    <row r="369" spans="1:27" ht="15">
      <c r="A369" s="47" t="s">
        <v>1932</v>
      </c>
      <c r="B369" s="47" t="s">
        <v>1459</v>
      </c>
      <c r="C369" s="47">
        <v>1000</v>
      </c>
      <c r="D369" s="47">
        <f t="shared" si="24"/>
        <v>713995</v>
      </c>
      <c r="E369" s="47">
        <v>252450</v>
      </c>
      <c r="F369" s="47">
        <v>461545</v>
      </c>
      <c r="G369" s="5"/>
      <c r="H369" s="47" t="s">
        <v>2044</v>
      </c>
      <c r="I369" s="47" t="s">
        <v>1489</v>
      </c>
      <c r="J369" s="47">
        <v>0</v>
      </c>
      <c r="K369" s="47">
        <f t="shared" si="21"/>
        <v>213620</v>
      </c>
      <c r="L369" s="47">
        <v>0</v>
      </c>
      <c r="M369" s="47">
        <v>213620</v>
      </c>
      <c r="O369" s="47" t="s">
        <v>1891</v>
      </c>
      <c r="P369" s="47" t="s">
        <v>1535</v>
      </c>
      <c r="Q369" s="47">
        <v>491866</v>
      </c>
      <c r="R369" s="47">
        <f t="shared" si="22"/>
        <v>1120631</v>
      </c>
      <c r="S369" s="47">
        <v>318500</v>
      </c>
      <c r="T369" s="47">
        <v>802131</v>
      </c>
      <c r="V369" s="47" t="s">
        <v>1898</v>
      </c>
      <c r="W369" s="47" t="s">
        <v>1381</v>
      </c>
      <c r="X369" s="47">
        <v>33745</v>
      </c>
      <c r="Y369" s="47">
        <f t="shared" si="23"/>
        <v>599895</v>
      </c>
      <c r="Z369" s="47">
        <v>800</v>
      </c>
      <c r="AA369" s="47">
        <v>599095</v>
      </c>
    </row>
    <row r="370" spans="1:27" ht="15">
      <c r="A370" s="47" t="s">
        <v>1935</v>
      </c>
      <c r="B370" s="47" t="s">
        <v>1460</v>
      </c>
      <c r="C370" s="47">
        <v>0</v>
      </c>
      <c r="D370" s="47">
        <f t="shared" si="24"/>
        <v>117690</v>
      </c>
      <c r="E370" s="47">
        <v>0</v>
      </c>
      <c r="F370" s="47">
        <v>117690</v>
      </c>
      <c r="G370" s="5"/>
      <c r="H370" s="47" t="s">
        <v>2047</v>
      </c>
      <c r="I370" s="47" t="s">
        <v>1490</v>
      </c>
      <c r="J370" s="47">
        <v>1085001</v>
      </c>
      <c r="K370" s="47">
        <f t="shared" si="21"/>
        <v>1720591</v>
      </c>
      <c r="L370" s="47">
        <v>0</v>
      </c>
      <c r="M370" s="47">
        <v>1720591</v>
      </c>
      <c r="O370" s="47" t="s">
        <v>1893</v>
      </c>
      <c r="P370" s="47" t="s">
        <v>1449</v>
      </c>
      <c r="Q370" s="47">
        <v>12771857</v>
      </c>
      <c r="R370" s="47">
        <f t="shared" si="22"/>
        <v>7829237</v>
      </c>
      <c r="S370" s="47">
        <v>4721885</v>
      </c>
      <c r="T370" s="47">
        <v>3107352</v>
      </c>
      <c r="V370" s="47" t="s">
        <v>1901</v>
      </c>
      <c r="W370" s="47" t="s">
        <v>1451</v>
      </c>
      <c r="X370" s="47">
        <v>1394788</v>
      </c>
      <c r="Y370" s="47">
        <f t="shared" si="23"/>
        <v>1304146</v>
      </c>
      <c r="Z370" s="47">
        <v>162300</v>
      </c>
      <c r="AA370" s="47">
        <v>1141846</v>
      </c>
    </row>
    <row r="371" spans="1:27" ht="15">
      <c r="A371" s="47" t="s">
        <v>1938</v>
      </c>
      <c r="B371" s="47" t="s">
        <v>1461</v>
      </c>
      <c r="C371" s="47">
        <v>31000</v>
      </c>
      <c r="D371" s="47">
        <f t="shared" si="24"/>
        <v>254220</v>
      </c>
      <c r="E371" s="47">
        <v>15400</v>
      </c>
      <c r="F371" s="47">
        <v>238820</v>
      </c>
      <c r="G371" s="5"/>
      <c r="H371" s="47" t="s">
        <v>2056</v>
      </c>
      <c r="I371" s="47" t="s">
        <v>1493</v>
      </c>
      <c r="J371" s="47">
        <v>0</v>
      </c>
      <c r="K371" s="47">
        <f t="shared" si="21"/>
        <v>24700</v>
      </c>
      <c r="L371" s="47">
        <v>0</v>
      </c>
      <c r="M371" s="47">
        <v>24700</v>
      </c>
      <c r="O371" s="47" t="s">
        <v>1896</v>
      </c>
      <c r="P371" s="47" t="s">
        <v>1450</v>
      </c>
      <c r="Q371" s="47">
        <v>972420</v>
      </c>
      <c r="R371" s="47">
        <f t="shared" si="22"/>
        <v>2589344</v>
      </c>
      <c r="S371" s="47">
        <v>1074195</v>
      </c>
      <c r="T371" s="47">
        <v>1515149</v>
      </c>
      <c r="V371" s="47" t="s">
        <v>1904</v>
      </c>
      <c r="W371" s="47" t="s">
        <v>1452</v>
      </c>
      <c r="X371" s="47">
        <v>5802986</v>
      </c>
      <c r="Y371" s="47">
        <f t="shared" si="23"/>
        <v>15478696</v>
      </c>
      <c r="Z371" s="47">
        <v>165100</v>
      </c>
      <c r="AA371" s="47">
        <v>15313596</v>
      </c>
    </row>
    <row r="372" spans="1:27" ht="15">
      <c r="A372" s="47" t="s">
        <v>1941</v>
      </c>
      <c r="B372" s="47" t="s">
        <v>1462</v>
      </c>
      <c r="C372" s="47">
        <v>704690</v>
      </c>
      <c r="D372" s="47">
        <f t="shared" si="24"/>
        <v>424614</v>
      </c>
      <c r="E372" s="47">
        <v>126775</v>
      </c>
      <c r="F372" s="47">
        <v>297839</v>
      </c>
      <c r="G372" s="5"/>
      <c r="H372" s="47" t="s">
        <v>2059</v>
      </c>
      <c r="I372" s="47" t="s">
        <v>1494</v>
      </c>
      <c r="J372" s="47">
        <v>41900</v>
      </c>
      <c r="K372" s="47">
        <f t="shared" si="21"/>
        <v>632172</v>
      </c>
      <c r="L372" s="47">
        <v>0</v>
      </c>
      <c r="M372" s="47">
        <v>632172</v>
      </c>
      <c r="O372" s="47" t="s">
        <v>1898</v>
      </c>
      <c r="P372" s="47" t="s">
        <v>1381</v>
      </c>
      <c r="Q372" s="47">
        <v>561800</v>
      </c>
      <c r="R372" s="47">
        <f t="shared" si="22"/>
        <v>1220696</v>
      </c>
      <c r="S372" s="47">
        <v>158726</v>
      </c>
      <c r="T372" s="47">
        <v>1061970</v>
      </c>
      <c r="V372" s="47" t="s">
        <v>1907</v>
      </c>
      <c r="W372" s="47" t="s">
        <v>2298</v>
      </c>
      <c r="X372" s="47">
        <v>6074625</v>
      </c>
      <c r="Y372" s="47">
        <f t="shared" si="23"/>
        <v>4900512</v>
      </c>
      <c r="Z372" s="47">
        <v>0</v>
      </c>
      <c r="AA372" s="47">
        <v>4900512</v>
      </c>
    </row>
    <row r="373" spans="1:27" ht="15">
      <c r="A373" s="47" t="s">
        <v>1944</v>
      </c>
      <c r="B373" s="47" t="s">
        <v>1463</v>
      </c>
      <c r="C373" s="47">
        <v>1102350</v>
      </c>
      <c r="D373" s="47">
        <f t="shared" si="24"/>
        <v>420710</v>
      </c>
      <c r="E373" s="47">
        <v>10500</v>
      </c>
      <c r="F373" s="47">
        <v>410210</v>
      </c>
      <c r="G373" s="5"/>
      <c r="H373" s="47" t="s">
        <v>2062</v>
      </c>
      <c r="I373" s="47" t="s">
        <v>1495</v>
      </c>
      <c r="J373" s="47">
        <v>0</v>
      </c>
      <c r="K373" s="47">
        <f t="shared" si="21"/>
        <v>124509</v>
      </c>
      <c r="L373" s="47">
        <v>0</v>
      </c>
      <c r="M373" s="47">
        <v>124509</v>
      </c>
      <c r="O373" s="47" t="s">
        <v>1901</v>
      </c>
      <c r="P373" s="47" t="s">
        <v>1451</v>
      </c>
      <c r="Q373" s="47">
        <v>1685673</v>
      </c>
      <c r="R373" s="47">
        <f t="shared" si="22"/>
        <v>2649730</v>
      </c>
      <c r="S373" s="47">
        <v>683750</v>
      </c>
      <c r="T373" s="47">
        <v>1965980</v>
      </c>
      <c r="V373" s="47" t="s">
        <v>1911</v>
      </c>
      <c r="W373" s="47" t="s">
        <v>1453</v>
      </c>
      <c r="X373" s="47">
        <v>291</v>
      </c>
      <c r="Y373" s="47">
        <f t="shared" si="23"/>
        <v>1830706</v>
      </c>
      <c r="Z373" s="47">
        <v>75100</v>
      </c>
      <c r="AA373" s="47">
        <v>1755606</v>
      </c>
    </row>
    <row r="374" spans="1:27" ht="15">
      <c r="A374" s="47" t="s">
        <v>1947</v>
      </c>
      <c r="B374" s="47" t="s">
        <v>1464</v>
      </c>
      <c r="C374" s="47">
        <v>1030000</v>
      </c>
      <c r="D374" s="47">
        <f t="shared" si="24"/>
        <v>748638</v>
      </c>
      <c r="E374" s="47">
        <v>458000</v>
      </c>
      <c r="F374" s="47">
        <v>290638</v>
      </c>
      <c r="G374" s="5"/>
      <c r="H374" s="47" t="s">
        <v>2065</v>
      </c>
      <c r="I374" s="47" t="s">
        <v>1637</v>
      </c>
      <c r="J374" s="47">
        <v>0</v>
      </c>
      <c r="K374" s="47">
        <f t="shared" si="21"/>
        <v>25000</v>
      </c>
      <c r="L374" s="47">
        <v>0</v>
      </c>
      <c r="M374" s="47">
        <v>25000</v>
      </c>
      <c r="O374" s="47" t="s">
        <v>1904</v>
      </c>
      <c r="P374" s="47" t="s">
        <v>1452</v>
      </c>
      <c r="Q374" s="47">
        <v>8094192</v>
      </c>
      <c r="R374" s="47">
        <f t="shared" si="22"/>
        <v>8856482</v>
      </c>
      <c r="S374" s="47">
        <v>2846127</v>
      </c>
      <c r="T374" s="47">
        <v>6010355</v>
      </c>
      <c r="V374" s="47" t="s">
        <v>1914</v>
      </c>
      <c r="W374" s="47" t="s">
        <v>1454</v>
      </c>
      <c r="X374" s="47">
        <v>120000</v>
      </c>
      <c r="Y374" s="47">
        <f t="shared" si="23"/>
        <v>20010</v>
      </c>
      <c r="Z374" s="47">
        <v>0</v>
      </c>
      <c r="AA374" s="47">
        <v>20010</v>
      </c>
    </row>
    <row r="375" spans="1:27" ht="15">
      <c r="A375" s="47" t="s">
        <v>1950</v>
      </c>
      <c r="B375" s="47" t="s">
        <v>1465</v>
      </c>
      <c r="C375" s="47">
        <v>0</v>
      </c>
      <c r="D375" s="47">
        <f t="shared" si="24"/>
        <v>445774</v>
      </c>
      <c r="E375" s="47">
        <v>132800</v>
      </c>
      <c r="F375" s="47">
        <v>312974</v>
      </c>
      <c r="G375" s="5"/>
      <c r="H375" s="47" t="s">
        <v>2068</v>
      </c>
      <c r="I375" s="47" t="s">
        <v>1496</v>
      </c>
      <c r="J375" s="47">
        <v>236502</v>
      </c>
      <c r="K375" s="47">
        <f t="shared" si="21"/>
        <v>352057</v>
      </c>
      <c r="L375" s="47">
        <v>0</v>
      </c>
      <c r="M375" s="47">
        <v>352057</v>
      </c>
      <c r="O375" s="47" t="s">
        <v>1907</v>
      </c>
      <c r="P375" s="47" t="s">
        <v>2298</v>
      </c>
      <c r="Q375" s="47">
        <v>572100</v>
      </c>
      <c r="R375" s="47">
        <f t="shared" si="22"/>
        <v>3041586</v>
      </c>
      <c r="S375" s="47">
        <v>797370</v>
      </c>
      <c r="T375" s="47">
        <v>2244216</v>
      </c>
      <c r="V375" s="47" t="s">
        <v>1917</v>
      </c>
      <c r="W375" s="47" t="s">
        <v>1455</v>
      </c>
      <c r="X375" s="47">
        <v>0</v>
      </c>
      <c r="Y375" s="47">
        <f t="shared" si="23"/>
        <v>655054</v>
      </c>
      <c r="Z375" s="47">
        <v>116450</v>
      </c>
      <c r="AA375" s="47">
        <v>538604</v>
      </c>
    </row>
    <row r="376" spans="1:27" ht="15">
      <c r="A376" s="47" t="s">
        <v>1953</v>
      </c>
      <c r="B376" s="47" t="s">
        <v>1466</v>
      </c>
      <c r="C376" s="47">
        <v>347500</v>
      </c>
      <c r="D376" s="47">
        <f t="shared" si="24"/>
        <v>514433</v>
      </c>
      <c r="E376" s="47">
        <v>183100</v>
      </c>
      <c r="F376" s="47">
        <v>331333</v>
      </c>
      <c r="G376" s="5"/>
      <c r="H376" s="47" t="s">
        <v>2074</v>
      </c>
      <c r="I376" s="47" t="s">
        <v>1497</v>
      </c>
      <c r="J376" s="47">
        <v>0</v>
      </c>
      <c r="K376" s="47">
        <f t="shared" si="21"/>
        <v>121550</v>
      </c>
      <c r="L376" s="47">
        <v>0</v>
      </c>
      <c r="M376" s="47">
        <v>121550</v>
      </c>
      <c r="O376" s="47" t="s">
        <v>1911</v>
      </c>
      <c r="P376" s="47" t="s">
        <v>1453</v>
      </c>
      <c r="Q376" s="47">
        <v>375000</v>
      </c>
      <c r="R376" s="47">
        <f t="shared" si="22"/>
        <v>2795818</v>
      </c>
      <c r="S376" s="47">
        <v>763000</v>
      </c>
      <c r="T376" s="47">
        <v>2032818</v>
      </c>
      <c r="V376" s="47" t="s">
        <v>1920</v>
      </c>
      <c r="W376" s="47" t="s">
        <v>1456</v>
      </c>
      <c r="X376" s="47">
        <v>40000</v>
      </c>
      <c r="Y376" s="47">
        <f t="shared" si="23"/>
        <v>1555752</v>
      </c>
      <c r="Z376" s="47">
        <v>13450</v>
      </c>
      <c r="AA376" s="47">
        <v>1542302</v>
      </c>
    </row>
    <row r="377" spans="1:27" ht="15">
      <c r="A377" s="47" t="s">
        <v>1956</v>
      </c>
      <c r="B377" s="47" t="s">
        <v>1383</v>
      </c>
      <c r="C377" s="47">
        <v>0</v>
      </c>
      <c r="D377" s="47">
        <f t="shared" si="24"/>
        <v>127666</v>
      </c>
      <c r="E377" s="47">
        <v>31400</v>
      </c>
      <c r="F377" s="47">
        <v>96266</v>
      </c>
      <c r="G377" s="5"/>
      <c r="H377" s="47" t="s">
        <v>2077</v>
      </c>
      <c r="I377" s="47" t="s">
        <v>1498</v>
      </c>
      <c r="J377" s="47">
        <v>0</v>
      </c>
      <c r="K377" s="47">
        <f t="shared" si="21"/>
        <v>4000</v>
      </c>
      <c r="L377" s="47">
        <v>0</v>
      </c>
      <c r="M377" s="47">
        <v>4000</v>
      </c>
      <c r="O377" s="47" t="s">
        <v>1914</v>
      </c>
      <c r="P377" s="47" t="s">
        <v>1454</v>
      </c>
      <c r="Q377" s="47">
        <v>2233300</v>
      </c>
      <c r="R377" s="47">
        <f t="shared" si="22"/>
        <v>2542145</v>
      </c>
      <c r="S377" s="47">
        <v>764555</v>
      </c>
      <c r="T377" s="47">
        <v>1777590</v>
      </c>
      <c r="V377" s="47" t="s">
        <v>1923</v>
      </c>
      <c r="W377" s="47" t="s">
        <v>1457</v>
      </c>
      <c r="X377" s="47">
        <v>1</v>
      </c>
      <c r="Y377" s="47">
        <f t="shared" si="23"/>
        <v>1335639</v>
      </c>
      <c r="Z377" s="47">
        <v>157351</v>
      </c>
      <c r="AA377" s="47">
        <v>1178288</v>
      </c>
    </row>
    <row r="378" spans="1:27" ht="15">
      <c r="A378" s="47" t="s">
        <v>1959</v>
      </c>
      <c r="B378" s="47" t="s">
        <v>1467</v>
      </c>
      <c r="C378" s="47">
        <v>0</v>
      </c>
      <c r="D378" s="47">
        <f t="shared" si="24"/>
        <v>594396</v>
      </c>
      <c r="E378" s="47">
        <v>285000</v>
      </c>
      <c r="F378" s="47">
        <v>309396</v>
      </c>
      <c r="G378" s="5"/>
      <c r="H378" s="47" t="s">
        <v>2080</v>
      </c>
      <c r="I378" s="47" t="s">
        <v>1499</v>
      </c>
      <c r="J378" s="47">
        <v>0</v>
      </c>
      <c r="K378" s="47">
        <f t="shared" si="21"/>
        <v>2705</v>
      </c>
      <c r="L378" s="47">
        <v>0</v>
      </c>
      <c r="M378" s="47">
        <v>2705</v>
      </c>
      <c r="O378" s="47" t="s">
        <v>1917</v>
      </c>
      <c r="P378" s="47" t="s">
        <v>1455</v>
      </c>
      <c r="Q378" s="47">
        <v>232000</v>
      </c>
      <c r="R378" s="47">
        <f t="shared" si="22"/>
        <v>1761004</v>
      </c>
      <c r="S378" s="47">
        <v>485475</v>
      </c>
      <c r="T378" s="47">
        <v>1275529</v>
      </c>
      <c r="V378" s="47" t="s">
        <v>1926</v>
      </c>
      <c r="W378" s="47" t="s">
        <v>1458</v>
      </c>
      <c r="X378" s="47">
        <v>0</v>
      </c>
      <c r="Y378" s="47">
        <f t="shared" si="23"/>
        <v>1797854</v>
      </c>
      <c r="Z378" s="47">
        <v>0</v>
      </c>
      <c r="AA378" s="47">
        <v>1797854</v>
      </c>
    </row>
    <row r="379" spans="1:27" ht="15">
      <c r="A379" s="47" t="s">
        <v>1962</v>
      </c>
      <c r="B379" s="47" t="s">
        <v>1468</v>
      </c>
      <c r="C379" s="47">
        <v>0</v>
      </c>
      <c r="D379" s="47">
        <f t="shared" si="24"/>
        <v>220652</v>
      </c>
      <c r="E379" s="47">
        <v>0</v>
      </c>
      <c r="F379" s="47">
        <v>220652</v>
      </c>
      <c r="G379" s="5"/>
      <c r="H379" s="47" t="s">
        <v>2086</v>
      </c>
      <c r="I379" s="47" t="s">
        <v>1442</v>
      </c>
      <c r="J379" s="47">
        <v>0</v>
      </c>
      <c r="K379" s="47">
        <f t="shared" si="21"/>
        <v>1500</v>
      </c>
      <c r="L379" s="47">
        <v>0</v>
      </c>
      <c r="M379" s="47">
        <v>1500</v>
      </c>
      <c r="O379" s="47" t="s">
        <v>1920</v>
      </c>
      <c r="P379" s="47" t="s">
        <v>1456</v>
      </c>
      <c r="Q379" s="47">
        <v>2152071</v>
      </c>
      <c r="R379" s="47">
        <f t="shared" si="22"/>
        <v>9180836</v>
      </c>
      <c r="S379" s="47">
        <v>3992980</v>
      </c>
      <c r="T379" s="47">
        <v>5187856</v>
      </c>
      <c r="V379" s="47" t="s">
        <v>1929</v>
      </c>
      <c r="W379" s="47" t="s">
        <v>1382</v>
      </c>
      <c r="X379" s="47">
        <v>487200</v>
      </c>
      <c r="Y379" s="47">
        <f t="shared" si="23"/>
        <v>2759150</v>
      </c>
      <c r="Z379" s="47">
        <v>487100</v>
      </c>
      <c r="AA379" s="47">
        <v>2272050</v>
      </c>
    </row>
    <row r="380" spans="1:27" ht="15">
      <c r="A380" s="47" t="s">
        <v>1965</v>
      </c>
      <c r="B380" s="47" t="s">
        <v>1469</v>
      </c>
      <c r="C380" s="47">
        <v>0</v>
      </c>
      <c r="D380" s="47">
        <f t="shared" si="24"/>
        <v>576082</v>
      </c>
      <c r="E380" s="47">
        <v>345430</v>
      </c>
      <c r="F380" s="47">
        <v>230652</v>
      </c>
      <c r="G380" s="5"/>
      <c r="H380" s="47" t="s">
        <v>2094</v>
      </c>
      <c r="I380" s="47" t="s">
        <v>1501</v>
      </c>
      <c r="J380" s="47">
        <v>2500</v>
      </c>
      <c r="K380" s="47">
        <f t="shared" si="21"/>
        <v>170540</v>
      </c>
      <c r="L380" s="47">
        <v>0</v>
      </c>
      <c r="M380" s="47">
        <v>170540</v>
      </c>
      <c r="O380" s="47" t="s">
        <v>1923</v>
      </c>
      <c r="P380" s="47" t="s">
        <v>1457</v>
      </c>
      <c r="Q380" s="47">
        <v>12700187</v>
      </c>
      <c r="R380" s="47">
        <f t="shared" si="22"/>
        <v>10509070</v>
      </c>
      <c r="S380" s="47">
        <v>5182473</v>
      </c>
      <c r="T380" s="47">
        <v>5326597</v>
      </c>
      <c r="V380" s="47" t="s">
        <v>1932</v>
      </c>
      <c r="W380" s="47" t="s">
        <v>1459</v>
      </c>
      <c r="X380" s="47">
        <v>993190</v>
      </c>
      <c r="Y380" s="47">
        <f t="shared" si="23"/>
        <v>9754141</v>
      </c>
      <c r="Z380" s="47">
        <v>706850</v>
      </c>
      <c r="AA380" s="47">
        <v>9047291</v>
      </c>
    </row>
    <row r="381" spans="1:27" ht="15">
      <c r="A381" s="47" t="s">
        <v>1968</v>
      </c>
      <c r="B381" s="47" t="s">
        <v>837</v>
      </c>
      <c r="C381" s="47">
        <v>1800</v>
      </c>
      <c r="D381" s="47">
        <f t="shared" si="24"/>
        <v>808755</v>
      </c>
      <c r="E381" s="47">
        <v>0</v>
      </c>
      <c r="F381" s="47">
        <v>808755</v>
      </c>
      <c r="G381" s="5"/>
      <c r="H381" s="47" t="s">
        <v>2097</v>
      </c>
      <c r="I381" s="47" t="s">
        <v>1502</v>
      </c>
      <c r="J381" s="47">
        <v>0</v>
      </c>
      <c r="K381" s="47">
        <f t="shared" si="21"/>
        <v>59675</v>
      </c>
      <c r="L381" s="47">
        <v>0</v>
      </c>
      <c r="M381" s="47">
        <v>59675</v>
      </c>
      <c r="O381" s="47" t="s">
        <v>1926</v>
      </c>
      <c r="P381" s="47" t="s">
        <v>1458</v>
      </c>
      <c r="Q381" s="47">
        <v>289440</v>
      </c>
      <c r="R381" s="47">
        <f t="shared" si="22"/>
        <v>644530</v>
      </c>
      <c r="S381" s="47">
        <v>15000</v>
      </c>
      <c r="T381" s="47">
        <v>629530</v>
      </c>
      <c r="V381" s="47" t="s">
        <v>1935</v>
      </c>
      <c r="W381" s="47" t="s">
        <v>1460</v>
      </c>
      <c r="X381" s="47">
        <v>0</v>
      </c>
      <c r="Y381" s="47">
        <f t="shared" si="23"/>
        <v>3434956</v>
      </c>
      <c r="Z381" s="47">
        <v>0</v>
      </c>
      <c r="AA381" s="47">
        <v>3434956</v>
      </c>
    </row>
    <row r="382" spans="1:27" ht="15">
      <c r="A382" s="47" t="s">
        <v>1971</v>
      </c>
      <c r="B382" s="47" t="s">
        <v>1470</v>
      </c>
      <c r="C382" s="47">
        <v>446000</v>
      </c>
      <c r="D382" s="47">
        <f t="shared" si="24"/>
        <v>829118</v>
      </c>
      <c r="E382" s="47">
        <v>217400</v>
      </c>
      <c r="F382" s="47">
        <v>611718</v>
      </c>
      <c r="G382" s="5"/>
      <c r="H382" s="47" t="s">
        <v>2100</v>
      </c>
      <c r="I382" s="47" t="s">
        <v>1503</v>
      </c>
      <c r="J382" s="47">
        <v>0</v>
      </c>
      <c r="K382" s="47">
        <f t="shared" si="21"/>
        <v>23200</v>
      </c>
      <c r="L382" s="47">
        <v>0</v>
      </c>
      <c r="M382" s="47">
        <v>23200</v>
      </c>
      <c r="O382" s="47" t="s">
        <v>1929</v>
      </c>
      <c r="P382" s="47" t="s">
        <v>1382</v>
      </c>
      <c r="Q382" s="47">
        <v>789549</v>
      </c>
      <c r="R382" s="47">
        <f t="shared" si="22"/>
        <v>4932975</v>
      </c>
      <c r="S382" s="47">
        <v>1441359</v>
      </c>
      <c r="T382" s="47">
        <v>3491616</v>
      </c>
      <c r="V382" s="47" t="s">
        <v>1938</v>
      </c>
      <c r="W382" s="47" t="s">
        <v>1461</v>
      </c>
      <c r="X382" s="47">
        <v>121000</v>
      </c>
      <c r="Y382" s="47">
        <f t="shared" si="23"/>
        <v>21070197</v>
      </c>
      <c r="Z382" s="47">
        <v>700000</v>
      </c>
      <c r="AA382" s="47">
        <v>20370197</v>
      </c>
    </row>
    <row r="383" spans="1:27" ht="15">
      <c r="A383" s="47" t="s">
        <v>1974</v>
      </c>
      <c r="B383" s="47" t="s">
        <v>1471</v>
      </c>
      <c r="C383" s="47">
        <v>164500</v>
      </c>
      <c r="D383" s="47">
        <f t="shared" si="24"/>
        <v>1693787</v>
      </c>
      <c r="E383" s="47">
        <v>631200</v>
      </c>
      <c r="F383" s="47">
        <v>1062587</v>
      </c>
      <c r="G383" s="5"/>
      <c r="H383" s="47" t="s">
        <v>2109</v>
      </c>
      <c r="I383" s="47" t="s">
        <v>1506</v>
      </c>
      <c r="J383" s="47">
        <v>0</v>
      </c>
      <c r="K383" s="47">
        <f t="shared" si="21"/>
        <v>5000</v>
      </c>
      <c r="L383" s="47">
        <v>0</v>
      </c>
      <c r="M383" s="47">
        <v>5000</v>
      </c>
      <c r="O383" s="47" t="s">
        <v>1932</v>
      </c>
      <c r="P383" s="47" t="s">
        <v>1459</v>
      </c>
      <c r="Q383" s="47">
        <v>2440265</v>
      </c>
      <c r="R383" s="47">
        <f t="shared" si="22"/>
        <v>7065798</v>
      </c>
      <c r="S383" s="47">
        <v>1455910</v>
      </c>
      <c r="T383" s="47">
        <v>5609888</v>
      </c>
      <c r="V383" s="47" t="s">
        <v>1941</v>
      </c>
      <c r="W383" s="47" t="s">
        <v>1462</v>
      </c>
      <c r="X383" s="47">
        <v>2626300</v>
      </c>
      <c r="Y383" s="47">
        <f t="shared" si="23"/>
        <v>18209956</v>
      </c>
      <c r="Z383" s="47">
        <v>32000</v>
      </c>
      <c r="AA383" s="47">
        <v>18177956</v>
      </c>
    </row>
    <row r="384" spans="1:27" ht="15">
      <c r="A384" s="47" t="s">
        <v>1977</v>
      </c>
      <c r="B384" s="47" t="s">
        <v>1472</v>
      </c>
      <c r="C384" s="47">
        <v>2563800</v>
      </c>
      <c r="D384" s="47">
        <f t="shared" si="24"/>
        <v>244573</v>
      </c>
      <c r="E384" s="47">
        <v>0</v>
      </c>
      <c r="F384" s="47">
        <v>244573</v>
      </c>
      <c r="G384" s="5"/>
      <c r="H384" s="47" t="s">
        <v>2112</v>
      </c>
      <c r="I384" s="47" t="s">
        <v>1507</v>
      </c>
      <c r="J384" s="47">
        <v>4000</v>
      </c>
      <c r="K384" s="47">
        <f t="shared" si="21"/>
        <v>0</v>
      </c>
      <c r="L384" s="47">
        <v>0</v>
      </c>
      <c r="M384" s="47">
        <v>0</v>
      </c>
      <c r="O384" s="47" t="s">
        <v>1935</v>
      </c>
      <c r="P384" s="47" t="s">
        <v>1460</v>
      </c>
      <c r="Q384" s="47">
        <v>195425</v>
      </c>
      <c r="R384" s="47">
        <f t="shared" si="22"/>
        <v>2421800</v>
      </c>
      <c r="S384" s="47">
        <v>400</v>
      </c>
      <c r="T384" s="47">
        <v>2421400</v>
      </c>
      <c r="V384" s="47" t="s">
        <v>1944</v>
      </c>
      <c r="W384" s="47" t="s">
        <v>1463</v>
      </c>
      <c r="X384" s="47">
        <v>4652998</v>
      </c>
      <c r="Y384" s="47">
        <f t="shared" si="23"/>
        <v>122439889</v>
      </c>
      <c r="Z384" s="47">
        <v>43586590</v>
      </c>
      <c r="AA384" s="47">
        <v>78853299</v>
      </c>
    </row>
    <row r="385" spans="1:27" ht="15">
      <c r="A385" s="47" t="s">
        <v>1980</v>
      </c>
      <c r="B385" s="47" t="s">
        <v>1473</v>
      </c>
      <c r="C385" s="47">
        <v>8100</v>
      </c>
      <c r="D385" s="47">
        <f t="shared" si="24"/>
        <v>602107</v>
      </c>
      <c r="E385" s="47">
        <v>0</v>
      </c>
      <c r="F385" s="47">
        <v>602107</v>
      </c>
      <c r="G385" s="5"/>
      <c r="H385" s="47" t="s">
        <v>2115</v>
      </c>
      <c r="I385" s="47" t="s">
        <v>1508</v>
      </c>
      <c r="J385" s="47">
        <v>385000</v>
      </c>
      <c r="K385" s="47">
        <f t="shared" si="21"/>
        <v>326741</v>
      </c>
      <c r="L385" s="47">
        <v>121000</v>
      </c>
      <c r="M385" s="47">
        <v>205741</v>
      </c>
      <c r="O385" s="47" t="s">
        <v>1938</v>
      </c>
      <c r="P385" s="47" t="s">
        <v>1461</v>
      </c>
      <c r="Q385" s="47">
        <v>363300</v>
      </c>
      <c r="R385" s="47">
        <f t="shared" si="22"/>
        <v>3018099</v>
      </c>
      <c r="S385" s="47">
        <v>708240</v>
      </c>
      <c r="T385" s="47">
        <v>2309859</v>
      </c>
      <c r="V385" s="47" t="s">
        <v>1947</v>
      </c>
      <c r="W385" s="47" t="s">
        <v>1464</v>
      </c>
      <c r="X385" s="47">
        <v>143000</v>
      </c>
      <c r="Y385" s="47">
        <f t="shared" si="23"/>
        <v>1435168</v>
      </c>
      <c r="Z385" s="47">
        <v>12000</v>
      </c>
      <c r="AA385" s="47">
        <v>1423168</v>
      </c>
    </row>
    <row r="386" spans="1:27" ht="15">
      <c r="A386" s="47" t="s">
        <v>1983</v>
      </c>
      <c r="B386" s="47" t="s">
        <v>1474</v>
      </c>
      <c r="C386" s="47">
        <v>0</v>
      </c>
      <c r="D386" s="47">
        <f t="shared" si="24"/>
        <v>360577</v>
      </c>
      <c r="E386" s="47">
        <v>0</v>
      </c>
      <c r="F386" s="47">
        <v>360577</v>
      </c>
      <c r="G386" s="5"/>
      <c r="H386" s="47" t="s">
        <v>2121</v>
      </c>
      <c r="I386" s="47" t="s">
        <v>1509</v>
      </c>
      <c r="J386" s="47">
        <v>0</v>
      </c>
      <c r="K386" s="47">
        <f t="shared" si="21"/>
        <v>93485</v>
      </c>
      <c r="L386" s="47">
        <v>0</v>
      </c>
      <c r="M386" s="47">
        <v>93485</v>
      </c>
      <c r="O386" s="47" t="s">
        <v>1941</v>
      </c>
      <c r="P386" s="47" t="s">
        <v>1462</v>
      </c>
      <c r="Q386" s="47">
        <v>6283690</v>
      </c>
      <c r="R386" s="47">
        <f t="shared" si="22"/>
        <v>4549031</v>
      </c>
      <c r="S386" s="47">
        <v>1106425</v>
      </c>
      <c r="T386" s="47">
        <v>3442606</v>
      </c>
      <c r="V386" s="47" t="s">
        <v>1950</v>
      </c>
      <c r="W386" s="47" t="s">
        <v>1465</v>
      </c>
      <c r="X386" s="47">
        <v>229900</v>
      </c>
      <c r="Y386" s="47">
        <f t="shared" si="23"/>
        <v>2481882</v>
      </c>
      <c r="Z386" s="47">
        <v>15500</v>
      </c>
      <c r="AA386" s="47">
        <v>2466382</v>
      </c>
    </row>
    <row r="387" spans="1:27" ht="15">
      <c r="A387" s="47" t="s">
        <v>1986</v>
      </c>
      <c r="B387" s="47" t="s">
        <v>1475</v>
      </c>
      <c r="C387" s="47">
        <v>234000</v>
      </c>
      <c r="D387" s="47">
        <f t="shared" si="24"/>
        <v>149348</v>
      </c>
      <c r="E387" s="47">
        <v>0</v>
      </c>
      <c r="F387" s="47">
        <v>149348</v>
      </c>
      <c r="G387" s="5"/>
      <c r="H387" s="47" t="s">
        <v>2124</v>
      </c>
      <c r="I387" s="47" t="s">
        <v>1510</v>
      </c>
      <c r="J387" s="47">
        <v>600</v>
      </c>
      <c r="K387" s="47">
        <f t="shared" si="21"/>
        <v>75446</v>
      </c>
      <c r="L387" s="47">
        <v>1</v>
      </c>
      <c r="M387" s="47">
        <v>75445</v>
      </c>
      <c r="O387" s="47" t="s">
        <v>1944</v>
      </c>
      <c r="P387" s="47" t="s">
        <v>1463</v>
      </c>
      <c r="Q387" s="47">
        <v>14389606</v>
      </c>
      <c r="R387" s="47">
        <f t="shared" si="22"/>
        <v>4933646</v>
      </c>
      <c r="S387" s="47">
        <v>1462750</v>
      </c>
      <c r="T387" s="47">
        <v>3470896</v>
      </c>
      <c r="V387" s="47" t="s">
        <v>1953</v>
      </c>
      <c r="W387" s="47" t="s">
        <v>1466</v>
      </c>
      <c r="X387" s="47">
        <v>602495</v>
      </c>
      <c r="Y387" s="47">
        <f t="shared" si="23"/>
        <v>774305</v>
      </c>
      <c r="Z387" s="47">
        <v>0</v>
      </c>
      <c r="AA387" s="47">
        <v>774305</v>
      </c>
    </row>
    <row r="388" spans="1:27" ht="15">
      <c r="A388" s="47" t="s">
        <v>1989</v>
      </c>
      <c r="B388" s="47" t="s">
        <v>1476</v>
      </c>
      <c r="C388" s="47">
        <v>277200</v>
      </c>
      <c r="D388" s="47">
        <f t="shared" si="24"/>
        <v>237248</v>
      </c>
      <c r="E388" s="47">
        <v>100</v>
      </c>
      <c r="F388" s="47">
        <v>237148</v>
      </c>
      <c r="G388" s="5"/>
      <c r="H388" s="47" t="s">
        <v>2128</v>
      </c>
      <c r="I388" s="47" t="s">
        <v>1511</v>
      </c>
      <c r="J388" s="47">
        <v>0</v>
      </c>
      <c r="K388" s="47">
        <f aca="true" t="shared" si="25" ref="K388:K451">L388+M388</f>
        <v>125</v>
      </c>
      <c r="L388" s="47">
        <v>0</v>
      </c>
      <c r="M388" s="47">
        <v>125</v>
      </c>
      <c r="O388" s="47" t="s">
        <v>1947</v>
      </c>
      <c r="P388" s="47" t="s">
        <v>1464</v>
      </c>
      <c r="Q388" s="47">
        <v>2903000</v>
      </c>
      <c r="R388" s="47">
        <f aca="true" t="shared" si="26" ref="R388:R451">S388+T388</f>
        <v>4134439</v>
      </c>
      <c r="S388" s="47">
        <v>1412630</v>
      </c>
      <c r="T388" s="47">
        <v>2721809</v>
      </c>
      <c r="V388" s="47" t="s">
        <v>1956</v>
      </c>
      <c r="W388" s="47" t="s">
        <v>1383</v>
      </c>
      <c r="X388" s="47">
        <v>1768050</v>
      </c>
      <c r="Y388" s="47">
        <f aca="true" t="shared" si="27" ref="Y388:Y451">Z388+AA388</f>
        <v>993358</v>
      </c>
      <c r="Z388" s="47">
        <v>0</v>
      </c>
      <c r="AA388" s="47">
        <v>993358</v>
      </c>
    </row>
    <row r="389" spans="1:27" ht="15">
      <c r="A389" s="47" t="s">
        <v>1992</v>
      </c>
      <c r="B389" s="47" t="s">
        <v>1477</v>
      </c>
      <c r="C389" s="47">
        <v>0</v>
      </c>
      <c r="D389" s="47">
        <f t="shared" si="24"/>
        <v>11087</v>
      </c>
      <c r="E389" s="47">
        <v>0</v>
      </c>
      <c r="F389" s="47">
        <v>11087</v>
      </c>
      <c r="G389" s="5"/>
      <c r="H389" s="47" t="s">
        <v>2131</v>
      </c>
      <c r="I389" s="47" t="s">
        <v>1512</v>
      </c>
      <c r="J389" s="47">
        <v>0</v>
      </c>
      <c r="K389" s="47">
        <f t="shared" si="25"/>
        <v>9430363</v>
      </c>
      <c r="L389" s="47">
        <v>246800</v>
      </c>
      <c r="M389" s="47">
        <v>9183563</v>
      </c>
      <c r="O389" s="47" t="s">
        <v>1950</v>
      </c>
      <c r="P389" s="47" t="s">
        <v>1465</v>
      </c>
      <c r="Q389" s="47">
        <v>141302</v>
      </c>
      <c r="R389" s="47">
        <f t="shared" si="26"/>
        <v>4691353</v>
      </c>
      <c r="S389" s="47">
        <v>910000</v>
      </c>
      <c r="T389" s="47">
        <v>3781353</v>
      </c>
      <c r="V389" s="47" t="s">
        <v>1959</v>
      </c>
      <c r="W389" s="47" t="s">
        <v>1467</v>
      </c>
      <c r="X389" s="47">
        <v>330023</v>
      </c>
      <c r="Y389" s="47">
        <f t="shared" si="27"/>
        <v>32292298</v>
      </c>
      <c r="Z389" s="47">
        <v>616500</v>
      </c>
      <c r="AA389" s="47">
        <v>31675798</v>
      </c>
    </row>
    <row r="390" spans="1:27" ht="15">
      <c r="A390" s="47" t="s">
        <v>1995</v>
      </c>
      <c r="B390" s="47" t="s">
        <v>1478</v>
      </c>
      <c r="C390" s="47">
        <v>312750</v>
      </c>
      <c r="D390" s="47">
        <f t="shared" si="24"/>
        <v>1047011</v>
      </c>
      <c r="E390" s="47">
        <v>38901</v>
      </c>
      <c r="F390" s="47">
        <v>1008110</v>
      </c>
      <c r="G390" s="5"/>
      <c r="H390" s="47" t="s">
        <v>2134</v>
      </c>
      <c r="I390" s="47" t="s">
        <v>1513</v>
      </c>
      <c r="J390" s="47">
        <v>0</v>
      </c>
      <c r="K390" s="47">
        <f t="shared" si="25"/>
        <v>5950</v>
      </c>
      <c r="L390" s="47">
        <v>0</v>
      </c>
      <c r="M390" s="47">
        <v>5950</v>
      </c>
      <c r="O390" s="47" t="s">
        <v>1953</v>
      </c>
      <c r="P390" s="47" t="s">
        <v>1466</v>
      </c>
      <c r="Q390" s="47">
        <v>1347530</v>
      </c>
      <c r="R390" s="47">
        <f t="shared" si="26"/>
        <v>5927179</v>
      </c>
      <c r="S390" s="47">
        <v>2109798</v>
      </c>
      <c r="T390" s="47">
        <v>3817381</v>
      </c>
      <c r="V390" s="47" t="s">
        <v>1962</v>
      </c>
      <c r="W390" s="47" t="s">
        <v>1468</v>
      </c>
      <c r="X390" s="47">
        <v>58350</v>
      </c>
      <c r="Y390" s="47">
        <f t="shared" si="27"/>
        <v>807919</v>
      </c>
      <c r="Z390" s="47">
        <v>51500</v>
      </c>
      <c r="AA390" s="47">
        <v>756419</v>
      </c>
    </row>
    <row r="391" spans="1:27" ht="15">
      <c r="A391" s="47" t="s">
        <v>1998</v>
      </c>
      <c r="B391" s="47" t="s">
        <v>1479</v>
      </c>
      <c r="C391" s="47">
        <v>10000</v>
      </c>
      <c r="D391" s="47">
        <f t="shared" si="24"/>
        <v>365625</v>
      </c>
      <c r="E391" s="47">
        <v>109446</v>
      </c>
      <c r="F391" s="47">
        <v>256179</v>
      </c>
      <c r="G391" s="5"/>
      <c r="H391" s="47" t="s">
        <v>2137</v>
      </c>
      <c r="I391" s="47" t="s">
        <v>1514</v>
      </c>
      <c r="J391" s="47">
        <v>0</v>
      </c>
      <c r="K391" s="47">
        <f t="shared" si="25"/>
        <v>308401</v>
      </c>
      <c r="L391" s="47">
        <v>0</v>
      </c>
      <c r="M391" s="47">
        <v>308401</v>
      </c>
      <c r="O391" s="47" t="s">
        <v>1956</v>
      </c>
      <c r="P391" s="47" t="s">
        <v>1383</v>
      </c>
      <c r="Q391" s="47">
        <v>637801</v>
      </c>
      <c r="R391" s="47">
        <f t="shared" si="26"/>
        <v>3413487</v>
      </c>
      <c r="S391" s="47">
        <v>251939</v>
      </c>
      <c r="T391" s="47">
        <v>3161548</v>
      </c>
      <c r="V391" s="47" t="s">
        <v>1965</v>
      </c>
      <c r="W391" s="47" t="s">
        <v>1469</v>
      </c>
      <c r="X391" s="47">
        <v>104750</v>
      </c>
      <c r="Y391" s="47">
        <f t="shared" si="27"/>
        <v>694382</v>
      </c>
      <c r="Z391" s="47">
        <v>0</v>
      </c>
      <c r="AA391" s="47">
        <v>694382</v>
      </c>
    </row>
    <row r="392" spans="1:27" ht="15">
      <c r="A392" s="47" t="s">
        <v>2001</v>
      </c>
      <c r="B392" s="47" t="s">
        <v>1480</v>
      </c>
      <c r="C392" s="47">
        <v>0</v>
      </c>
      <c r="D392" s="47">
        <f t="shared" si="24"/>
        <v>460866</v>
      </c>
      <c r="E392" s="47">
        <v>210801</v>
      </c>
      <c r="F392" s="47">
        <v>250065</v>
      </c>
      <c r="G392" s="5"/>
      <c r="H392" s="47" t="s">
        <v>2140</v>
      </c>
      <c r="I392" s="47" t="s">
        <v>1515</v>
      </c>
      <c r="J392" s="47">
        <v>0</v>
      </c>
      <c r="K392" s="47">
        <f t="shared" si="25"/>
        <v>219165</v>
      </c>
      <c r="L392" s="47">
        <v>77600</v>
      </c>
      <c r="M392" s="47">
        <v>141565</v>
      </c>
      <c r="O392" s="47" t="s">
        <v>1959</v>
      </c>
      <c r="P392" s="47" t="s">
        <v>1467</v>
      </c>
      <c r="Q392" s="47">
        <v>4148080</v>
      </c>
      <c r="R392" s="47">
        <f t="shared" si="26"/>
        <v>9444840</v>
      </c>
      <c r="S392" s="47">
        <v>4295563</v>
      </c>
      <c r="T392" s="47">
        <v>5149277</v>
      </c>
      <c r="V392" s="47" t="s">
        <v>1968</v>
      </c>
      <c r="W392" s="47" t="s">
        <v>837</v>
      </c>
      <c r="X392" s="47">
        <v>0</v>
      </c>
      <c r="Y392" s="47">
        <f t="shared" si="27"/>
        <v>5500</v>
      </c>
      <c r="Z392" s="47">
        <v>0</v>
      </c>
      <c r="AA392" s="47">
        <v>5500</v>
      </c>
    </row>
    <row r="393" spans="1:27" ht="15">
      <c r="A393" s="47" t="s">
        <v>2004</v>
      </c>
      <c r="B393" s="47" t="s">
        <v>1481</v>
      </c>
      <c r="C393" s="47">
        <v>449000</v>
      </c>
      <c r="D393" s="47">
        <f t="shared" si="24"/>
        <v>671689</v>
      </c>
      <c r="E393" s="47">
        <v>0</v>
      </c>
      <c r="F393" s="47">
        <v>671689</v>
      </c>
      <c r="G393" s="5"/>
      <c r="H393" s="47" t="s">
        <v>2143</v>
      </c>
      <c r="I393" s="47" t="s">
        <v>1516</v>
      </c>
      <c r="J393" s="47">
        <v>0</v>
      </c>
      <c r="K393" s="47">
        <f t="shared" si="25"/>
        <v>12400</v>
      </c>
      <c r="L393" s="47">
        <v>0</v>
      </c>
      <c r="M393" s="47">
        <v>12400</v>
      </c>
      <c r="O393" s="47" t="s">
        <v>1962</v>
      </c>
      <c r="P393" s="47" t="s">
        <v>1468</v>
      </c>
      <c r="Q393" s="47">
        <v>198802</v>
      </c>
      <c r="R393" s="47">
        <f t="shared" si="26"/>
        <v>4158457</v>
      </c>
      <c r="S393" s="47">
        <v>1958707</v>
      </c>
      <c r="T393" s="47">
        <v>2199750</v>
      </c>
      <c r="V393" s="47" t="s">
        <v>1971</v>
      </c>
      <c r="W393" s="47" t="s">
        <v>1470</v>
      </c>
      <c r="X393" s="47">
        <v>2125557</v>
      </c>
      <c r="Y393" s="47">
        <f t="shared" si="27"/>
        <v>4410896</v>
      </c>
      <c r="Z393" s="47">
        <v>100</v>
      </c>
      <c r="AA393" s="47">
        <v>4410796</v>
      </c>
    </row>
    <row r="394" spans="1:27" ht="15">
      <c r="A394" s="47" t="s">
        <v>2007</v>
      </c>
      <c r="B394" s="47" t="s">
        <v>1482</v>
      </c>
      <c r="C394" s="47">
        <v>0</v>
      </c>
      <c r="D394" s="47">
        <f t="shared" si="24"/>
        <v>97524</v>
      </c>
      <c r="E394" s="47">
        <v>0</v>
      </c>
      <c r="F394" s="47">
        <v>97524</v>
      </c>
      <c r="G394" s="5"/>
      <c r="H394" s="47" t="s">
        <v>2146</v>
      </c>
      <c r="I394" s="47" t="s">
        <v>1517</v>
      </c>
      <c r="J394" s="47">
        <v>0</v>
      </c>
      <c r="K394" s="47">
        <f t="shared" si="25"/>
        <v>527580</v>
      </c>
      <c r="L394" s="47">
        <v>0</v>
      </c>
      <c r="M394" s="47">
        <v>527580</v>
      </c>
      <c r="O394" s="47" t="s">
        <v>1965</v>
      </c>
      <c r="P394" s="47" t="s">
        <v>1469</v>
      </c>
      <c r="Q394" s="47">
        <v>0</v>
      </c>
      <c r="R394" s="47">
        <f t="shared" si="26"/>
        <v>8081061</v>
      </c>
      <c r="S394" s="47">
        <v>2844048</v>
      </c>
      <c r="T394" s="47">
        <v>5237013</v>
      </c>
      <c r="V394" s="47" t="s">
        <v>1974</v>
      </c>
      <c r="W394" s="47" t="s">
        <v>1471</v>
      </c>
      <c r="X394" s="47">
        <v>1800100</v>
      </c>
      <c r="Y394" s="47">
        <f t="shared" si="27"/>
        <v>15710802</v>
      </c>
      <c r="Z394" s="47">
        <v>947000</v>
      </c>
      <c r="AA394" s="47">
        <v>14763802</v>
      </c>
    </row>
    <row r="395" spans="1:27" ht="15">
      <c r="A395" s="47" t="s">
        <v>2010</v>
      </c>
      <c r="B395" s="47" t="s">
        <v>1483</v>
      </c>
      <c r="C395" s="47">
        <v>0</v>
      </c>
      <c r="D395" s="47">
        <f t="shared" si="24"/>
        <v>189821</v>
      </c>
      <c r="E395" s="47">
        <v>0</v>
      </c>
      <c r="F395" s="47">
        <v>189821</v>
      </c>
      <c r="G395" s="5"/>
      <c r="H395" s="47" t="s">
        <v>2152</v>
      </c>
      <c r="I395" s="47" t="s">
        <v>1518</v>
      </c>
      <c r="J395" s="47">
        <v>0</v>
      </c>
      <c r="K395" s="47">
        <f t="shared" si="25"/>
        <v>7095</v>
      </c>
      <c r="L395" s="47">
        <v>0</v>
      </c>
      <c r="M395" s="47">
        <v>7095</v>
      </c>
      <c r="O395" s="47" t="s">
        <v>1968</v>
      </c>
      <c r="P395" s="47" t="s">
        <v>837</v>
      </c>
      <c r="Q395" s="47">
        <v>1380669</v>
      </c>
      <c r="R395" s="47">
        <f t="shared" si="26"/>
        <v>1802747</v>
      </c>
      <c r="S395" s="47">
        <v>1250</v>
      </c>
      <c r="T395" s="47">
        <v>1801497</v>
      </c>
      <c r="V395" s="47" t="s">
        <v>1977</v>
      </c>
      <c r="W395" s="47" t="s">
        <v>1472</v>
      </c>
      <c r="X395" s="47">
        <v>1662250</v>
      </c>
      <c r="Y395" s="47">
        <f t="shared" si="27"/>
        <v>1623975</v>
      </c>
      <c r="Z395" s="47">
        <v>0</v>
      </c>
      <c r="AA395" s="47">
        <v>1623975</v>
      </c>
    </row>
    <row r="396" spans="1:27" ht="15">
      <c r="A396" s="47" t="s">
        <v>2013</v>
      </c>
      <c r="B396" s="47" t="s">
        <v>1484</v>
      </c>
      <c r="C396" s="47">
        <v>132300</v>
      </c>
      <c r="D396" s="47">
        <f aca="true" t="shared" si="28" ref="D396:D459">E396+F396</f>
        <v>3265236</v>
      </c>
      <c r="E396" s="47">
        <v>12990</v>
      </c>
      <c r="F396" s="47">
        <v>3252246</v>
      </c>
      <c r="G396" s="5"/>
      <c r="H396" s="47" t="s">
        <v>2158</v>
      </c>
      <c r="I396" s="47" t="s">
        <v>1520</v>
      </c>
      <c r="J396" s="47">
        <v>0</v>
      </c>
      <c r="K396" s="47">
        <f t="shared" si="25"/>
        <v>39920</v>
      </c>
      <c r="L396" s="47">
        <v>0</v>
      </c>
      <c r="M396" s="47">
        <v>39920</v>
      </c>
      <c r="O396" s="47" t="s">
        <v>1971</v>
      </c>
      <c r="P396" s="47" t="s">
        <v>1470</v>
      </c>
      <c r="Q396" s="47">
        <v>5300100</v>
      </c>
      <c r="R396" s="47">
        <f t="shared" si="26"/>
        <v>9129882</v>
      </c>
      <c r="S396" s="47">
        <v>2798736</v>
      </c>
      <c r="T396" s="47">
        <v>6331146</v>
      </c>
      <c r="V396" s="47" t="s">
        <v>1980</v>
      </c>
      <c r="W396" s="47" t="s">
        <v>1473</v>
      </c>
      <c r="X396" s="47">
        <v>294960</v>
      </c>
      <c r="Y396" s="47">
        <f t="shared" si="27"/>
        <v>15229065</v>
      </c>
      <c r="Z396" s="47">
        <v>12265</v>
      </c>
      <c r="AA396" s="47">
        <v>15216800</v>
      </c>
    </row>
    <row r="397" spans="1:27" ht="15">
      <c r="A397" s="47" t="s">
        <v>2016</v>
      </c>
      <c r="B397" s="47" t="s">
        <v>1485</v>
      </c>
      <c r="C397" s="47">
        <v>670000</v>
      </c>
      <c r="D397" s="47">
        <f t="shared" si="28"/>
        <v>694140</v>
      </c>
      <c r="E397" s="47">
        <v>196000</v>
      </c>
      <c r="F397" s="47">
        <v>498140</v>
      </c>
      <c r="G397" s="5"/>
      <c r="H397" s="47" t="s">
        <v>2161</v>
      </c>
      <c r="I397" s="47" t="s">
        <v>1521</v>
      </c>
      <c r="J397" s="47">
        <v>0</v>
      </c>
      <c r="K397" s="47">
        <f t="shared" si="25"/>
        <v>453150</v>
      </c>
      <c r="L397" s="47">
        <v>0</v>
      </c>
      <c r="M397" s="47">
        <v>453150</v>
      </c>
      <c r="O397" s="47" t="s">
        <v>1974</v>
      </c>
      <c r="P397" s="47" t="s">
        <v>1471</v>
      </c>
      <c r="Q397" s="47">
        <v>1780943</v>
      </c>
      <c r="R397" s="47">
        <f t="shared" si="26"/>
        <v>13042245</v>
      </c>
      <c r="S397" s="47">
        <v>2680204</v>
      </c>
      <c r="T397" s="47">
        <v>10362041</v>
      </c>
      <c r="V397" s="47" t="s">
        <v>1983</v>
      </c>
      <c r="W397" s="47" t="s">
        <v>1474</v>
      </c>
      <c r="X397" s="47">
        <v>0</v>
      </c>
      <c r="Y397" s="47">
        <f t="shared" si="27"/>
        <v>1588032</v>
      </c>
      <c r="Z397" s="47">
        <v>0</v>
      </c>
      <c r="AA397" s="47">
        <v>1588032</v>
      </c>
    </row>
    <row r="398" spans="1:27" ht="15">
      <c r="A398" s="47" t="s">
        <v>2019</v>
      </c>
      <c r="B398" s="47" t="s">
        <v>2272</v>
      </c>
      <c r="C398" s="47">
        <v>0</v>
      </c>
      <c r="D398" s="47">
        <f t="shared" si="28"/>
        <v>12065</v>
      </c>
      <c r="E398" s="47">
        <v>0</v>
      </c>
      <c r="F398" s="47">
        <v>12065</v>
      </c>
      <c r="G398" s="5"/>
      <c r="H398" s="47" t="s">
        <v>2164</v>
      </c>
      <c r="I398" s="47" t="s">
        <v>1522</v>
      </c>
      <c r="J398" s="47">
        <v>0</v>
      </c>
      <c r="K398" s="47">
        <f t="shared" si="25"/>
        <v>42100</v>
      </c>
      <c r="L398" s="47">
        <v>0</v>
      </c>
      <c r="M398" s="47">
        <v>42100</v>
      </c>
      <c r="O398" s="47" t="s">
        <v>1977</v>
      </c>
      <c r="P398" s="47" t="s">
        <v>1472</v>
      </c>
      <c r="Q398" s="47">
        <v>7402652</v>
      </c>
      <c r="R398" s="47">
        <f t="shared" si="26"/>
        <v>4419006</v>
      </c>
      <c r="S398" s="47">
        <v>570463</v>
      </c>
      <c r="T398" s="47">
        <v>3848543</v>
      </c>
      <c r="V398" s="47" t="s">
        <v>1986</v>
      </c>
      <c r="W398" s="47" t="s">
        <v>1475</v>
      </c>
      <c r="X398" s="47">
        <v>0</v>
      </c>
      <c r="Y398" s="47">
        <f t="shared" si="27"/>
        <v>363335</v>
      </c>
      <c r="Z398" s="47">
        <v>0</v>
      </c>
      <c r="AA398" s="47">
        <v>363335</v>
      </c>
    </row>
    <row r="399" spans="1:27" ht="15">
      <c r="A399" s="47" t="s">
        <v>2022</v>
      </c>
      <c r="B399" s="47" t="s">
        <v>1206</v>
      </c>
      <c r="C399" s="47">
        <v>0</v>
      </c>
      <c r="D399" s="47">
        <f t="shared" si="28"/>
        <v>661357</v>
      </c>
      <c r="E399" s="47">
        <v>59300</v>
      </c>
      <c r="F399" s="47">
        <v>602057</v>
      </c>
      <c r="G399" s="5"/>
      <c r="H399" s="47" t="s">
        <v>2167</v>
      </c>
      <c r="I399" s="47" t="s">
        <v>1523</v>
      </c>
      <c r="J399" s="47">
        <v>15550</v>
      </c>
      <c r="K399" s="47">
        <f t="shared" si="25"/>
        <v>1744697</v>
      </c>
      <c r="L399" s="47">
        <v>0</v>
      </c>
      <c r="M399" s="47">
        <v>1744697</v>
      </c>
      <c r="O399" s="47" t="s">
        <v>1980</v>
      </c>
      <c r="P399" s="47" t="s">
        <v>1473</v>
      </c>
      <c r="Q399" s="47">
        <v>2425265</v>
      </c>
      <c r="R399" s="47">
        <f t="shared" si="26"/>
        <v>5313741</v>
      </c>
      <c r="S399" s="47">
        <v>439780</v>
      </c>
      <c r="T399" s="47">
        <v>4873961</v>
      </c>
      <c r="V399" s="47" t="s">
        <v>1989</v>
      </c>
      <c r="W399" s="47" t="s">
        <v>1476</v>
      </c>
      <c r="X399" s="47">
        <v>1697862</v>
      </c>
      <c r="Y399" s="47">
        <f t="shared" si="27"/>
        <v>7712449</v>
      </c>
      <c r="Z399" s="47">
        <v>176700</v>
      </c>
      <c r="AA399" s="47">
        <v>7535749</v>
      </c>
    </row>
    <row r="400" spans="1:27" ht="15">
      <c r="A400" s="47" t="s">
        <v>2024</v>
      </c>
      <c r="B400" s="47" t="s">
        <v>1486</v>
      </c>
      <c r="C400" s="47">
        <v>0</v>
      </c>
      <c r="D400" s="47">
        <f t="shared" si="28"/>
        <v>72743</v>
      </c>
      <c r="E400" s="47">
        <v>0</v>
      </c>
      <c r="F400" s="47">
        <v>72743</v>
      </c>
      <c r="G400" s="5"/>
      <c r="H400" s="47" t="s">
        <v>2170</v>
      </c>
      <c r="I400" s="47" t="s">
        <v>1524</v>
      </c>
      <c r="J400" s="47">
        <v>1000</v>
      </c>
      <c r="K400" s="47">
        <f t="shared" si="25"/>
        <v>163770</v>
      </c>
      <c r="L400" s="47">
        <v>0</v>
      </c>
      <c r="M400" s="47">
        <v>163770</v>
      </c>
      <c r="O400" s="47" t="s">
        <v>1983</v>
      </c>
      <c r="P400" s="47" t="s">
        <v>1474</v>
      </c>
      <c r="Q400" s="47">
        <v>2621884</v>
      </c>
      <c r="R400" s="47">
        <f t="shared" si="26"/>
        <v>4365926</v>
      </c>
      <c r="S400" s="47">
        <v>2142100</v>
      </c>
      <c r="T400" s="47">
        <v>2223826</v>
      </c>
      <c r="V400" s="47" t="s">
        <v>1992</v>
      </c>
      <c r="W400" s="47" t="s">
        <v>1477</v>
      </c>
      <c r="X400" s="47">
        <v>0</v>
      </c>
      <c r="Y400" s="47">
        <f t="shared" si="27"/>
        <v>193636</v>
      </c>
      <c r="Z400" s="47">
        <v>32000</v>
      </c>
      <c r="AA400" s="47">
        <v>161636</v>
      </c>
    </row>
    <row r="401" spans="1:27" ht="15">
      <c r="A401" s="47" t="s">
        <v>2028</v>
      </c>
      <c r="B401" s="47" t="s">
        <v>1384</v>
      </c>
      <c r="C401" s="47">
        <v>405000</v>
      </c>
      <c r="D401" s="47">
        <f t="shared" si="28"/>
        <v>17900</v>
      </c>
      <c r="E401" s="47">
        <v>0</v>
      </c>
      <c r="F401" s="47">
        <v>17900</v>
      </c>
      <c r="G401" s="5"/>
      <c r="H401" s="47" t="s">
        <v>2173</v>
      </c>
      <c r="I401" s="47" t="s">
        <v>1525</v>
      </c>
      <c r="J401" s="47">
        <v>0</v>
      </c>
      <c r="K401" s="47">
        <f t="shared" si="25"/>
        <v>119340</v>
      </c>
      <c r="L401" s="47">
        <v>0</v>
      </c>
      <c r="M401" s="47">
        <v>119340</v>
      </c>
      <c r="O401" s="47" t="s">
        <v>1986</v>
      </c>
      <c r="P401" s="47" t="s">
        <v>1475</v>
      </c>
      <c r="Q401" s="47">
        <v>876301</v>
      </c>
      <c r="R401" s="47">
        <f t="shared" si="26"/>
        <v>1075121</v>
      </c>
      <c r="S401" s="47">
        <v>230800</v>
      </c>
      <c r="T401" s="47">
        <v>844321</v>
      </c>
      <c r="V401" s="47" t="s">
        <v>1995</v>
      </c>
      <c r="W401" s="47" t="s">
        <v>1478</v>
      </c>
      <c r="X401" s="47">
        <v>37029217</v>
      </c>
      <c r="Y401" s="47">
        <f t="shared" si="27"/>
        <v>55251321</v>
      </c>
      <c r="Z401" s="47">
        <v>4374986</v>
      </c>
      <c r="AA401" s="47">
        <v>50876335</v>
      </c>
    </row>
    <row r="402" spans="1:27" ht="15">
      <c r="A402" s="47" t="s">
        <v>2034</v>
      </c>
      <c r="B402" s="47" t="s">
        <v>1487</v>
      </c>
      <c r="C402" s="47">
        <v>0</v>
      </c>
      <c r="D402" s="47">
        <f t="shared" si="28"/>
        <v>31575</v>
      </c>
      <c r="E402" s="47">
        <v>0</v>
      </c>
      <c r="F402" s="47">
        <v>31575</v>
      </c>
      <c r="G402" s="5"/>
      <c r="H402" s="47" t="s">
        <v>2177</v>
      </c>
      <c r="I402" s="47" t="s">
        <v>1536</v>
      </c>
      <c r="J402" s="47">
        <v>0</v>
      </c>
      <c r="K402" s="47">
        <f t="shared" si="25"/>
        <v>4950</v>
      </c>
      <c r="L402" s="47">
        <v>0</v>
      </c>
      <c r="M402" s="47">
        <v>4950</v>
      </c>
      <c r="O402" s="47" t="s">
        <v>1989</v>
      </c>
      <c r="P402" s="47" t="s">
        <v>1476</v>
      </c>
      <c r="Q402" s="47">
        <v>11438682</v>
      </c>
      <c r="R402" s="47">
        <f t="shared" si="26"/>
        <v>3858502</v>
      </c>
      <c r="S402" s="47">
        <v>352400</v>
      </c>
      <c r="T402" s="47">
        <v>3506102</v>
      </c>
      <c r="V402" s="47" t="s">
        <v>1998</v>
      </c>
      <c r="W402" s="47" t="s">
        <v>1479</v>
      </c>
      <c r="X402" s="47">
        <v>136675</v>
      </c>
      <c r="Y402" s="47">
        <f t="shared" si="27"/>
        <v>2394084</v>
      </c>
      <c r="Z402" s="47">
        <v>156350</v>
      </c>
      <c r="AA402" s="47">
        <v>2237734</v>
      </c>
    </row>
    <row r="403" spans="1:27" ht="15">
      <c r="A403" s="47" t="s">
        <v>2037</v>
      </c>
      <c r="B403" s="47" t="s">
        <v>1636</v>
      </c>
      <c r="C403" s="47">
        <v>0</v>
      </c>
      <c r="D403" s="47">
        <f t="shared" si="28"/>
        <v>88013</v>
      </c>
      <c r="E403" s="47">
        <v>0</v>
      </c>
      <c r="F403" s="47">
        <v>88013</v>
      </c>
      <c r="G403" s="5"/>
      <c r="H403" s="47" t="s">
        <v>2180</v>
      </c>
      <c r="I403" s="47" t="s">
        <v>1526</v>
      </c>
      <c r="J403" s="47">
        <v>0</v>
      </c>
      <c r="K403" s="47">
        <f t="shared" si="25"/>
        <v>17200</v>
      </c>
      <c r="L403" s="47">
        <v>0</v>
      </c>
      <c r="M403" s="47">
        <v>17200</v>
      </c>
      <c r="O403" s="47" t="s">
        <v>1992</v>
      </c>
      <c r="P403" s="47" t="s">
        <v>1477</v>
      </c>
      <c r="Q403" s="47">
        <v>0</v>
      </c>
      <c r="R403" s="47">
        <f t="shared" si="26"/>
        <v>270089</v>
      </c>
      <c r="S403" s="47">
        <v>0</v>
      </c>
      <c r="T403" s="47">
        <v>270089</v>
      </c>
      <c r="V403" s="47" t="s">
        <v>2001</v>
      </c>
      <c r="W403" s="47" t="s">
        <v>1480</v>
      </c>
      <c r="X403" s="47">
        <v>589737</v>
      </c>
      <c r="Y403" s="47">
        <f t="shared" si="27"/>
        <v>6867716</v>
      </c>
      <c r="Z403" s="47">
        <v>646000</v>
      </c>
      <c r="AA403" s="47">
        <v>6221716</v>
      </c>
    </row>
    <row r="404" spans="1:27" ht="15">
      <c r="A404" s="47" t="s">
        <v>2040</v>
      </c>
      <c r="B404" s="47" t="s">
        <v>1488</v>
      </c>
      <c r="C404" s="47">
        <v>475300</v>
      </c>
      <c r="D404" s="47">
        <f t="shared" si="28"/>
        <v>1017398</v>
      </c>
      <c r="E404" s="47">
        <v>346000</v>
      </c>
      <c r="F404" s="47">
        <v>671398</v>
      </c>
      <c r="G404" s="5"/>
      <c r="H404" s="47" t="s">
        <v>2186</v>
      </c>
      <c r="I404" s="47" t="s">
        <v>1528</v>
      </c>
      <c r="J404" s="47">
        <v>90000</v>
      </c>
      <c r="K404" s="47">
        <f t="shared" si="25"/>
        <v>44000</v>
      </c>
      <c r="L404" s="47">
        <v>0</v>
      </c>
      <c r="M404" s="47">
        <v>44000</v>
      </c>
      <c r="O404" s="47" t="s">
        <v>1995</v>
      </c>
      <c r="P404" s="47" t="s">
        <v>1478</v>
      </c>
      <c r="Q404" s="47">
        <v>3255710</v>
      </c>
      <c r="R404" s="47">
        <f t="shared" si="26"/>
        <v>13070115</v>
      </c>
      <c r="S404" s="47">
        <v>1345608</v>
      </c>
      <c r="T404" s="47">
        <v>11724507</v>
      </c>
      <c r="V404" s="47" t="s">
        <v>2004</v>
      </c>
      <c r="W404" s="47" t="s">
        <v>1481</v>
      </c>
      <c r="X404" s="47">
        <v>118001</v>
      </c>
      <c r="Y404" s="47">
        <f t="shared" si="27"/>
        <v>21768060</v>
      </c>
      <c r="Z404" s="47">
        <v>230500</v>
      </c>
      <c r="AA404" s="47">
        <v>21537560</v>
      </c>
    </row>
    <row r="405" spans="1:27" ht="15">
      <c r="A405" s="47" t="s">
        <v>2044</v>
      </c>
      <c r="B405" s="47" t="s">
        <v>1489</v>
      </c>
      <c r="C405" s="47">
        <v>20010</v>
      </c>
      <c r="D405" s="47">
        <f t="shared" si="28"/>
        <v>1257488</v>
      </c>
      <c r="E405" s="47">
        <v>125335</v>
      </c>
      <c r="F405" s="47">
        <v>1132153</v>
      </c>
      <c r="G405" s="5"/>
      <c r="H405" s="47" t="s">
        <v>2189</v>
      </c>
      <c r="I405" s="47" t="s">
        <v>1529</v>
      </c>
      <c r="J405" s="47">
        <v>37000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1798950</v>
      </c>
      <c r="R405" s="47">
        <f t="shared" si="26"/>
        <v>4638863</v>
      </c>
      <c r="S405" s="47">
        <v>1516591</v>
      </c>
      <c r="T405" s="47">
        <v>3122272</v>
      </c>
      <c r="V405" s="47" t="s">
        <v>2007</v>
      </c>
      <c r="W405" s="47" t="s">
        <v>1482</v>
      </c>
      <c r="X405" s="47">
        <v>0</v>
      </c>
      <c r="Y405" s="47">
        <f t="shared" si="27"/>
        <v>1028051</v>
      </c>
      <c r="Z405" s="47">
        <v>0</v>
      </c>
      <c r="AA405" s="47">
        <v>1028051</v>
      </c>
    </row>
    <row r="406" spans="1:27" ht="15">
      <c r="A406" s="47" t="s">
        <v>2047</v>
      </c>
      <c r="B406" s="47" t="s">
        <v>1490</v>
      </c>
      <c r="C406" s="47">
        <v>237651</v>
      </c>
      <c r="D406" s="47">
        <f t="shared" si="28"/>
        <v>1750617</v>
      </c>
      <c r="E406" s="47">
        <v>76000</v>
      </c>
      <c r="F406" s="47">
        <v>1674617</v>
      </c>
      <c r="G406" s="5"/>
      <c r="H406" s="47" t="s">
        <v>2195</v>
      </c>
      <c r="I406" s="47" t="s">
        <v>1641</v>
      </c>
      <c r="J406" s="47">
        <v>13250</v>
      </c>
      <c r="K406" s="47">
        <f t="shared" si="25"/>
        <v>0</v>
      </c>
      <c r="L406" s="47">
        <v>0</v>
      </c>
      <c r="M406" s="47">
        <v>0</v>
      </c>
      <c r="O406" s="47" t="s">
        <v>2001</v>
      </c>
      <c r="P406" s="47" t="s">
        <v>1480</v>
      </c>
      <c r="Q406" s="47">
        <v>2753377</v>
      </c>
      <c r="R406" s="47">
        <f t="shared" si="26"/>
        <v>12411793</v>
      </c>
      <c r="S406" s="47">
        <v>3824430</v>
      </c>
      <c r="T406" s="47">
        <v>8587363</v>
      </c>
      <c r="V406" s="47" t="s">
        <v>2010</v>
      </c>
      <c r="W406" s="47" t="s">
        <v>1483</v>
      </c>
      <c r="X406" s="47">
        <v>269025</v>
      </c>
      <c r="Y406" s="47">
        <f t="shared" si="27"/>
        <v>1804805</v>
      </c>
      <c r="Z406" s="47">
        <v>309300</v>
      </c>
      <c r="AA406" s="47">
        <v>1495505</v>
      </c>
    </row>
    <row r="407" spans="1:27" ht="15">
      <c r="A407" s="47" t="s">
        <v>2050</v>
      </c>
      <c r="B407" s="47" t="s">
        <v>1491</v>
      </c>
      <c r="C407" s="47">
        <v>0</v>
      </c>
      <c r="D407" s="47">
        <f t="shared" si="28"/>
        <v>23934</v>
      </c>
      <c r="E407" s="47">
        <v>0</v>
      </c>
      <c r="F407" s="47">
        <v>23934</v>
      </c>
      <c r="G407" s="5"/>
      <c r="H407" s="47" t="s">
        <v>2198</v>
      </c>
      <c r="I407" s="47" t="s">
        <v>1537</v>
      </c>
      <c r="J407" s="47">
        <v>0</v>
      </c>
      <c r="K407" s="47">
        <f t="shared" si="25"/>
        <v>189727</v>
      </c>
      <c r="L407" s="47">
        <v>0</v>
      </c>
      <c r="M407" s="47">
        <v>189727</v>
      </c>
      <c r="O407" s="47" t="s">
        <v>2004</v>
      </c>
      <c r="P407" s="47" t="s">
        <v>1481</v>
      </c>
      <c r="Q407" s="47">
        <v>3603201</v>
      </c>
      <c r="R407" s="47">
        <f t="shared" si="26"/>
        <v>9021056</v>
      </c>
      <c r="S407" s="47">
        <v>1108897</v>
      </c>
      <c r="T407" s="47">
        <v>7912159</v>
      </c>
      <c r="V407" s="47" t="s">
        <v>2013</v>
      </c>
      <c r="W407" s="47" t="s">
        <v>1484</v>
      </c>
      <c r="X407" s="47">
        <v>1880406</v>
      </c>
      <c r="Y407" s="47">
        <f t="shared" si="27"/>
        <v>11714467</v>
      </c>
      <c r="Z407" s="47">
        <v>938100</v>
      </c>
      <c r="AA407" s="47">
        <v>10776367</v>
      </c>
    </row>
    <row r="408" spans="1:27" ht="15">
      <c r="A408" s="47" t="s">
        <v>2053</v>
      </c>
      <c r="B408" s="47" t="s">
        <v>1492</v>
      </c>
      <c r="C408" s="47">
        <v>532000</v>
      </c>
      <c r="D408" s="47">
        <f t="shared" si="28"/>
        <v>26892</v>
      </c>
      <c r="E408" s="47">
        <v>0</v>
      </c>
      <c r="F408" s="47">
        <v>26892</v>
      </c>
      <c r="G408" s="5"/>
      <c r="H408" s="47" t="s">
        <v>2201</v>
      </c>
      <c r="I408" s="47" t="s">
        <v>1538</v>
      </c>
      <c r="J408" s="47">
        <v>0</v>
      </c>
      <c r="K408" s="47">
        <f t="shared" si="25"/>
        <v>1000</v>
      </c>
      <c r="L408" s="47">
        <v>0</v>
      </c>
      <c r="M408" s="47">
        <v>1000</v>
      </c>
      <c r="O408" s="47" t="s">
        <v>2007</v>
      </c>
      <c r="P408" s="47" t="s">
        <v>1482</v>
      </c>
      <c r="Q408" s="47">
        <v>2623700</v>
      </c>
      <c r="R408" s="47">
        <f t="shared" si="26"/>
        <v>776507</v>
      </c>
      <c r="S408" s="47">
        <v>450</v>
      </c>
      <c r="T408" s="47">
        <v>776057</v>
      </c>
      <c r="V408" s="47" t="s">
        <v>2016</v>
      </c>
      <c r="W408" s="47" t="s">
        <v>1485</v>
      </c>
      <c r="X408" s="47">
        <v>0</v>
      </c>
      <c r="Y408" s="47">
        <f t="shared" si="27"/>
        <v>3659768</v>
      </c>
      <c r="Z408" s="47">
        <v>0</v>
      </c>
      <c r="AA408" s="47">
        <v>3659768</v>
      </c>
    </row>
    <row r="409" spans="1:27" ht="15">
      <c r="A409" s="47" t="s">
        <v>2056</v>
      </c>
      <c r="B409" s="47" t="s">
        <v>1493</v>
      </c>
      <c r="C409" s="47">
        <v>300500</v>
      </c>
      <c r="D409" s="47">
        <f t="shared" si="28"/>
        <v>71595</v>
      </c>
      <c r="E409" s="47">
        <v>0</v>
      </c>
      <c r="F409" s="47">
        <v>71595</v>
      </c>
      <c r="G409" s="5"/>
      <c r="H409" s="47" t="s">
        <v>2204</v>
      </c>
      <c r="I409" s="47" t="s">
        <v>1539</v>
      </c>
      <c r="J409" s="47">
        <v>1439</v>
      </c>
      <c r="K409" s="47">
        <f t="shared" si="25"/>
        <v>217831</v>
      </c>
      <c r="L409" s="47">
        <v>0</v>
      </c>
      <c r="M409" s="47">
        <v>217831</v>
      </c>
      <c r="O409" s="47" t="s">
        <v>2010</v>
      </c>
      <c r="P409" s="47" t="s">
        <v>1483</v>
      </c>
      <c r="Q409" s="47">
        <v>0</v>
      </c>
      <c r="R409" s="47">
        <f t="shared" si="26"/>
        <v>1501913</v>
      </c>
      <c r="S409" s="47">
        <v>98700</v>
      </c>
      <c r="T409" s="47">
        <v>1403213</v>
      </c>
      <c r="V409" s="47" t="s">
        <v>2022</v>
      </c>
      <c r="W409" s="47" t="s">
        <v>1206</v>
      </c>
      <c r="X409" s="47">
        <v>12000</v>
      </c>
      <c r="Y409" s="47">
        <f t="shared" si="27"/>
        <v>1504841</v>
      </c>
      <c r="Z409" s="47">
        <v>600</v>
      </c>
      <c r="AA409" s="47">
        <v>1504241</v>
      </c>
    </row>
    <row r="410" spans="1:27" ht="15">
      <c r="A410" s="47" t="s">
        <v>2059</v>
      </c>
      <c r="B410" s="47" t="s">
        <v>1494</v>
      </c>
      <c r="C410" s="47">
        <v>223505</v>
      </c>
      <c r="D410" s="47">
        <f t="shared" si="28"/>
        <v>978954</v>
      </c>
      <c r="E410" s="47">
        <v>23900</v>
      </c>
      <c r="F410" s="47">
        <v>955054</v>
      </c>
      <c r="G410" s="5"/>
      <c r="H410" s="47" t="s">
        <v>2207</v>
      </c>
      <c r="I410" s="47" t="s">
        <v>1540</v>
      </c>
      <c r="J410" s="47">
        <v>0</v>
      </c>
      <c r="K410" s="47">
        <f t="shared" si="25"/>
        <v>300</v>
      </c>
      <c r="L410" s="47">
        <v>0</v>
      </c>
      <c r="M410" s="47">
        <v>300</v>
      </c>
      <c r="O410" s="47" t="s">
        <v>2013</v>
      </c>
      <c r="P410" s="47" t="s">
        <v>1484</v>
      </c>
      <c r="Q410" s="47">
        <v>2255720</v>
      </c>
      <c r="R410" s="47">
        <f t="shared" si="26"/>
        <v>8822773</v>
      </c>
      <c r="S410" s="47">
        <v>1056515</v>
      </c>
      <c r="T410" s="47">
        <v>7766258</v>
      </c>
      <c r="V410" s="47" t="s">
        <v>2024</v>
      </c>
      <c r="W410" s="47" t="s">
        <v>1486</v>
      </c>
      <c r="X410" s="47">
        <v>0</v>
      </c>
      <c r="Y410" s="47">
        <f t="shared" si="27"/>
        <v>905829</v>
      </c>
      <c r="Z410" s="47">
        <v>0</v>
      </c>
      <c r="AA410" s="47">
        <v>905829</v>
      </c>
    </row>
    <row r="411" spans="1:27" ht="15">
      <c r="A411" s="47" t="s">
        <v>2062</v>
      </c>
      <c r="B411" s="47" t="s">
        <v>1495</v>
      </c>
      <c r="C411" s="47">
        <v>1158525</v>
      </c>
      <c r="D411" s="47">
        <f t="shared" si="28"/>
        <v>506392</v>
      </c>
      <c r="E411" s="47">
        <v>53210</v>
      </c>
      <c r="F411" s="47">
        <v>453182</v>
      </c>
      <c r="G411" s="5"/>
      <c r="H411" s="47" t="s">
        <v>2215</v>
      </c>
      <c r="I411" s="47" t="s">
        <v>1386</v>
      </c>
      <c r="J411" s="47">
        <v>0</v>
      </c>
      <c r="K411" s="47">
        <f t="shared" si="25"/>
        <v>5350</v>
      </c>
      <c r="L411" s="47">
        <v>0</v>
      </c>
      <c r="M411" s="47">
        <v>5350</v>
      </c>
      <c r="O411" s="47" t="s">
        <v>2016</v>
      </c>
      <c r="P411" s="47" t="s">
        <v>1485</v>
      </c>
      <c r="Q411" s="47">
        <v>2681025</v>
      </c>
      <c r="R411" s="47">
        <f t="shared" si="26"/>
        <v>6317041</v>
      </c>
      <c r="S411" s="47">
        <v>1434475</v>
      </c>
      <c r="T411" s="47">
        <v>4882566</v>
      </c>
      <c r="V411" s="47" t="s">
        <v>2028</v>
      </c>
      <c r="W411" s="47" t="s">
        <v>1384</v>
      </c>
      <c r="X411" s="47">
        <v>0</v>
      </c>
      <c r="Y411" s="47">
        <f t="shared" si="27"/>
        <v>98049</v>
      </c>
      <c r="Z411" s="47">
        <v>29000</v>
      </c>
      <c r="AA411" s="47">
        <v>69049</v>
      </c>
    </row>
    <row r="412" spans="1:27" ht="15">
      <c r="A412" s="47" t="s">
        <v>2065</v>
      </c>
      <c r="B412" s="47" t="s">
        <v>1637</v>
      </c>
      <c r="C412" s="47">
        <v>0</v>
      </c>
      <c r="D412" s="47">
        <f t="shared" si="28"/>
        <v>25050</v>
      </c>
      <c r="E412" s="47">
        <v>0</v>
      </c>
      <c r="F412" s="47">
        <v>25050</v>
      </c>
      <c r="G412" s="5"/>
      <c r="H412" s="47" t="s">
        <v>2218</v>
      </c>
      <c r="I412" s="47" t="s">
        <v>1541</v>
      </c>
      <c r="J412" s="47">
        <v>0</v>
      </c>
      <c r="K412" s="47">
        <f t="shared" si="25"/>
        <v>353515</v>
      </c>
      <c r="L412" s="47">
        <v>5505</v>
      </c>
      <c r="M412" s="47">
        <v>348010</v>
      </c>
      <c r="O412" s="47" t="s">
        <v>2019</v>
      </c>
      <c r="P412" s="47" t="s">
        <v>2272</v>
      </c>
      <c r="Q412" s="47">
        <v>0</v>
      </c>
      <c r="R412" s="47">
        <f t="shared" si="26"/>
        <v>119586</v>
      </c>
      <c r="S412" s="47">
        <v>47716</v>
      </c>
      <c r="T412" s="47">
        <v>71870</v>
      </c>
      <c r="V412" s="47" t="s">
        <v>2031</v>
      </c>
      <c r="W412" s="47" t="s">
        <v>1635</v>
      </c>
      <c r="X412" s="47">
        <v>0</v>
      </c>
      <c r="Y412" s="47">
        <f t="shared" si="27"/>
        <v>55150</v>
      </c>
      <c r="Z412" s="47">
        <v>0</v>
      </c>
      <c r="AA412" s="47">
        <v>55150</v>
      </c>
    </row>
    <row r="413" spans="1:27" ht="15">
      <c r="A413" s="47" t="s">
        <v>2068</v>
      </c>
      <c r="B413" s="47" t="s">
        <v>1496</v>
      </c>
      <c r="C413" s="47">
        <v>2969780</v>
      </c>
      <c r="D413" s="47">
        <f t="shared" si="28"/>
        <v>524489</v>
      </c>
      <c r="E413" s="47">
        <v>140907</v>
      </c>
      <c r="F413" s="47">
        <v>383582</v>
      </c>
      <c r="G413" s="5"/>
      <c r="H413" s="47" t="s">
        <v>2221</v>
      </c>
      <c r="I413" s="47" t="s">
        <v>1542</v>
      </c>
      <c r="J413" s="47">
        <v>12750</v>
      </c>
      <c r="K413" s="47">
        <f t="shared" si="25"/>
        <v>61563</v>
      </c>
      <c r="L413" s="47">
        <v>0</v>
      </c>
      <c r="M413" s="47">
        <v>61563</v>
      </c>
      <c r="O413" s="47" t="s">
        <v>2022</v>
      </c>
      <c r="P413" s="47" t="s">
        <v>1206</v>
      </c>
      <c r="Q413" s="47">
        <v>232685</v>
      </c>
      <c r="R413" s="47">
        <f t="shared" si="26"/>
        <v>8614776</v>
      </c>
      <c r="S413" s="47">
        <v>1182307</v>
      </c>
      <c r="T413" s="47">
        <v>7432469</v>
      </c>
      <c r="V413" s="47" t="s">
        <v>2034</v>
      </c>
      <c r="W413" s="47" t="s">
        <v>1487</v>
      </c>
      <c r="X413" s="47">
        <v>4000</v>
      </c>
      <c r="Y413" s="47">
        <f t="shared" si="27"/>
        <v>933079</v>
      </c>
      <c r="Z413" s="47">
        <v>283700</v>
      </c>
      <c r="AA413" s="47">
        <v>649379</v>
      </c>
    </row>
    <row r="414" spans="1:27" ht="15">
      <c r="A414" s="47" t="s">
        <v>2074</v>
      </c>
      <c r="B414" s="47" t="s">
        <v>1497</v>
      </c>
      <c r="C414" s="47">
        <v>246550</v>
      </c>
      <c r="D414" s="47">
        <f t="shared" si="28"/>
        <v>2180157</v>
      </c>
      <c r="E414" s="47">
        <v>104400</v>
      </c>
      <c r="F414" s="47">
        <v>2075757</v>
      </c>
      <c r="G414" s="5"/>
      <c r="H414" s="47" t="s">
        <v>2224</v>
      </c>
      <c r="I414" s="47" t="s">
        <v>1543</v>
      </c>
      <c r="J414" s="47">
        <v>0</v>
      </c>
      <c r="K414" s="47">
        <f t="shared" si="25"/>
        <v>7000</v>
      </c>
      <c r="L414" s="47">
        <v>0</v>
      </c>
      <c r="M414" s="47">
        <v>7000</v>
      </c>
      <c r="O414" s="47" t="s">
        <v>2024</v>
      </c>
      <c r="P414" s="47" t="s">
        <v>1486</v>
      </c>
      <c r="Q414" s="47">
        <v>78300</v>
      </c>
      <c r="R414" s="47">
        <f t="shared" si="26"/>
        <v>834019</v>
      </c>
      <c r="S414" s="47">
        <v>0</v>
      </c>
      <c r="T414" s="47">
        <v>834019</v>
      </c>
      <c r="V414" s="47" t="s">
        <v>2037</v>
      </c>
      <c r="W414" s="47" t="s">
        <v>1636</v>
      </c>
      <c r="X414" s="47">
        <v>43700</v>
      </c>
      <c r="Y414" s="47">
        <f t="shared" si="27"/>
        <v>305417</v>
      </c>
      <c r="Z414" s="47">
        <v>134841</v>
      </c>
      <c r="AA414" s="47">
        <v>170576</v>
      </c>
    </row>
    <row r="415" spans="1:27" ht="15">
      <c r="A415" s="47" t="s">
        <v>2077</v>
      </c>
      <c r="B415" s="47" t="s">
        <v>1498</v>
      </c>
      <c r="C415" s="47">
        <v>811440</v>
      </c>
      <c r="D415" s="47">
        <f t="shared" si="28"/>
        <v>347130</v>
      </c>
      <c r="E415" s="47">
        <v>0</v>
      </c>
      <c r="F415" s="47">
        <v>347130</v>
      </c>
      <c r="G415" s="5"/>
      <c r="H415" s="47" t="s">
        <v>2228</v>
      </c>
      <c r="I415" s="47" t="s">
        <v>1544</v>
      </c>
      <c r="J415" s="47">
        <v>0</v>
      </c>
      <c r="K415" s="47">
        <f t="shared" si="25"/>
        <v>82950</v>
      </c>
      <c r="L415" s="47">
        <v>0</v>
      </c>
      <c r="M415" s="47">
        <v>82950</v>
      </c>
      <c r="O415" s="47" t="s">
        <v>2028</v>
      </c>
      <c r="P415" s="47" t="s">
        <v>1384</v>
      </c>
      <c r="Q415" s="47">
        <v>2871751</v>
      </c>
      <c r="R415" s="47">
        <f t="shared" si="26"/>
        <v>1326038</v>
      </c>
      <c r="S415" s="47">
        <v>616750</v>
      </c>
      <c r="T415" s="47">
        <v>709288</v>
      </c>
      <c r="V415" s="47" t="s">
        <v>2040</v>
      </c>
      <c r="W415" s="47" t="s">
        <v>1488</v>
      </c>
      <c r="X415" s="47">
        <v>289001</v>
      </c>
      <c r="Y415" s="47">
        <f t="shared" si="27"/>
        <v>1605645</v>
      </c>
      <c r="Z415" s="47">
        <v>28400</v>
      </c>
      <c r="AA415" s="47">
        <v>1577245</v>
      </c>
    </row>
    <row r="416" spans="1:27" ht="15">
      <c r="A416" s="47" t="s">
        <v>2080</v>
      </c>
      <c r="B416" s="47" t="s">
        <v>1499</v>
      </c>
      <c r="C416" s="47">
        <v>533197</v>
      </c>
      <c r="D416" s="47">
        <f t="shared" si="28"/>
        <v>635004</v>
      </c>
      <c r="E416" s="47">
        <v>1</v>
      </c>
      <c r="F416" s="47">
        <v>635003</v>
      </c>
      <c r="G416" s="5"/>
      <c r="H416" s="47" t="s">
        <v>2231</v>
      </c>
      <c r="I416" s="47" t="s">
        <v>1545</v>
      </c>
      <c r="J416" s="47">
        <v>93170</v>
      </c>
      <c r="K416" s="47">
        <f t="shared" si="25"/>
        <v>1327673</v>
      </c>
      <c r="L416" s="47">
        <v>0</v>
      </c>
      <c r="M416" s="47">
        <v>1327673</v>
      </c>
      <c r="O416" s="47" t="s">
        <v>2031</v>
      </c>
      <c r="P416" s="47" t="s">
        <v>1635</v>
      </c>
      <c r="Q416" s="47">
        <v>425685</v>
      </c>
      <c r="R416" s="47">
        <f t="shared" si="26"/>
        <v>2553112</v>
      </c>
      <c r="S416" s="47">
        <v>491100</v>
      </c>
      <c r="T416" s="47">
        <v>2062012</v>
      </c>
      <c r="V416" s="47" t="s">
        <v>2044</v>
      </c>
      <c r="W416" s="47" t="s">
        <v>1489</v>
      </c>
      <c r="X416" s="47">
        <v>3769364</v>
      </c>
      <c r="Y416" s="47">
        <f t="shared" si="27"/>
        <v>92681136</v>
      </c>
      <c r="Z416" s="47">
        <v>68671900</v>
      </c>
      <c r="AA416" s="47">
        <v>24009236</v>
      </c>
    </row>
    <row r="417" spans="1:27" ht="15">
      <c r="A417" s="47" t="s">
        <v>2086</v>
      </c>
      <c r="B417" s="47" t="s">
        <v>1442</v>
      </c>
      <c r="C417" s="47">
        <v>1325661</v>
      </c>
      <c r="D417" s="47">
        <f t="shared" si="28"/>
        <v>456081</v>
      </c>
      <c r="E417" s="47">
        <v>115600</v>
      </c>
      <c r="F417" s="47">
        <v>340481</v>
      </c>
      <c r="G417" s="5"/>
      <c r="H417" s="47" t="s">
        <v>2234</v>
      </c>
      <c r="I417" s="47" t="s">
        <v>1546</v>
      </c>
      <c r="J417" s="47">
        <v>0</v>
      </c>
      <c r="K417" s="47">
        <f t="shared" si="25"/>
        <v>155895</v>
      </c>
      <c r="L417" s="47">
        <v>0</v>
      </c>
      <c r="M417" s="47">
        <v>155895</v>
      </c>
      <c r="O417" s="47" t="s">
        <v>2034</v>
      </c>
      <c r="P417" s="47" t="s">
        <v>1487</v>
      </c>
      <c r="Q417" s="47">
        <v>4317352</v>
      </c>
      <c r="R417" s="47">
        <f t="shared" si="26"/>
        <v>2361687</v>
      </c>
      <c r="S417" s="47">
        <v>701250</v>
      </c>
      <c r="T417" s="47">
        <v>1660437</v>
      </c>
      <c r="V417" s="47" t="s">
        <v>2047</v>
      </c>
      <c r="W417" s="47" t="s">
        <v>1490</v>
      </c>
      <c r="X417" s="47">
        <v>8679128</v>
      </c>
      <c r="Y417" s="47">
        <f t="shared" si="27"/>
        <v>40010409</v>
      </c>
      <c r="Z417" s="47">
        <v>10865802</v>
      </c>
      <c r="AA417" s="47">
        <v>29144607</v>
      </c>
    </row>
    <row r="418" spans="1:27" ht="15">
      <c r="A418" s="47" t="s">
        <v>2088</v>
      </c>
      <c r="B418" s="47" t="s">
        <v>1638</v>
      </c>
      <c r="C418" s="47">
        <v>0</v>
      </c>
      <c r="D418" s="47">
        <f t="shared" si="28"/>
        <v>123689</v>
      </c>
      <c r="E418" s="47">
        <v>0</v>
      </c>
      <c r="F418" s="47">
        <v>123689</v>
      </c>
      <c r="G418" s="5"/>
      <c r="H418" s="47" t="s">
        <v>2237</v>
      </c>
      <c r="I418" s="47" t="s">
        <v>1547</v>
      </c>
      <c r="J418" s="47">
        <v>0</v>
      </c>
      <c r="K418" s="47">
        <f t="shared" si="25"/>
        <v>181853</v>
      </c>
      <c r="L418" s="47">
        <v>0</v>
      </c>
      <c r="M418" s="47">
        <v>181853</v>
      </c>
      <c r="O418" s="47" t="s">
        <v>2037</v>
      </c>
      <c r="P418" s="47" t="s">
        <v>1636</v>
      </c>
      <c r="Q418" s="47">
        <v>402700</v>
      </c>
      <c r="R418" s="47">
        <f t="shared" si="26"/>
        <v>2490531</v>
      </c>
      <c r="S418" s="47">
        <v>473923</v>
      </c>
      <c r="T418" s="47">
        <v>2016608</v>
      </c>
      <c r="V418" s="47" t="s">
        <v>2050</v>
      </c>
      <c r="W418" s="47" t="s">
        <v>1491</v>
      </c>
      <c r="X418" s="47">
        <v>537504</v>
      </c>
      <c r="Y418" s="47">
        <f t="shared" si="27"/>
        <v>158360</v>
      </c>
      <c r="Z418" s="47">
        <v>0</v>
      </c>
      <c r="AA418" s="47">
        <v>158360</v>
      </c>
    </row>
    <row r="419" spans="1:27" ht="15">
      <c r="A419" s="47" t="s">
        <v>2091</v>
      </c>
      <c r="B419" s="47" t="s">
        <v>1639</v>
      </c>
      <c r="C419" s="47">
        <v>0</v>
      </c>
      <c r="D419" s="47">
        <f t="shared" si="28"/>
        <v>48850</v>
      </c>
      <c r="E419" s="47">
        <v>0</v>
      </c>
      <c r="F419" s="47">
        <v>48850</v>
      </c>
      <c r="G419" s="5"/>
      <c r="H419" s="47" t="s">
        <v>2240</v>
      </c>
      <c r="I419" s="47" t="s">
        <v>1548</v>
      </c>
      <c r="J419" s="47">
        <v>85308</v>
      </c>
      <c r="K419" s="47">
        <f t="shared" si="25"/>
        <v>274805</v>
      </c>
      <c r="L419" s="47">
        <v>0</v>
      </c>
      <c r="M419" s="47">
        <v>274805</v>
      </c>
      <c r="O419" s="47" t="s">
        <v>2040</v>
      </c>
      <c r="P419" s="47" t="s">
        <v>1488</v>
      </c>
      <c r="Q419" s="47">
        <v>10660261</v>
      </c>
      <c r="R419" s="47">
        <f t="shared" si="26"/>
        <v>13172861</v>
      </c>
      <c r="S419" s="47">
        <v>1428391</v>
      </c>
      <c r="T419" s="47">
        <v>11744470</v>
      </c>
      <c r="V419" s="47" t="s">
        <v>2053</v>
      </c>
      <c r="W419" s="47" t="s">
        <v>1492</v>
      </c>
      <c r="X419" s="47">
        <v>36900</v>
      </c>
      <c r="Y419" s="47">
        <f t="shared" si="27"/>
        <v>49100</v>
      </c>
      <c r="Z419" s="47">
        <v>0</v>
      </c>
      <c r="AA419" s="47">
        <v>49100</v>
      </c>
    </row>
    <row r="420" spans="1:27" ht="15">
      <c r="A420" s="47" t="s">
        <v>2094</v>
      </c>
      <c r="B420" s="47" t="s">
        <v>1501</v>
      </c>
      <c r="C420" s="47">
        <v>350</v>
      </c>
      <c r="D420" s="47">
        <f t="shared" si="28"/>
        <v>59776</v>
      </c>
      <c r="E420" s="47">
        <v>0</v>
      </c>
      <c r="F420" s="47">
        <v>59776</v>
      </c>
      <c r="G420" s="5"/>
      <c r="H420" s="47" t="s">
        <v>2243</v>
      </c>
      <c r="I420" s="47" t="s">
        <v>1549</v>
      </c>
      <c r="J420" s="47">
        <v>0</v>
      </c>
      <c r="K420" s="47">
        <f t="shared" si="25"/>
        <v>785110</v>
      </c>
      <c r="L420" s="47">
        <v>0</v>
      </c>
      <c r="M420" s="47">
        <v>785110</v>
      </c>
      <c r="O420" s="47" t="s">
        <v>2044</v>
      </c>
      <c r="P420" s="47" t="s">
        <v>1489</v>
      </c>
      <c r="Q420" s="47">
        <v>16995690</v>
      </c>
      <c r="R420" s="47">
        <f t="shared" si="26"/>
        <v>30306296</v>
      </c>
      <c r="S420" s="47">
        <v>8344963</v>
      </c>
      <c r="T420" s="47">
        <v>21961333</v>
      </c>
      <c r="V420" s="47" t="s">
        <v>2056</v>
      </c>
      <c r="W420" s="47" t="s">
        <v>1493</v>
      </c>
      <c r="X420" s="47">
        <v>1493000</v>
      </c>
      <c r="Y420" s="47">
        <f t="shared" si="27"/>
        <v>133550</v>
      </c>
      <c r="Z420" s="47">
        <v>0</v>
      </c>
      <c r="AA420" s="47">
        <v>133550</v>
      </c>
    </row>
    <row r="421" spans="1:27" ht="15">
      <c r="A421" s="47" t="s">
        <v>2097</v>
      </c>
      <c r="B421" s="47" t="s">
        <v>1502</v>
      </c>
      <c r="C421" s="47">
        <v>1015701</v>
      </c>
      <c r="D421" s="47">
        <f t="shared" si="28"/>
        <v>344961</v>
      </c>
      <c r="E421" s="47">
        <v>29100</v>
      </c>
      <c r="F421" s="47">
        <v>315861</v>
      </c>
      <c r="G421" s="5"/>
      <c r="H421" s="47" t="s">
        <v>2246</v>
      </c>
      <c r="I421" s="47" t="s">
        <v>1</v>
      </c>
      <c r="J421" s="47">
        <v>0</v>
      </c>
      <c r="K421" s="47">
        <f t="shared" si="25"/>
        <v>9000</v>
      </c>
      <c r="L421" s="47">
        <v>0</v>
      </c>
      <c r="M421" s="47">
        <v>9000</v>
      </c>
      <c r="O421" s="47" t="s">
        <v>2047</v>
      </c>
      <c r="P421" s="47" t="s">
        <v>1490</v>
      </c>
      <c r="Q421" s="47">
        <v>14957992</v>
      </c>
      <c r="R421" s="47">
        <f t="shared" si="26"/>
        <v>25665071</v>
      </c>
      <c r="S421" s="47">
        <v>3445064</v>
      </c>
      <c r="T421" s="47">
        <v>22220007</v>
      </c>
      <c r="V421" s="47" t="s">
        <v>2059</v>
      </c>
      <c r="W421" s="47" t="s">
        <v>1494</v>
      </c>
      <c r="X421" s="47">
        <v>13302586</v>
      </c>
      <c r="Y421" s="47">
        <f t="shared" si="27"/>
        <v>4455819</v>
      </c>
      <c r="Z421" s="47">
        <v>12600</v>
      </c>
      <c r="AA421" s="47">
        <v>4443219</v>
      </c>
    </row>
    <row r="422" spans="1:27" ht="15">
      <c r="A422" s="47" t="s">
        <v>2100</v>
      </c>
      <c r="B422" s="47" t="s">
        <v>1503</v>
      </c>
      <c r="C422" s="47">
        <v>0</v>
      </c>
      <c r="D422" s="47">
        <f t="shared" si="28"/>
        <v>379855</v>
      </c>
      <c r="E422" s="47">
        <v>0</v>
      </c>
      <c r="F422" s="47">
        <v>379855</v>
      </c>
      <c r="G422" s="5"/>
      <c r="H422" s="47" t="s">
        <v>2250</v>
      </c>
      <c r="I422" s="47" t="s">
        <v>1315</v>
      </c>
      <c r="J422" s="47">
        <v>838738</v>
      </c>
      <c r="K422" s="47">
        <f t="shared" si="25"/>
        <v>909463</v>
      </c>
      <c r="L422" s="47">
        <v>0</v>
      </c>
      <c r="M422" s="47">
        <v>909463</v>
      </c>
      <c r="O422" s="47" t="s">
        <v>2050</v>
      </c>
      <c r="P422" s="47" t="s">
        <v>1491</v>
      </c>
      <c r="Q422" s="47">
        <v>666000</v>
      </c>
      <c r="R422" s="47">
        <f t="shared" si="26"/>
        <v>253317</v>
      </c>
      <c r="S422" s="47">
        <v>10000</v>
      </c>
      <c r="T422" s="47">
        <v>243317</v>
      </c>
      <c r="V422" s="47" t="s">
        <v>2062</v>
      </c>
      <c r="W422" s="47" t="s">
        <v>1495</v>
      </c>
      <c r="X422" s="47">
        <v>248501</v>
      </c>
      <c r="Y422" s="47">
        <f t="shared" si="27"/>
        <v>2832453</v>
      </c>
      <c r="Z422" s="47">
        <v>156544</v>
      </c>
      <c r="AA422" s="47">
        <v>2675909</v>
      </c>
    </row>
    <row r="423" spans="1:27" ht="15">
      <c r="A423" s="47" t="s">
        <v>2103</v>
      </c>
      <c r="B423" s="47" t="s">
        <v>1504</v>
      </c>
      <c r="C423" s="47">
        <v>0</v>
      </c>
      <c r="D423" s="47">
        <f t="shared" si="28"/>
        <v>31144</v>
      </c>
      <c r="E423" s="47">
        <v>0</v>
      </c>
      <c r="F423" s="47">
        <v>31144</v>
      </c>
      <c r="G423" s="5"/>
      <c r="H423" s="47" t="s">
        <v>2252</v>
      </c>
      <c r="I423" s="47" t="s">
        <v>1550</v>
      </c>
      <c r="J423" s="47">
        <v>0</v>
      </c>
      <c r="K423" s="47">
        <f t="shared" si="25"/>
        <v>10950</v>
      </c>
      <c r="L423" s="47">
        <v>0</v>
      </c>
      <c r="M423" s="47">
        <v>10950</v>
      </c>
      <c r="O423" s="47" t="s">
        <v>2053</v>
      </c>
      <c r="P423" s="47" t="s">
        <v>1492</v>
      </c>
      <c r="Q423" s="47">
        <v>2796715</v>
      </c>
      <c r="R423" s="47">
        <f t="shared" si="26"/>
        <v>1971776</v>
      </c>
      <c r="S423" s="47">
        <v>792825</v>
      </c>
      <c r="T423" s="47">
        <v>1178951</v>
      </c>
      <c r="V423" s="47" t="s">
        <v>2065</v>
      </c>
      <c r="W423" s="47" t="s">
        <v>1637</v>
      </c>
      <c r="X423" s="47">
        <v>15000</v>
      </c>
      <c r="Y423" s="47">
        <f t="shared" si="27"/>
        <v>146830</v>
      </c>
      <c r="Z423" s="47">
        <v>0</v>
      </c>
      <c r="AA423" s="47">
        <v>146830</v>
      </c>
    </row>
    <row r="424" spans="1:27" ht="15">
      <c r="A424" s="47" t="s">
        <v>2109</v>
      </c>
      <c r="B424" s="47" t="s">
        <v>1506</v>
      </c>
      <c r="C424" s="47">
        <v>0</v>
      </c>
      <c r="D424" s="47">
        <f t="shared" si="28"/>
        <v>66949</v>
      </c>
      <c r="E424" s="47">
        <v>0</v>
      </c>
      <c r="F424" s="47">
        <v>66949</v>
      </c>
      <c r="G424" s="5"/>
      <c r="H424" s="47" t="s">
        <v>20</v>
      </c>
      <c r="I424" s="47" t="s">
        <v>1551</v>
      </c>
      <c r="J424" s="47">
        <v>72003</v>
      </c>
      <c r="K424" s="47">
        <f t="shared" si="25"/>
        <v>283247</v>
      </c>
      <c r="L424" s="47">
        <v>4</v>
      </c>
      <c r="M424" s="47">
        <v>283243</v>
      </c>
      <c r="O424" s="47" t="s">
        <v>2056</v>
      </c>
      <c r="P424" s="47" t="s">
        <v>1493</v>
      </c>
      <c r="Q424" s="47">
        <v>303000</v>
      </c>
      <c r="R424" s="47">
        <f t="shared" si="26"/>
        <v>688966</v>
      </c>
      <c r="S424" s="47">
        <v>85250</v>
      </c>
      <c r="T424" s="47">
        <v>603716</v>
      </c>
      <c r="V424" s="47" t="s">
        <v>2068</v>
      </c>
      <c r="W424" s="47" t="s">
        <v>1496</v>
      </c>
      <c r="X424" s="47">
        <v>11929173</v>
      </c>
      <c r="Y424" s="47">
        <f t="shared" si="27"/>
        <v>17175133</v>
      </c>
      <c r="Z424" s="47">
        <v>199798</v>
      </c>
      <c r="AA424" s="47">
        <v>16975335</v>
      </c>
    </row>
    <row r="425" spans="1:27" ht="15">
      <c r="A425" s="47" t="s">
        <v>2112</v>
      </c>
      <c r="B425" s="47" t="s">
        <v>1507</v>
      </c>
      <c r="C425" s="47">
        <v>0</v>
      </c>
      <c r="D425" s="47">
        <f t="shared" si="28"/>
        <v>37271</v>
      </c>
      <c r="E425" s="47">
        <v>0</v>
      </c>
      <c r="F425" s="47">
        <v>37271</v>
      </c>
      <c r="G425" s="5"/>
      <c r="H425" s="47" t="s">
        <v>26</v>
      </c>
      <c r="I425" s="47" t="s">
        <v>1387</v>
      </c>
      <c r="J425" s="47">
        <v>0</v>
      </c>
      <c r="K425" s="47">
        <f t="shared" si="25"/>
        <v>15800</v>
      </c>
      <c r="L425" s="47">
        <v>0</v>
      </c>
      <c r="M425" s="47">
        <v>15800</v>
      </c>
      <c r="O425" s="47" t="s">
        <v>2059</v>
      </c>
      <c r="P425" s="47" t="s">
        <v>1494</v>
      </c>
      <c r="Q425" s="47">
        <v>8399016</v>
      </c>
      <c r="R425" s="47">
        <f t="shared" si="26"/>
        <v>16342466</v>
      </c>
      <c r="S425" s="47">
        <v>2056092</v>
      </c>
      <c r="T425" s="47">
        <v>14286374</v>
      </c>
      <c r="V425" s="47" t="s">
        <v>2071</v>
      </c>
      <c r="W425" s="47" t="s">
        <v>1385</v>
      </c>
      <c r="X425" s="47">
        <v>0</v>
      </c>
      <c r="Y425" s="47">
        <f t="shared" si="27"/>
        <v>343645</v>
      </c>
      <c r="Z425" s="47">
        <v>313450</v>
      </c>
      <c r="AA425" s="47">
        <v>30195</v>
      </c>
    </row>
    <row r="426" spans="1:27" ht="15">
      <c r="A426" s="47" t="s">
        <v>2115</v>
      </c>
      <c r="B426" s="47" t="s">
        <v>1508</v>
      </c>
      <c r="C426" s="47">
        <v>422370</v>
      </c>
      <c r="D426" s="47">
        <f t="shared" si="28"/>
        <v>507490</v>
      </c>
      <c r="E426" s="47">
        <v>2100</v>
      </c>
      <c r="F426" s="47">
        <v>505390</v>
      </c>
      <c r="G426" s="5"/>
      <c r="H426" s="47" t="s">
        <v>29</v>
      </c>
      <c r="I426" s="47" t="s">
        <v>1264</v>
      </c>
      <c r="J426" s="47">
        <v>1</v>
      </c>
      <c r="K426" s="47">
        <f t="shared" si="25"/>
        <v>1661811</v>
      </c>
      <c r="L426" s="47">
        <v>0</v>
      </c>
      <c r="M426" s="47">
        <v>1661811</v>
      </c>
      <c r="O426" s="47" t="s">
        <v>2062</v>
      </c>
      <c r="P426" s="47" t="s">
        <v>1495</v>
      </c>
      <c r="Q426" s="47">
        <v>7458144</v>
      </c>
      <c r="R426" s="47">
        <f t="shared" si="26"/>
        <v>7416860</v>
      </c>
      <c r="S426" s="47">
        <v>1704621</v>
      </c>
      <c r="T426" s="47">
        <v>5712239</v>
      </c>
      <c r="V426" s="47" t="s">
        <v>2074</v>
      </c>
      <c r="W426" s="47" t="s">
        <v>1497</v>
      </c>
      <c r="X426" s="47">
        <v>17492</v>
      </c>
      <c r="Y426" s="47">
        <f t="shared" si="27"/>
        <v>4223915</v>
      </c>
      <c r="Z426" s="47">
        <v>3800</v>
      </c>
      <c r="AA426" s="47">
        <v>4220115</v>
      </c>
    </row>
    <row r="427" spans="1:27" ht="15">
      <c r="A427" s="47" t="s">
        <v>2118</v>
      </c>
      <c r="B427" s="47" t="s">
        <v>1640</v>
      </c>
      <c r="C427" s="47">
        <v>1200</v>
      </c>
      <c r="D427" s="47">
        <f t="shared" si="28"/>
        <v>134390</v>
      </c>
      <c r="E427" s="47">
        <v>95200</v>
      </c>
      <c r="F427" s="47">
        <v>39190</v>
      </c>
      <c r="G427" s="5"/>
      <c r="H427" s="47" t="s">
        <v>32</v>
      </c>
      <c r="I427" s="47" t="s">
        <v>1388</v>
      </c>
      <c r="J427" s="47">
        <v>0</v>
      </c>
      <c r="K427" s="47">
        <f t="shared" si="25"/>
        <v>48660</v>
      </c>
      <c r="L427" s="47">
        <v>0</v>
      </c>
      <c r="M427" s="47">
        <v>48660</v>
      </c>
      <c r="O427" s="47" t="s">
        <v>2065</v>
      </c>
      <c r="P427" s="47" t="s">
        <v>1637</v>
      </c>
      <c r="Q427" s="47">
        <v>700000</v>
      </c>
      <c r="R427" s="47">
        <f t="shared" si="26"/>
        <v>406190</v>
      </c>
      <c r="S427" s="47">
        <v>102300</v>
      </c>
      <c r="T427" s="47">
        <v>303890</v>
      </c>
      <c r="V427" s="47" t="s">
        <v>2077</v>
      </c>
      <c r="W427" s="47" t="s">
        <v>1498</v>
      </c>
      <c r="X427" s="47">
        <v>66200</v>
      </c>
      <c r="Y427" s="47">
        <f t="shared" si="27"/>
        <v>1053855</v>
      </c>
      <c r="Z427" s="47">
        <v>182000</v>
      </c>
      <c r="AA427" s="47">
        <v>871855</v>
      </c>
    </row>
    <row r="428" spans="1:27" ht="15">
      <c r="A428" s="47" t="s">
        <v>2124</v>
      </c>
      <c r="B428" s="47" t="s">
        <v>1510</v>
      </c>
      <c r="C428" s="47">
        <v>1063808</v>
      </c>
      <c r="D428" s="47">
        <f t="shared" si="28"/>
        <v>395590</v>
      </c>
      <c r="E428" s="47">
        <v>10000</v>
      </c>
      <c r="F428" s="47">
        <v>385590</v>
      </c>
      <c r="G428" s="5"/>
      <c r="H428" s="47" t="s">
        <v>35</v>
      </c>
      <c r="I428" s="47" t="s">
        <v>1553</v>
      </c>
      <c r="J428" s="47">
        <v>0</v>
      </c>
      <c r="K428" s="47">
        <f t="shared" si="25"/>
        <v>78250</v>
      </c>
      <c r="L428" s="47">
        <v>0</v>
      </c>
      <c r="M428" s="47">
        <v>78250</v>
      </c>
      <c r="O428" s="47" t="s">
        <v>2068</v>
      </c>
      <c r="P428" s="47" t="s">
        <v>1496</v>
      </c>
      <c r="Q428" s="47">
        <v>46991933</v>
      </c>
      <c r="R428" s="47">
        <f t="shared" si="26"/>
        <v>11752103</v>
      </c>
      <c r="S428" s="47">
        <v>4738075</v>
      </c>
      <c r="T428" s="47">
        <v>7014028</v>
      </c>
      <c r="V428" s="47" t="s">
        <v>2080</v>
      </c>
      <c r="W428" s="47" t="s">
        <v>1499</v>
      </c>
      <c r="X428" s="47">
        <v>0</v>
      </c>
      <c r="Y428" s="47">
        <f t="shared" si="27"/>
        <v>2135554</v>
      </c>
      <c r="Z428" s="47">
        <v>2</v>
      </c>
      <c r="AA428" s="47">
        <v>2135552</v>
      </c>
    </row>
    <row r="429" spans="1:27" ht="15">
      <c r="A429" s="47" t="s">
        <v>2128</v>
      </c>
      <c r="B429" s="47" t="s">
        <v>1511</v>
      </c>
      <c r="C429" s="47">
        <v>0</v>
      </c>
      <c r="D429" s="47">
        <f t="shared" si="28"/>
        <v>66819</v>
      </c>
      <c r="E429" s="47">
        <v>0</v>
      </c>
      <c r="F429" s="47">
        <v>66819</v>
      </c>
      <c r="G429" s="5"/>
      <c r="H429" s="47" t="s">
        <v>37</v>
      </c>
      <c r="I429" s="47" t="s">
        <v>1554</v>
      </c>
      <c r="J429" s="47">
        <v>0</v>
      </c>
      <c r="K429" s="47">
        <f t="shared" si="25"/>
        <v>297584</v>
      </c>
      <c r="L429" s="47">
        <v>0</v>
      </c>
      <c r="M429" s="47">
        <v>297584</v>
      </c>
      <c r="O429" s="47" t="s">
        <v>2071</v>
      </c>
      <c r="P429" s="47" t="s">
        <v>1385</v>
      </c>
      <c r="Q429" s="47">
        <v>5077118</v>
      </c>
      <c r="R429" s="47">
        <f t="shared" si="26"/>
        <v>3311450</v>
      </c>
      <c r="S429" s="47">
        <v>1657177</v>
      </c>
      <c r="T429" s="47">
        <v>1654273</v>
      </c>
      <c r="V429" s="47" t="s">
        <v>2086</v>
      </c>
      <c r="W429" s="47" t="s">
        <v>1442</v>
      </c>
      <c r="X429" s="47">
        <v>82700</v>
      </c>
      <c r="Y429" s="47">
        <f t="shared" si="27"/>
        <v>996619</v>
      </c>
      <c r="Z429" s="47">
        <v>555500</v>
      </c>
      <c r="AA429" s="47">
        <v>441119</v>
      </c>
    </row>
    <row r="430" spans="1:27" ht="15">
      <c r="A430" s="47" t="s">
        <v>2131</v>
      </c>
      <c r="B430" s="47" t="s">
        <v>1512</v>
      </c>
      <c r="C430" s="47">
        <v>939350</v>
      </c>
      <c r="D430" s="47">
        <f t="shared" si="28"/>
        <v>2205620</v>
      </c>
      <c r="E430" s="47">
        <v>184600</v>
      </c>
      <c r="F430" s="47">
        <v>2021020</v>
      </c>
      <c r="G430" s="5"/>
      <c r="H430" s="47" t="s">
        <v>40</v>
      </c>
      <c r="I430" s="47" t="s">
        <v>1555</v>
      </c>
      <c r="J430" s="47">
        <v>0</v>
      </c>
      <c r="K430" s="47">
        <f t="shared" si="25"/>
        <v>5000</v>
      </c>
      <c r="L430" s="47">
        <v>0</v>
      </c>
      <c r="M430" s="47">
        <v>5000</v>
      </c>
      <c r="O430" s="47" t="s">
        <v>2074</v>
      </c>
      <c r="P430" s="47" t="s">
        <v>1497</v>
      </c>
      <c r="Q430" s="47">
        <v>4667036</v>
      </c>
      <c r="R430" s="47">
        <f t="shared" si="26"/>
        <v>8048098</v>
      </c>
      <c r="S430" s="47">
        <v>602225</v>
      </c>
      <c r="T430" s="47">
        <v>7445873</v>
      </c>
      <c r="V430" s="47" t="s">
        <v>2088</v>
      </c>
      <c r="W430" s="47" t="s">
        <v>1638</v>
      </c>
      <c r="X430" s="47">
        <v>18200</v>
      </c>
      <c r="Y430" s="47">
        <f t="shared" si="27"/>
        <v>579395</v>
      </c>
      <c r="Z430" s="47">
        <v>0</v>
      </c>
      <c r="AA430" s="47">
        <v>579395</v>
      </c>
    </row>
    <row r="431" spans="1:27" ht="15">
      <c r="A431" s="47" t="s">
        <v>2134</v>
      </c>
      <c r="B431" s="47" t="s">
        <v>1513</v>
      </c>
      <c r="C431" s="47">
        <v>0</v>
      </c>
      <c r="D431" s="47">
        <f t="shared" si="28"/>
        <v>32115</v>
      </c>
      <c r="E431" s="47">
        <v>0</v>
      </c>
      <c r="F431" s="47">
        <v>32115</v>
      </c>
      <c r="G431" s="5"/>
      <c r="H431" s="47" t="s">
        <v>43</v>
      </c>
      <c r="I431" s="47" t="s">
        <v>1556</v>
      </c>
      <c r="J431" s="47">
        <v>676500</v>
      </c>
      <c r="K431" s="47">
        <f t="shared" si="25"/>
        <v>48960</v>
      </c>
      <c r="L431" s="47">
        <v>0</v>
      </c>
      <c r="M431" s="47">
        <v>48960</v>
      </c>
      <c r="O431" s="47" t="s">
        <v>2077</v>
      </c>
      <c r="P431" s="47" t="s">
        <v>1498</v>
      </c>
      <c r="Q431" s="47">
        <v>18745252</v>
      </c>
      <c r="R431" s="47">
        <f t="shared" si="26"/>
        <v>19177240</v>
      </c>
      <c r="S431" s="47">
        <v>4734104</v>
      </c>
      <c r="T431" s="47">
        <v>14443136</v>
      </c>
      <c r="V431" s="47" t="s">
        <v>2091</v>
      </c>
      <c r="W431" s="47" t="s">
        <v>1639</v>
      </c>
      <c r="X431" s="47">
        <v>0</v>
      </c>
      <c r="Y431" s="47">
        <f t="shared" si="27"/>
        <v>20838</v>
      </c>
      <c r="Z431" s="47">
        <v>0</v>
      </c>
      <c r="AA431" s="47">
        <v>20838</v>
      </c>
    </row>
    <row r="432" spans="1:27" ht="15">
      <c r="A432" s="47" t="s">
        <v>2137</v>
      </c>
      <c r="B432" s="47" t="s">
        <v>1514</v>
      </c>
      <c r="C432" s="47">
        <v>0</v>
      </c>
      <c r="D432" s="47">
        <f t="shared" si="28"/>
        <v>437971</v>
      </c>
      <c r="E432" s="47">
        <v>0</v>
      </c>
      <c r="F432" s="47">
        <v>437971</v>
      </c>
      <c r="G432" s="5"/>
      <c r="H432" s="47" t="s">
        <v>46</v>
      </c>
      <c r="I432" s="47" t="s">
        <v>1557</v>
      </c>
      <c r="J432" s="47">
        <v>0</v>
      </c>
      <c r="K432" s="47">
        <f t="shared" si="25"/>
        <v>21076</v>
      </c>
      <c r="L432" s="47">
        <v>0</v>
      </c>
      <c r="M432" s="47">
        <v>21076</v>
      </c>
      <c r="O432" s="47" t="s">
        <v>2080</v>
      </c>
      <c r="P432" s="47" t="s">
        <v>1499</v>
      </c>
      <c r="Q432" s="47">
        <v>2795774</v>
      </c>
      <c r="R432" s="47">
        <f t="shared" si="26"/>
        <v>12621353</v>
      </c>
      <c r="S432" s="47">
        <v>217301</v>
      </c>
      <c r="T432" s="47">
        <v>12404052</v>
      </c>
      <c r="V432" s="47" t="s">
        <v>2094</v>
      </c>
      <c r="W432" s="47" t="s">
        <v>1501</v>
      </c>
      <c r="X432" s="47">
        <v>270865</v>
      </c>
      <c r="Y432" s="47">
        <f t="shared" si="27"/>
        <v>1965269</v>
      </c>
      <c r="Z432" s="47">
        <v>0</v>
      </c>
      <c r="AA432" s="47">
        <v>1965269</v>
      </c>
    </row>
    <row r="433" spans="1:27" ht="15">
      <c r="A433" s="47" t="s">
        <v>2140</v>
      </c>
      <c r="B433" s="47" t="s">
        <v>1515</v>
      </c>
      <c r="C433" s="47">
        <v>0</v>
      </c>
      <c r="D433" s="47">
        <f t="shared" si="28"/>
        <v>254190</v>
      </c>
      <c r="E433" s="47">
        <v>60000</v>
      </c>
      <c r="F433" s="47">
        <v>194190</v>
      </c>
      <c r="G433" s="5"/>
      <c r="H433" s="47" t="s">
        <v>48</v>
      </c>
      <c r="I433" s="47" t="s">
        <v>1558</v>
      </c>
      <c r="J433" s="47">
        <v>0</v>
      </c>
      <c r="K433" s="47">
        <f t="shared" si="25"/>
        <v>392420</v>
      </c>
      <c r="L433" s="47">
        <v>0</v>
      </c>
      <c r="M433" s="47">
        <v>392420</v>
      </c>
      <c r="O433" s="47" t="s">
        <v>2083</v>
      </c>
      <c r="P433" s="47" t="s">
        <v>1500</v>
      </c>
      <c r="Q433" s="47">
        <v>3110202</v>
      </c>
      <c r="R433" s="47">
        <f t="shared" si="26"/>
        <v>2675332</v>
      </c>
      <c r="S433" s="47">
        <v>152851</v>
      </c>
      <c r="T433" s="47">
        <v>2522481</v>
      </c>
      <c r="V433" s="47" t="s">
        <v>2097</v>
      </c>
      <c r="W433" s="47" t="s">
        <v>1502</v>
      </c>
      <c r="X433" s="47">
        <v>500</v>
      </c>
      <c r="Y433" s="47">
        <f t="shared" si="27"/>
        <v>1744861</v>
      </c>
      <c r="Z433" s="47">
        <v>70800</v>
      </c>
      <c r="AA433" s="47">
        <v>1674061</v>
      </c>
    </row>
    <row r="434" spans="1:27" ht="15">
      <c r="A434" s="47" t="s">
        <v>2143</v>
      </c>
      <c r="B434" s="47" t="s">
        <v>1516</v>
      </c>
      <c r="C434" s="47">
        <v>6100</v>
      </c>
      <c r="D434" s="47">
        <f t="shared" si="28"/>
        <v>93552</v>
      </c>
      <c r="E434" s="47">
        <v>0</v>
      </c>
      <c r="F434" s="47">
        <v>93552</v>
      </c>
      <c r="G434" s="5"/>
      <c r="H434" s="47" t="s">
        <v>51</v>
      </c>
      <c r="I434" s="47" t="s">
        <v>1559</v>
      </c>
      <c r="J434" s="47">
        <v>0</v>
      </c>
      <c r="K434" s="47">
        <f t="shared" si="25"/>
        <v>95800</v>
      </c>
      <c r="L434" s="47">
        <v>0</v>
      </c>
      <c r="M434" s="47">
        <v>95800</v>
      </c>
      <c r="O434" s="47" t="s">
        <v>2086</v>
      </c>
      <c r="P434" s="47" t="s">
        <v>1442</v>
      </c>
      <c r="Q434" s="47">
        <v>9573961</v>
      </c>
      <c r="R434" s="47">
        <f t="shared" si="26"/>
        <v>3275248</v>
      </c>
      <c r="S434" s="47">
        <v>445811</v>
      </c>
      <c r="T434" s="47">
        <v>2829437</v>
      </c>
      <c r="V434" s="47" t="s">
        <v>2100</v>
      </c>
      <c r="W434" s="47" t="s">
        <v>1503</v>
      </c>
      <c r="X434" s="47">
        <v>25150</v>
      </c>
      <c r="Y434" s="47">
        <f t="shared" si="27"/>
        <v>2070026</v>
      </c>
      <c r="Z434" s="47">
        <v>0</v>
      </c>
      <c r="AA434" s="47">
        <v>2070026</v>
      </c>
    </row>
    <row r="435" spans="1:27" ht="15">
      <c r="A435" s="47" t="s">
        <v>2146</v>
      </c>
      <c r="B435" s="47" t="s">
        <v>1517</v>
      </c>
      <c r="C435" s="47">
        <v>0</v>
      </c>
      <c r="D435" s="47">
        <f t="shared" si="28"/>
        <v>321303</v>
      </c>
      <c r="E435" s="47">
        <v>1100</v>
      </c>
      <c r="F435" s="47">
        <v>320203</v>
      </c>
      <c r="G435" s="5"/>
      <c r="H435" s="47" t="s">
        <v>55</v>
      </c>
      <c r="I435" s="47" t="s">
        <v>1560</v>
      </c>
      <c r="J435" s="47">
        <v>0</v>
      </c>
      <c r="K435" s="47">
        <f t="shared" si="25"/>
        <v>30600</v>
      </c>
      <c r="L435" s="47">
        <v>0</v>
      </c>
      <c r="M435" s="47">
        <v>30600</v>
      </c>
      <c r="O435" s="47" t="s">
        <v>2088</v>
      </c>
      <c r="P435" s="47" t="s">
        <v>1638</v>
      </c>
      <c r="Q435" s="47">
        <v>846500</v>
      </c>
      <c r="R435" s="47">
        <f t="shared" si="26"/>
        <v>684036</v>
      </c>
      <c r="S435" s="47">
        <v>214900</v>
      </c>
      <c r="T435" s="47">
        <v>469136</v>
      </c>
      <c r="V435" s="47" t="s">
        <v>2103</v>
      </c>
      <c r="W435" s="47" t="s">
        <v>1504</v>
      </c>
      <c r="X435" s="47">
        <v>107000</v>
      </c>
      <c r="Y435" s="47">
        <f t="shared" si="27"/>
        <v>2115028</v>
      </c>
      <c r="Z435" s="47">
        <v>0</v>
      </c>
      <c r="AA435" s="47">
        <v>2115028</v>
      </c>
    </row>
    <row r="436" spans="1:27" ht="15">
      <c r="A436" s="47" t="s">
        <v>2152</v>
      </c>
      <c r="B436" s="47" t="s">
        <v>1518</v>
      </c>
      <c r="C436" s="47">
        <v>0</v>
      </c>
      <c r="D436" s="47">
        <f t="shared" si="28"/>
        <v>197313</v>
      </c>
      <c r="E436" s="47">
        <v>83913</v>
      </c>
      <c r="F436" s="47">
        <v>113400</v>
      </c>
      <c r="G436" s="5"/>
      <c r="H436" s="47" t="s">
        <v>58</v>
      </c>
      <c r="I436" s="47" t="s">
        <v>2</v>
      </c>
      <c r="J436" s="47">
        <v>2500</v>
      </c>
      <c r="K436" s="47">
        <f t="shared" si="25"/>
        <v>111250</v>
      </c>
      <c r="L436" s="47">
        <v>61000</v>
      </c>
      <c r="M436" s="47">
        <v>50250</v>
      </c>
      <c r="O436" s="47" t="s">
        <v>2091</v>
      </c>
      <c r="P436" s="47" t="s">
        <v>1639</v>
      </c>
      <c r="Q436" s="47">
        <v>664000</v>
      </c>
      <c r="R436" s="47">
        <f t="shared" si="26"/>
        <v>707978</v>
      </c>
      <c r="S436" s="47">
        <v>43984</v>
      </c>
      <c r="T436" s="47">
        <v>663994</v>
      </c>
      <c r="V436" s="47" t="s">
        <v>2106</v>
      </c>
      <c r="W436" s="47" t="s">
        <v>1505</v>
      </c>
      <c r="X436" s="47">
        <v>300</v>
      </c>
      <c r="Y436" s="47">
        <f t="shared" si="27"/>
        <v>436284</v>
      </c>
      <c r="Z436" s="47">
        <v>0</v>
      </c>
      <c r="AA436" s="47">
        <v>436284</v>
      </c>
    </row>
    <row r="437" spans="1:27" ht="15">
      <c r="A437" s="47" t="s">
        <v>2155</v>
      </c>
      <c r="B437" s="47" t="s">
        <v>1519</v>
      </c>
      <c r="C437" s="47">
        <v>0</v>
      </c>
      <c r="D437" s="47">
        <f t="shared" si="28"/>
        <v>23040</v>
      </c>
      <c r="E437" s="47">
        <v>0</v>
      </c>
      <c r="F437" s="47">
        <v>23040</v>
      </c>
      <c r="G437" s="5"/>
      <c r="H437" s="47" t="s">
        <v>61</v>
      </c>
      <c r="I437" s="47" t="s">
        <v>1561</v>
      </c>
      <c r="J437" s="47">
        <v>0</v>
      </c>
      <c r="K437" s="47">
        <f t="shared" si="25"/>
        <v>260000</v>
      </c>
      <c r="L437" s="47">
        <v>0</v>
      </c>
      <c r="M437" s="47">
        <v>260000</v>
      </c>
      <c r="O437" s="47" t="s">
        <v>2094</v>
      </c>
      <c r="P437" s="47" t="s">
        <v>1501</v>
      </c>
      <c r="Q437" s="47">
        <v>1098151</v>
      </c>
      <c r="R437" s="47">
        <f t="shared" si="26"/>
        <v>1913487</v>
      </c>
      <c r="S437" s="47">
        <v>294548</v>
      </c>
      <c r="T437" s="47">
        <v>1618939</v>
      </c>
      <c r="V437" s="47" t="s">
        <v>2109</v>
      </c>
      <c r="W437" s="47" t="s">
        <v>1506</v>
      </c>
      <c r="X437" s="47">
        <v>40000</v>
      </c>
      <c r="Y437" s="47">
        <f t="shared" si="27"/>
        <v>709007</v>
      </c>
      <c r="Z437" s="47">
        <v>2050</v>
      </c>
      <c r="AA437" s="47">
        <v>706957</v>
      </c>
    </row>
    <row r="438" spans="1:27" ht="15">
      <c r="A438" s="47" t="s">
        <v>2158</v>
      </c>
      <c r="B438" s="47" t="s">
        <v>1520</v>
      </c>
      <c r="C438" s="47">
        <v>0</v>
      </c>
      <c r="D438" s="47">
        <f t="shared" si="28"/>
        <v>265630</v>
      </c>
      <c r="E438" s="47">
        <v>35650</v>
      </c>
      <c r="F438" s="47">
        <v>229980</v>
      </c>
      <c r="G438" s="5"/>
      <c r="H438" s="47" t="s">
        <v>64</v>
      </c>
      <c r="I438" s="47" t="s">
        <v>1562</v>
      </c>
      <c r="J438" s="47">
        <v>0</v>
      </c>
      <c r="K438" s="47">
        <f t="shared" si="25"/>
        <v>19919</v>
      </c>
      <c r="L438" s="47">
        <v>0</v>
      </c>
      <c r="M438" s="47">
        <v>19919</v>
      </c>
      <c r="O438" s="47" t="s">
        <v>2097</v>
      </c>
      <c r="P438" s="47" t="s">
        <v>1502</v>
      </c>
      <c r="Q438" s="47">
        <v>5599022</v>
      </c>
      <c r="R438" s="47">
        <f t="shared" si="26"/>
        <v>6684072</v>
      </c>
      <c r="S438" s="47">
        <v>2243264</v>
      </c>
      <c r="T438" s="47">
        <v>4440808</v>
      </c>
      <c r="V438" s="47" t="s">
        <v>2112</v>
      </c>
      <c r="W438" s="47" t="s">
        <v>1507</v>
      </c>
      <c r="X438" s="47">
        <v>4000</v>
      </c>
      <c r="Y438" s="47">
        <f t="shared" si="27"/>
        <v>72879</v>
      </c>
      <c r="Z438" s="47">
        <v>6525</v>
      </c>
      <c r="AA438" s="47">
        <v>66354</v>
      </c>
    </row>
    <row r="439" spans="1:27" ht="15">
      <c r="A439" s="47" t="s">
        <v>2161</v>
      </c>
      <c r="B439" s="47" t="s">
        <v>1521</v>
      </c>
      <c r="C439" s="47">
        <v>294500</v>
      </c>
      <c r="D439" s="47">
        <f t="shared" si="28"/>
        <v>169923</v>
      </c>
      <c r="E439" s="47">
        <v>46000</v>
      </c>
      <c r="F439" s="47">
        <v>123923</v>
      </c>
      <c r="G439" s="5"/>
      <c r="H439" s="47" t="s">
        <v>67</v>
      </c>
      <c r="I439" s="47" t="s">
        <v>1563</v>
      </c>
      <c r="J439" s="47">
        <v>0</v>
      </c>
      <c r="K439" s="47">
        <f t="shared" si="25"/>
        <v>7450</v>
      </c>
      <c r="L439" s="47">
        <v>0</v>
      </c>
      <c r="M439" s="47">
        <v>7450</v>
      </c>
      <c r="O439" s="47" t="s">
        <v>2100</v>
      </c>
      <c r="P439" s="47" t="s">
        <v>1503</v>
      </c>
      <c r="Q439" s="47">
        <v>2972179</v>
      </c>
      <c r="R439" s="47">
        <f t="shared" si="26"/>
        <v>3811319</v>
      </c>
      <c r="S439" s="47">
        <v>1136229</v>
      </c>
      <c r="T439" s="47">
        <v>2675090</v>
      </c>
      <c r="V439" s="47" t="s">
        <v>2115</v>
      </c>
      <c r="W439" s="47" t="s">
        <v>1508</v>
      </c>
      <c r="X439" s="47">
        <v>1018281</v>
      </c>
      <c r="Y439" s="47">
        <f t="shared" si="27"/>
        <v>14999325</v>
      </c>
      <c r="Z439" s="47">
        <v>4381002</v>
      </c>
      <c r="AA439" s="47">
        <v>10618323</v>
      </c>
    </row>
    <row r="440" spans="1:27" ht="15">
      <c r="A440" s="47" t="s">
        <v>2164</v>
      </c>
      <c r="B440" s="47" t="s">
        <v>1522</v>
      </c>
      <c r="C440" s="47">
        <v>0</v>
      </c>
      <c r="D440" s="47">
        <f t="shared" si="28"/>
        <v>73145</v>
      </c>
      <c r="E440" s="47">
        <v>5000</v>
      </c>
      <c r="F440" s="47">
        <v>68145</v>
      </c>
      <c r="G440" s="5"/>
      <c r="H440" s="47" t="s">
        <v>70</v>
      </c>
      <c r="I440" s="47" t="s">
        <v>1564</v>
      </c>
      <c r="J440" s="47">
        <v>0</v>
      </c>
      <c r="K440" s="47">
        <f t="shared" si="25"/>
        <v>191725</v>
      </c>
      <c r="L440" s="47">
        <v>0</v>
      </c>
      <c r="M440" s="47">
        <v>191725</v>
      </c>
      <c r="O440" s="47" t="s">
        <v>2103</v>
      </c>
      <c r="P440" s="47" t="s">
        <v>1504</v>
      </c>
      <c r="Q440" s="47">
        <v>720000</v>
      </c>
      <c r="R440" s="47">
        <f t="shared" si="26"/>
        <v>1131887</v>
      </c>
      <c r="S440" s="47">
        <v>50000</v>
      </c>
      <c r="T440" s="47">
        <v>1081887</v>
      </c>
      <c r="V440" s="47" t="s">
        <v>2118</v>
      </c>
      <c r="W440" s="47" t="s">
        <v>1640</v>
      </c>
      <c r="X440" s="47">
        <v>0</v>
      </c>
      <c r="Y440" s="47">
        <f t="shared" si="27"/>
        <v>271699</v>
      </c>
      <c r="Z440" s="47">
        <v>190999</v>
      </c>
      <c r="AA440" s="47">
        <v>80700</v>
      </c>
    </row>
    <row r="441" spans="1:27" ht="15">
      <c r="A441" s="47" t="s">
        <v>2167</v>
      </c>
      <c r="B441" s="47" t="s">
        <v>1523</v>
      </c>
      <c r="C441" s="47">
        <v>522327</v>
      </c>
      <c r="D441" s="47">
        <f t="shared" si="28"/>
        <v>1461704</v>
      </c>
      <c r="E441" s="47">
        <v>31150</v>
      </c>
      <c r="F441" s="47">
        <v>1430554</v>
      </c>
      <c r="G441" s="5"/>
      <c r="H441" s="47" t="s">
        <v>73</v>
      </c>
      <c r="I441" s="47" t="s">
        <v>1565</v>
      </c>
      <c r="J441" s="47">
        <v>1000</v>
      </c>
      <c r="K441" s="47">
        <f t="shared" si="25"/>
        <v>32625</v>
      </c>
      <c r="L441" s="47">
        <v>0</v>
      </c>
      <c r="M441" s="47">
        <v>32625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2121</v>
      </c>
      <c r="W441" s="47" t="s">
        <v>1509</v>
      </c>
      <c r="X441" s="47">
        <v>300000</v>
      </c>
      <c r="Y441" s="47">
        <f t="shared" si="27"/>
        <v>1235212</v>
      </c>
      <c r="Z441" s="47">
        <v>0</v>
      </c>
      <c r="AA441" s="47">
        <v>1235212</v>
      </c>
    </row>
    <row r="442" spans="1:27" ht="15">
      <c r="A442" s="47" t="s">
        <v>2170</v>
      </c>
      <c r="B442" s="47" t="s">
        <v>1524</v>
      </c>
      <c r="C442" s="47">
        <v>0</v>
      </c>
      <c r="D442" s="47">
        <f t="shared" si="28"/>
        <v>582306</v>
      </c>
      <c r="E442" s="47">
        <v>6000</v>
      </c>
      <c r="F442" s="47">
        <v>576306</v>
      </c>
      <c r="G442" s="5"/>
      <c r="H442" s="47" t="s">
        <v>76</v>
      </c>
      <c r="I442" s="47" t="s">
        <v>1566</v>
      </c>
      <c r="J442" s="47">
        <v>30600</v>
      </c>
      <c r="K442" s="47">
        <f t="shared" si="25"/>
        <v>98545</v>
      </c>
      <c r="L442" s="47">
        <v>0</v>
      </c>
      <c r="M442" s="47">
        <v>98545</v>
      </c>
      <c r="O442" s="47" t="s">
        <v>2109</v>
      </c>
      <c r="P442" s="47" t="s">
        <v>1506</v>
      </c>
      <c r="Q442" s="47">
        <v>2174953</v>
      </c>
      <c r="R442" s="47">
        <f t="shared" si="26"/>
        <v>1896988</v>
      </c>
      <c r="S442" s="47">
        <v>670150</v>
      </c>
      <c r="T442" s="47">
        <v>1226838</v>
      </c>
      <c r="V442" s="47" t="s">
        <v>2124</v>
      </c>
      <c r="W442" s="47" t="s">
        <v>1510</v>
      </c>
      <c r="X442" s="47">
        <v>976802</v>
      </c>
      <c r="Y442" s="47">
        <f t="shared" si="27"/>
        <v>7482556</v>
      </c>
      <c r="Z442" s="47">
        <v>68345</v>
      </c>
      <c r="AA442" s="47">
        <v>7414211</v>
      </c>
    </row>
    <row r="443" spans="1:27" ht="15">
      <c r="A443" s="47" t="s">
        <v>2173</v>
      </c>
      <c r="B443" s="47" t="s">
        <v>1525</v>
      </c>
      <c r="C443" s="47">
        <v>1318047</v>
      </c>
      <c r="D443" s="47">
        <f t="shared" si="28"/>
        <v>142898</v>
      </c>
      <c r="E443" s="47">
        <v>3000</v>
      </c>
      <c r="F443" s="47">
        <v>139898</v>
      </c>
      <c r="G443" s="5"/>
      <c r="H443" s="47" t="s">
        <v>79</v>
      </c>
      <c r="I443" s="47" t="s">
        <v>1567</v>
      </c>
      <c r="J443" s="47">
        <v>2000</v>
      </c>
      <c r="K443" s="47">
        <f t="shared" si="25"/>
        <v>900</v>
      </c>
      <c r="L443" s="47">
        <v>0</v>
      </c>
      <c r="M443" s="47">
        <v>900</v>
      </c>
      <c r="O443" s="47" t="s">
        <v>2112</v>
      </c>
      <c r="P443" s="47" t="s">
        <v>1507</v>
      </c>
      <c r="Q443" s="47">
        <v>0</v>
      </c>
      <c r="R443" s="47">
        <f t="shared" si="26"/>
        <v>566491</v>
      </c>
      <c r="S443" s="47">
        <v>102500</v>
      </c>
      <c r="T443" s="47">
        <v>463991</v>
      </c>
      <c r="V443" s="47" t="s">
        <v>2128</v>
      </c>
      <c r="W443" s="47" t="s">
        <v>1511</v>
      </c>
      <c r="X443" s="47">
        <v>358707</v>
      </c>
      <c r="Y443" s="47">
        <f t="shared" si="27"/>
        <v>734751</v>
      </c>
      <c r="Z443" s="47">
        <v>0</v>
      </c>
      <c r="AA443" s="47">
        <v>734751</v>
      </c>
    </row>
    <row r="444" spans="1:27" ht="15">
      <c r="A444" s="47" t="s">
        <v>2177</v>
      </c>
      <c r="B444" s="47" t="s">
        <v>1536</v>
      </c>
      <c r="C444" s="47">
        <v>0</v>
      </c>
      <c r="D444" s="47">
        <f t="shared" si="28"/>
        <v>25000</v>
      </c>
      <c r="E444" s="47">
        <v>25000</v>
      </c>
      <c r="F444" s="47">
        <v>0</v>
      </c>
      <c r="G444" s="5"/>
      <c r="H444" s="47" t="s">
        <v>82</v>
      </c>
      <c r="I444" s="47" t="s">
        <v>1568</v>
      </c>
      <c r="J444" s="47">
        <v>52000</v>
      </c>
      <c r="K444" s="47">
        <f t="shared" si="25"/>
        <v>800</v>
      </c>
      <c r="L444" s="47">
        <v>0</v>
      </c>
      <c r="M444" s="47">
        <v>800</v>
      </c>
      <c r="O444" s="47" t="s">
        <v>2115</v>
      </c>
      <c r="P444" s="47" t="s">
        <v>1508</v>
      </c>
      <c r="Q444" s="47">
        <v>14415776</v>
      </c>
      <c r="R444" s="47">
        <f t="shared" si="26"/>
        <v>7558506</v>
      </c>
      <c r="S444" s="47">
        <v>1795993</v>
      </c>
      <c r="T444" s="47">
        <v>5762513</v>
      </c>
      <c r="V444" s="47" t="s">
        <v>2131</v>
      </c>
      <c r="W444" s="47" t="s">
        <v>1512</v>
      </c>
      <c r="X444" s="47">
        <v>14627378</v>
      </c>
      <c r="Y444" s="47">
        <f t="shared" si="27"/>
        <v>36396023</v>
      </c>
      <c r="Z444" s="47">
        <v>5100000</v>
      </c>
      <c r="AA444" s="47">
        <v>31296023</v>
      </c>
    </row>
    <row r="445" spans="1:27" ht="15">
      <c r="A445" s="47" t="s">
        <v>2180</v>
      </c>
      <c r="B445" s="47" t="s">
        <v>1526</v>
      </c>
      <c r="C445" s="47">
        <v>0</v>
      </c>
      <c r="D445" s="47">
        <f t="shared" si="28"/>
        <v>5600</v>
      </c>
      <c r="E445" s="47">
        <v>0</v>
      </c>
      <c r="F445" s="47">
        <v>5600</v>
      </c>
      <c r="G445" s="5"/>
      <c r="H445" s="47" t="s">
        <v>85</v>
      </c>
      <c r="I445" s="47" t="s">
        <v>1569</v>
      </c>
      <c r="J445" s="47">
        <v>696000</v>
      </c>
      <c r="K445" s="47">
        <f t="shared" si="25"/>
        <v>62975</v>
      </c>
      <c r="L445" s="47">
        <v>0</v>
      </c>
      <c r="M445" s="47">
        <v>62975</v>
      </c>
      <c r="O445" s="47" t="s">
        <v>2118</v>
      </c>
      <c r="P445" s="47" t="s">
        <v>1640</v>
      </c>
      <c r="Q445" s="47">
        <v>4945562</v>
      </c>
      <c r="R445" s="47">
        <f t="shared" si="26"/>
        <v>2927810</v>
      </c>
      <c r="S445" s="47">
        <v>1120260</v>
      </c>
      <c r="T445" s="47">
        <v>1807550</v>
      </c>
      <c r="V445" s="47" t="s">
        <v>2134</v>
      </c>
      <c r="W445" s="47" t="s">
        <v>1513</v>
      </c>
      <c r="X445" s="47">
        <v>860300</v>
      </c>
      <c r="Y445" s="47">
        <f t="shared" si="27"/>
        <v>452251</v>
      </c>
      <c r="Z445" s="47">
        <v>0</v>
      </c>
      <c r="AA445" s="47">
        <v>452251</v>
      </c>
    </row>
    <row r="446" spans="1:27" ht="15">
      <c r="A446" s="47" t="s">
        <v>2183</v>
      </c>
      <c r="B446" s="47" t="s">
        <v>1527</v>
      </c>
      <c r="C446" s="47">
        <v>0</v>
      </c>
      <c r="D446" s="47">
        <f t="shared" si="28"/>
        <v>13198</v>
      </c>
      <c r="E446" s="47">
        <v>0</v>
      </c>
      <c r="F446" s="47">
        <v>13198</v>
      </c>
      <c r="G446" s="5"/>
      <c r="H446" s="47" t="s">
        <v>88</v>
      </c>
      <c r="I446" s="47" t="s">
        <v>1570</v>
      </c>
      <c r="J446" s="47">
        <v>315500</v>
      </c>
      <c r="K446" s="47">
        <f t="shared" si="25"/>
        <v>48400</v>
      </c>
      <c r="L446" s="47">
        <v>0</v>
      </c>
      <c r="M446" s="47">
        <v>48400</v>
      </c>
      <c r="O446" s="47" t="s">
        <v>2124</v>
      </c>
      <c r="P446" s="47" t="s">
        <v>1510</v>
      </c>
      <c r="Q446" s="47">
        <v>12686505</v>
      </c>
      <c r="R446" s="47">
        <f t="shared" si="26"/>
        <v>5066584</v>
      </c>
      <c r="S446" s="47">
        <v>448600</v>
      </c>
      <c r="T446" s="47">
        <v>4617984</v>
      </c>
      <c r="V446" s="47" t="s">
        <v>2137</v>
      </c>
      <c r="W446" s="47" t="s">
        <v>1514</v>
      </c>
      <c r="X446" s="47">
        <v>98376</v>
      </c>
      <c r="Y446" s="47">
        <f t="shared" si="27"/>
        <v>1130407</v>
      </c>
      <c r="Z446" s="47">
        <v>103500</v>
      </c>
      <c r="AA446" s="47">
        <v>1026907</v>
      </c>
    </row>
    <row r="447" spans="1:27" ht="15">
      <c r="A447" s="47" t="s">
        <v>2186</v>
      </c>
      <c r="B447" s="47" t="s">
        <v>1528</v>
      </c>
      <c r="C447" s="47">
        <v>0</v>
      </c>
      <c r="D447" s="47">
        <f t="shared" si="28"/>
        <v>58033</v>
      </c>
      <c r="E447" s="47">
        <v>20000</v>
      </c>
      <c r="F447" s="47">
        <v>38033</v>
      </c>
      <c r="G447" s="5"/>
      <c r="H447" s="47" t="s">
        <v>91</v>
      </c>
      <c r="I447" s="47" t="s">
        <v>1571</v>
      </c>
      <c r="J447" s="47">
        <v>0</v>
      </c>
      <c r="K447" s="47">
        <f t="shared" si="25"/>
        <v>1500</v>
      </c>
      <c r="L447" s="47">
        <v>0</v>
      </c>
      <c r="M447" s="47">
        <v>1500</v>
      </c>
      <c r="O447" s="47" t="s">
        <v>2128</v>
      </c>
      <c r="P447" s="47" t="s">
        <v>1511</v>
      </c>
      <c r="Q447" s="47">
        <v>0</v>
      </c>
      <c r="R447" s="47">
        <f t="shared" si="26"/>
        <v>1324374</v>
      </c>
      <c r="S447" s="47">
        <v>139500</v>
      </c>
      <c r="T447" s="47">
        <v>1184874</v>
      </c>
      <c r="V447" s="47" t="s">
        <v>2140</v>
      </c>
      <c r="W447" s="47" t="s">
        <v>1515</v>
      </c>
      <c r="X447" s="47">
        <v>35550</v>
      </c>
      <c r="Y447" s="47">
        <f t="shared" si="27"/>
        <v>9730831</v>
      </c>
      <c r="Z447" s="47">
        <v>163595</v>
      </c>
      <c r="AA447" s="47">
        <v>9567236</v>
      </c>
    </row>
    <row r="448" spans="1:27" ht="15">
      <c r="A448" s="47" t="s">
        <v>2189</v>
      </c>
      <c r="B448" s="47" t="s">
        <v>1529</v>
      </c>
      <c r="C448" s="47">
        <v>0</v>
      </c>
      <c r="D448" s="47">
        <f t="shared" si="28"/>
        <v>33340</v>
      </c>
      <c r="E448" s="47">
        <v>0</v>
      </c>
      <c r="F448" s="47">
        <v>33340</v>
      </c>
      <c r="G448" s="5"/>
      <c r="H448" s="47" t="s">
        <v>94</v>
      </c>
      <c r="I448" s="47" t="s">
        <v>1572</v>
      </c>
      <c r="J448" s="47">
        <v>0</v>
      </c>
      <c r="K448" s="47">
        <f t="shared" si="25"/>
        <v>18200</v>
      </c>
      <c r="L448" s="47">
        <v>0</v>
      </c>
      <c r="M448" s="47">
        <v>18200</v>
      </c>
      <c r="O448" s="47" t="s">
        <v>2131</v>
      </c>
      <c r="P448" s="47" t="s">
        <v>1512</v>
      </c>
      <c r="Q448" s="47">
        <v>9623049</v>
      </c>
      <c r="R448" s="47">
        <f t="shared" si="26"/>
        <v>18092797</v>
      </c>
      <c r="S448" s="47">
        <v>3486950</v>
      </c>
      <c r="T448" s="47">
        <v>14605847</v>
      </c>
      <c r="V448" s="47" t="s">
        <v>2143</v>
      </c>
      <c r="W448" s="47" t="s">
        <v>1516</v>
      </c>
      <c r="X448" s="47">
        <v>350000</v>
      </c>
      <c r="Y448" s="47">
        <f t="shared" si="27"/>
        <v>796973</v>
      </c>
      <c r="Z448" s="47">
        <v>718773</v>
      </c>
      <c r="AA448" s="47">
        <v>78200</v>
      </c>
    </row>
    <row r="449" spans="1:27" ht="15">
      <c r="A449" s="47" t="s">
        <v>2192</v>
      </c>
      <c r="B449" s="47" t="s">
        <v>1530</v>
      </c>
      <c r="C449" s="47">
        <v>0</v>
      </c>
      <c r="D449" s="47">
        <f t="shared" si="28"/>
        <v>20359</v>
      </c>
      <c r="E449" s="47">
        <v>0</v>
      </c>
      <c r="F449" s="47">
        <v>20359</v>
      </c>
      <c r="G449" s="5"/>
      <c r="H449" s="47" t="s">
        <v>97</v>
      </c>
      <c r="I449" s="47" t="s">
        <v>1573</v>
      </c>
      <c r="J449" s="47">
        <v>7000</v>
      </c>
      <c r="K449" s="47">
        <f t="shared" si="25"/>
        <v>195000</v>
      </c>
      <c r="L449" s="47">
        <v>105000</v>
      </c>
      <c r="M449" s="47">
        <v>90000</v>
      </c>
      <c r="O449" s="47" t="s">
        <v>2134</v>
      </c>
      <c r="P449" s="47" t="s">
        <v>1513</v>
      </c>
      <c r="Q449" s="47">
        <v>0</v>
      </c>
      <c r="R449" s="47">
        <f t="shared" si="26"/>
        <v>547168</v>
      </c>
      <c r="S449" s="47">
        <v>65000</v>
      </c>
      <c r="T449" s="47">
        <v>482168</v>
      </c>
      <c r="V449" s="47" t="s">
        <v>2146</v>
      </c>
      <c r="W449" s="47" t="s">
        <v>1517</v>
      </c>
      <c r="X449" s="47">
        <v>0</v>
      </c>
      <c r="Y449" s="47">
        <f t="shared" si="27"/>
        <v>6840746</v>
      </c>
      <c r="Z449" s="47">
        <v>178700</v>
      </c>
      <c r="AA449" s="47">
        <v>6662046</v>
      </c>
    </row>
    <row r="450" spans="1:27" ht="15">
      <c r="A450" s="47" t="s">
        <v>2195</v>
      </c>
      <c r="B450" s="47" t="s">
        <v>1641</v>
      </c>
      <c r="C450" s="47">
        <v>0</v>
      </c>
      <c r="D450" s="47">
        <f t="shared" si="28"/>
        <v>25218</v>
      </c>
      <c r="E450" s="47">
        <v>0</v>
      </c>
      <c r="F450" s="47">
        <v>25218</v>
      </c>
      <c r="G450" s="5"/>
      <c r="H450" s="47" t="s">
        <v>100</v>
      </c>
      <c r="I450" s="47" t="s">
        <v>1389</v>
      </c>
      <c r="J450" s="47">
        <v>0</v>
      </c>
      <c r="K450" s="47">
        <f t="shared" si="25"/>
        <v>32913</v>
      </c>
      <c r="L450" s="47">
        <v>0</v>
      </c>
      <c r="M450" s="47">
        <v>32913</v>
      </c>
      <c r="O450" s="47" t="s">
        <v>2137</v>
      </c>
      <c r="P450" s="47" t="s">
        <v>1514</v>
      </c>
      <c r="Q450" s="47">
        <v>134002</v>
      </c>
      <c r="R450" s="47">
        <f t="shared" si="26"/>
        <v>6917116</v>
      </c>
      <c r="S450" s="47">
        <v>930308</v>
      </c>
      <c r="T450" s="47">
        <v>5986808</v>
      </c>
      <c r="V450" s="47" t="s">
        <v>2149</v>
      </c>
      <c r="W450" s="47" t="s">
        <v>2290</v>
      </c>
      <c r="X450" s="47">
        <v>502829</v>
      </c>
      <c r="Y450" s="47">
        <f t="shared" si="27"/>
        <v>13135470</v>
      </c>
      <c r="Z450" s="47">
        <v>1856500</v>
      </c>
      <c r="AA450" s="47">
        <v>11278970</v>
      </c>
    </row>
    <row r="451" spans="1:27" ht="15">
      <c r="A451" s="47" t="s">
        <v>2198</v>
      </c>
      <c r="B451" s="47" t="s">
        <v>1537</v>
      </c>
      <c r="C451" s="47">
        <v>0</v>
      </c>
      <c r="D451" s="47">
        <f t="shared" si="28"/>
        <v>118681</v>
      </c>
      <c r="E451" s="47">
        <v>0</v>
      </c>
      <c r="F451" s="47">
        <v>118681</v>
      </c>
      <c r="G451" s="5"/>
      <c r="H451" s="47" t="s">
        <v>103</v>
      </c>
      <c r="I451" s="47" t="s">
        <v>1574</v>
      </c>
      <c r="J451" s="47">
        <v>500000</v>
      </c>
      <c r="K451" s="47">
        <f t="shared" si="25"/>
        <v>48500</v>
      </c>
      <c r="L451" s="47">
        <v>0</v>
      </c>
      <c r="M451" s="47">
        <v>48500</v>
      </c>
      <c r="O451" s="47" t="s">
        <v>2140</v>
      </c>
      <c r="P451" s="47" t="s">
        <v>1515</v>
      </c>
      <c r="Q451" s="47">
        <v>225400</v>
      </c>
      <c r="R451" s="47">
        <f t="shared" si="26"/>
        <v>5427510</v>
      </c>
      <c r="S451" s="47">
        <v>482490</v>
      </c>
      <c r="T451" s="47">
        <v>4945020</v>
      </c>
      <c r="V451" s="47" t="s">
        <v>2152</v>
      </c>
      <c r="W451" s="47" t="s">
        <v>1518</v>
      </c>
      <c r="X451" s="47">
        <v>0</v>
      </c>
      <c r="Y451" s="47">
        <f t="shared" si="27"/>
        <v>993696</v>
      </c>
      <c r="Z451" s="47">
        <v>0</v>
      </c>
      <c r="AA451" s="47">
        <v>993696</v>
      </c>
    </row>
    <row r="452" spans="1:27" ht="15">
      <c r="A452" s="47" t="s">
        <v>2201</v>
      </c>
      <c r="B452" s="47" t="s">
        <v>1538</v>
      </c>
      <c r="C452" s="47">
        <v>201</v>
      </c>
      <c r="D452" s="47">
        <f t="shared" si="28"/>
        <v>94070</v>
      </c>
      <c r="E452" s="47">
        <v>0</v>
      </c>
      <c r="F452" s="47">
        <v>94070</v>
      </c>
      <c r="G452" s="5"/>
      <c r="H452" s="47" t="s">
        <v>106</v>
      </c>
      <c r="I452" s="47" t="s">
        <v>1575</v>
      </c>
      <c r="J452" s="47">
        <v>0</v>
      </c>
      <c r="K452" s="47">
        <f aca="true" t="shared" si="29" ref="K452:K494">L452+M452</f>
        <v>346910</v>
      </c>
      <c r="L452" s="47">
        <v>0</v>
      </c>
      <c r="M452" s="47">
        <v>346910</v>
      </c>
      <c r="O452" s="47" t="s">
        <v>2143</v>
      </c>
      <c r="P452" s="47" t="s">
        <v>1516</v>
      </c>
      <c r="Q452" s="47">
        <v>543100</v>
      </c>
      <c r="R452" s="47">
        <f aca="true" t="shared" si="30" ref="R452:R515">S452+T452</f>
        <v>2578273</v>
      </c>
      <c r="S452" s="47">
        <v>1014909</v>
      </c>
      <c r="T452" s="47">
        <v>1563364</v>
      </c>
      <c r="V452" s="47" t="s">
        <v>2155</v>
      </c>
      <c r="W452" s="47" t="s">
        <v>1519</v>
      </c>
      <c r="X452" s="47">
        <v>0</v>
      </c>
      <c r="Y452" s="47">
        <f aca="true" t="shared" si="31" ref="Y452:Y515">Z452+AA452</f>
        <v>13800</v>
      </c>
      <c r="Z452" s="47">
        <v>0</v>
      </c>
      <c r="AA452" s="47">
        <v>13800</v>
      </c>
    </row>
    <row r="453" spans="1:27" ht="15">
      <c r="A453" s="47" t="s">
        <v>2204</v>
      </c>
      <c r="B453" s="47" t="s">
        <v>1539</v>
      </c>
      <c r="C453" s="47">
        <v>0</v>
      </c>
      <c r="D453" s="47">
        <f t="shared" si="28"/>
        <v>57978</v>
      </c>
      <c r="E453" s="47">
        <v>0</v>
      </c>
      <c r="F453" s="47">
        <v>57978</v>
      </c>
      <c r="G453" s="5"/>
      <c r="H453" s="47" t="s">
        <v>112</v>
      </c>
      <c r="I453" s="47" t="s">
        <v>1576</v>
      </c>
      <c r="J453" s="47">
        <v>2100</v>
      </c>
      <c r="K453" s="47">
        <f t="shared" si="29"/>
        <v>0</v>
      </c>
      <c r="L453" s="47">
        <v>0</v>
      </c>
      <c r="M453" s="47">
        <v>0</v>
      </c>
      <c r="O453" s="47" t="s">
        <v>2146</v>
      </c>
      <c r="P453" s="47" t="s">
        <v>1517</v>
      </c>
      <c r="Q453" s="47">
        <v>4294060</v>
      </c>
      <c r="R453" s="47">
        <f t="shared" si="30"/>
        <v>6369160</v>
      </c>
      <c r="S453" s="47">
        <v>1169000</v>
      </c>
      <c r="T453" s="47">
        <v>5200160</v>
      </c>
      <c r="V453" s="47" t="s">
        <v>2158</v>
      </c>
      <c r="W453" s="47" t="s">
        <v>1520</v>
      </c>
      <c r="X453" s="47">
        <v>53420</v>
      </c>
      <c r="Y453" s="47">
        <f t="shared" si="31"/>
        <v>8335382</v>
      </c>
      <c r="Z453" s="47">
        <v>7050000</v>
      </c>
      <c r="AA453" s="47">
        <v>1285382</v>
      </c>
    </row>
    <row r="454" spans="1:27" ht="15">
      <c r="A454" s="47" t="s">
        <v>2207</v>
      </c>
      <c r="B454" s="47" t="s">
        <v>1540</v>
      </c>
      <c r="C454" s="47">
        <v>0</v>
      </c>
      <c r="D454" s="47">
        <f t="shared" si="28"/>
        <v>27475</v>
      </c>
      <c r="E454" s="47">
        <v>0</v>
      </c>
      <c r="F454" s="47">
        <v>27475</v>
      </c>
      <c r="G454" s="5"/>
      <c r="H454" s="47" t="s">
        <v>115</v>
      </c>
      <c r="I454" s="47" t="s">
        <v>1577</v>
      </c>
      <c r="J454" s="47">
        <v>0</v>
      </c>
      <c r="K454" s="47">
        <f t="shared" si="29"/>
        <v>800</v>
      </c>
      <c r="L454" s="47">
        <v>0</v>
      </c>
      <c r="M454" s="47">
        <v>800</v>
      </c>
      <c r="O454" s="47" t="s">
        <v>2149</v>
      </c>
      <c r="P454" s="47" t="s">
        <v>2290</v>
      </c>
      <c r="Q454" s="47">
        <v>5247200</v>
      </c>
      <c r="R454" s="47">
        <f t="shared" si="30"/>
        <v>8822324</v>
      </c>
      <c r="S454" s="47">
        <v>97450</v>
      </c>
      <c r="T454" s="47">
        <v>8724874</v>
      </c>
      <c r="V454" s="47" t="s">
        <v>2161</v>
      </c>
      <c r="W454" s="47" t="s">
        <v>1521</v>
      </c>
      <c r="X454" s="47">
        <v>1064900</v>
      </c>
      <c r="Y454" s="47">
        <f t="shared" si="31"/>
        <v>4860778</v>
      </c>
      <c r="Z454" s="47">
        <v>245000</v>
      </c>
      <c r="AA454" s="47">
        <v>4615778</v>
      </c>
    </row>
    <row r="455" spans="1:27" ht="15">
      <c r="A455" s="47" t="s">
        <v>2215</v>
      </c>
      <c r="B455" s="47" t="s">
        <v>1386</v>
      </c>
      <c r="C455" s="47">
        <v>0</v>
      </c>
      <c r="D455" s="47">
        <f t="shared" si="28"/>
        <v>28930</v>
      </c>
      <c r="E455" s="47">
        <v>0</v>
      </c>
      <c r="F455" s="47">
        <v>28930</v>
      </c>
      <c r="G455" s="5"/>
      <c r="H455" s="47" t="s">
        <v>118</v>
      </c>
      <c r="I455" s="47" t="s">
        <v>1578</v>
      </c>
      <c r="J455" s="47">
        <v>716000</v>
      </c>
      <c r="K455" s="47">
        <f t="shared" si="29"/>
        <v>55100</v>
      </c>
      <c r="L455" s="47">
        <v>0</v>
      </c>
      <c r="M455" s="47">
        <v>55100</v>
      </c>
      <c r="O455" s="47" t="s">
        <v>2152</v>
      </c>
      <c r="P455" s="47" t="s">
        <v>1518</v>
      </c>
      <c r="Q455" s="47">
        <v>190900</v>
      </c>
      <c r="R455" s="47">
        <f t="shared" si="30"/>
        <v>3392129</v>
      </c>
      <c r="S455" s="47">
        <v>357063</v>
      </c>
      <c r="T455" s="47">
        <v>3035066</v>
      </c>
      <c r="V455" s="47" t="s">
        <v>2164</v>
      </c>
      <c r="W455" s="47" t="s">
        <v>1522</v>
      </c>
      <c r="X455" s="47">
        <v>26500</v>
      </c>
      <c r="Y455" s="47">
        <f t="shared" si="31"/>
        <v>994144</v>
      </c>
      <c r="Z455" s="47">
        <v>0</v>
      </c>
      <c r="AA455" s="47">
        <v>994144</v>
      </c>
    </row>
    <row r="456" spans="1:27" ht="15">
      <c r="A456" s="47" t="s">
        <v>2218</v>
      </c>
      <c r="B456" s="47" t="s">
        <v>1541</v>
      </c>
      <c r="C456" s="47">
        <v>655</v>
      </c>
      <c r="D456" s="47">
        <f t="shared" si="28"/>
        <v>287200</v>
      </c>
      <c r="E456" s="47">
        <v>0</v>
      </c>
      <c r="F456" s="47">
        <v>287200</v>
      </c>
      <c r="G456" s="5"/>
      <c r="H456" s="47" t="s">
        <v>133</v>
      </c>
      <c r="I456" s="47" t="s">
        <v>1579</v>
      </c>
      <c r="J456" s="47">
        <v>30000</v>
      </c>
      <c r="K456" s="47">
        <f t="shared" si="29"/>
        <v>166393</v>
      </c>
      <c r="L456" s="47">
        <v>0</v>
      </c>
      <c r="M456" s="47">
        <v>166393</v>
      </c>
      <c r="O456" s="47" t="s">
        <v>2155</v>
      </c>
      <c r="P456" s="47" t="s">
        <v>1519</v>
      </c>
      <c r="Q456" s="47">
        <v>0</v>
      </c>
      <c r="R456" s="47">
        <f t="shared" si="30"/>
        <v>499637</v>
      </c>
      <c r="S456" s="47">
        <v>0</v>
      </c>
      <c r="T456" s="47">
        <v>499637</v>
      </c>
      <c r="V456" s="47" t="s">
        <v>2167</v>
      </c>
      <c r="W456" s="47" t="s">
        <v>1523</v>
      </c>
      <c r="X456" s="47">
        <v>3780457</v>
      </c>
      <c r="Y456" s="47">
        <f t="shared" si="31"/>
        <v>24057436</v>
      </c>
      <c r="Z456" s="47">
        <v>0</v>
      </c>
      <c r="AA456" s="47">
        <v>24057436</v>
      </c>
    </row>
    <row r="457" spans="1:27" ht="15">
      <c r="A457" s="47" t="s">
        <v>2221</v>
      </c>
      <c r="B457" s="47" t="s">
        <v>1542</v>
      </c>
      <c r="C457" s="47">
        <v>0</v>
      </c>
      <c r="D457" s="47">
        <f t="shared" si="28"/>
        <v>11750</v>
      </c>
      <c r="E457" s="47">
        <v>0</v>
      </c>
      <c r="F457" s="47">
        <v>11750</v>
      </c>
      <c r="G457" s="5"/>
      <c r="H457" s="47" t="s">
        <v>135</v>
      </c>
      <c r="I457" s="47" t="s">
        <v>1580</v>
      </c>
      <c r="J457" s="47">
        <v>0</v>
      </c>
      <c r="K457" s="47">
        <f t="shared" si="29"/>
        <v>962054</v>
      </c>
      <c r="L457" s="47">
        <v>0</v>
      </c>
      <c r="M457" s="47">
        <v>962054</v>
      </c>
      <c r="O457" s="47" t="s">
        <v>2158</v>
      </c>
      <c r="P457" s="47" t="s">
        <v>1520</v>
      </c>
      <c r="Q457" s="47">
        <v>70900</v>
      </c>
      <c r="R457" s="47">
        <f t="shared" si="30"/>
        <v>4156210</v>
      </c>
      <c r="S457" s="47">
        <v>1194718</v>
      </c>
      <c r="T457" s="47">
        <v>2961492</v>
      </c>
      <c r="V457" s="47" t="s">
        <v>2170</v>
      </c>
      <c r="W457" s="47" t="s">
        <v>1524</v>
      </c>
      <c r="X457" s="47">
        <v>234200</v>
      </c>
      <c r="Y457" s="47">
        <f t="shared" si="31"/>
        <v>2450421</v>
      </c>
      <c r="Z457" s="47">
        <v>300000</v>
      </c>
      <c r="AA457" s="47">
        <v>2150421</v>
      </c>
    </row>
    <row r="458" spans="1:27" ht="15">
      <c r="A458" s="47" t="s">
        <v>2224</v>
      </c>
      <c r="B458" s="47" t="s">
        <v>1543</v>
      </c>
      <c r="C458" s="47">
        <v>0</v>
      </c>
      <c r="D458" s="47">
        <f t="shared" si="28"/>
        <v>110970</v>
      </c>
      <c r="E458" s="47">
        <v>11000</v>
      </c>
      <c r="F458" s="47">
        <v>99970</v>
      </c>
      <c r="G458" s="5"/>
      <c r="H458" s="47" t="s">
        <v>139</v>
      </c>
      <c r="I458" s="47" t="s">
        <v>1581</v>
      </c>
      <c r="J458" s="47">
        <v>0</v>
      </c>
      <c r="K458" s="47">
        <f t="shared" si="29"/>
        <v>1732540</v>
      </c>
      <c r="L458" s="47">
        <v>0</v>
      </c>
      <c r="M458" s="47">
        <v>1732540</v>
      </c>
      <c r="O458" s="47" t="s">
        <v>2161</v>
      </c>
      <c r="P458" s="47" t="s">
        <v>1521</v>
      </c>
      <c r="Q458" s="47">
        <v>294500</v>
      </c>
      <c r="R458" s="47">
        <f t="shared" si="30"/>
        <v>2207502</v>
      </c>
      <c r="S458" s="47">
        <v>617125</v>
      </c>
      <c r="T458" s="47">
        <v>1590377</v>
      </c>
      <c r="V458" s="47" t="s">
        <v>2173</v>
      </c>
      <c r="W458" s="47" t="s">
        <v>1525</v>
      </c>
      <c r="X458" s="47">
        <v>818880</v>
      </c>
      <c r="Y458" s="47">
        <f t="shared" si="31"/>
        <v>7845155</v>
      </c>
      <c r="Z458" s="47">
        <v>0</v>
      </c>
      <c r="AA458" s="47">
        <v>7845155</v>
      </c>
    </row>
    <row r="459" spans="1:27" ht="15">
      <c r="A459" s="47" t="s">
        <v>2228</v>
      </c>
      <c r="B459" s="47" t="s">
        <v>1544</v>
      </c>
      <c r="C459" s="47">
        <v>0</v>
      </c>
      <c r="D459" s="47">
        <f t="shared" si="28"/>
        <v>382109</v>
      </c>
      <c r="E459" s="47">
        <v>2950</v>
      </c>
      <c r="F459" s="47">
        <v>379159</v>
      </c>
      <c r="G459" s="5"/>
      <c r="H459" s="47" t="s">
        <v>142</v>
      </c>
      <c r="I459" s="47" t="s">
        <v>1582</v>
      </c>
      <c r="J459" s="47">
        <v>220000</v>
      </c>
      <c r="K459" s="47">
        <f t="shared" si="29"/>
        <v>128190</v>
      </c>
      <c r="L459" s="47">
        <v>0</v>
      </c>
      <c r="M459" s="47">
        <v>128190</v>
      </c>
      <c r="O459" s="47" t="s">
        <v>2164</v>
      </c>
      <c r="P459" s="47" t="s">
        <v>1522</v>
      </c>
      <c r="Q459" s="47">
        <v>21000</v>
      </c>
      <c r="R459" s="47">
        <f t="shared" si="30"/>
        <v>1791104</v>
      </c>
      <c r="S459" s="47">
        <v>284400</v>
      </c>
      <c r="T459" s="47">
        <v>1506704</v>
      </c>
      <c r="V459" s="47" t="s">
        <v>2177</v>
      </c>
      <c r="W459" s="47" t="s">
        <v>1536</v>
      </c>
      <c r="X459" s="47">
        <v>150500</v>
      </c>
      <c r="Y459" s="47">
        <f t="shared" si="31"/>
        <v>101350</v>
      </c>
      <c r="Z459" s="47">
        <v>0</v>
      </c>
      <c r="AA459" s="47">
        <v>101350</v>
      </c>
    </row>
    <row r="460" spans="1:27" ht="15">
      <c r="A460" s="47" t="s">
        <v>2231</v>
      </c>
      <c r="B460" s="47" t="s">
        <v>1545</v>
      </c>
      <c r="C460" s="47">
        <v>1799225</v>
      </c>
      <c r="D460" s="47">
        <f aca="true" t="shared" si="32" ref="D460:D523">E460+F460</f>
        <v>1891380</v>
      </c>
      <c r="E460" s="47">
        <v>838500</v>
      </c>
      <c r="F460" s="47">
        <v>1052880</v>
      </c>
      <c r="G460" s="5"/>
      <c r="H460" s="47" t="s">
        <v>145</v>
      </c>
      <c r="I460" s="47" t="s">
        <v>1583</v>
      </c>
      <c r="J460" s="47">
        <v>666000</v>
      </c>
      <c r="K460" s="47">
        <f t="shared" si="29"/>
        <v>9145482</v>
      </c>
      <c r="L460" s="47">
        <v>0</v>
      </c>
      <c r="M460" s="47">
        <v>9145482</v>
      </c>
      <c r="O460" s="47" t="s">
        <v>2167</v>
      </c>
      <c r="P460" s="47" t="s">
        <v>1523</v>
      </c>
      <c r="Q460" s="47">
        <v>5476677</v>
      </c>
      <c r="R460" s="47">
        <f t="shared" si="30"/>
        <v>21789537</v>
      </c>
      <c r="S460" s="47">
        <v>2506944</v>
      </c>
      <c r="T460" s="47">
        <v>19282593</v>
      </c>
      <c r="V460" s="47" t="s">
        <v>2180</v>
      </c>
      <c r="W460" s="47" t="s">
        <v>1526</v>
      </c>
      <c r="X460" s="47">
        <v>28056</v>
      </c>
      <c r="Y460" s="47">
        <f t="shared" si="31"/>
        <v>291446</v>
      </c>
      <c r="Z460" s="47">
        <v>0</v>
      </c>
      <c r="AA460" s="47">
        <v>291446</v>
      </c>
    </row>
    <row r="461" spans="1:27" ht="15">
      <c r="A461" s="47" t="s">
        <v>2234</v>
      </c>
      <c r="B461" s="47" t="s">
        <v>1546</v>
      </c>
      <c r="C461" s="47">
        <v>450</v>
      </c>
      <c r="D461" s="47">
        <f t="shared" si="32"/>
        <v>577308</v>
      </c>
      <c r="E461" s="47">
        <v>339350</v>
      </c>
      <c r="F461" s="47">
        <v>237958</v>
      </c>
      <c r="G461" s="5"/>
      <c r="H461" s="47" t="s">
        <v>148</v>
      </c>
      <c r="I461" s="47" t="s">
        <v>1584</v>
      </c>
      <c r="J461" s="47">
        <v>0</v>
      </c>
      <c r="K461" s="47">
        <f t="shared" si="29"/>
        <v>10142</v>
      </c>
      <c r="L461" s="47">
        <v>0</v>
      </c>
      <c r="M461" s="47">
        <v>10142</v>
      </c>
      <c r="O461" s="47" t="s">
        <v>2170</v>
      </c>
      <c r="P461" s="47" t="s">
        <v>1524</v>
      </c>
      <c r="Q461" s="47">
        <v>358225</v>
      </c>
      <c r="R461" s="47">
        <f t="shared" si="30"/>
        <v>9159314</v>
      </c>
      <c r="S461" s="47">
        <v>1863962</v>
      </c>
      <c r="T461" s="47">
        <v>7295352</v>
      </c>
      <c r="V461" s="47" t="s">
        <v>2183</v>
      </c>
      <c r="W461" s="47" t="s">
        <v>1527</v>
      </c>
      <c r="X461" s="47">
        <v>24000</v>
      </c>
      <c r="Y461" s="47">
        <f t="shared" si="31"/>
        <v>18300</v>
      </c>
      <c r="Z461" s="47">
        <v>0</v>
      </c>
      <c r="AA461" s="47">
        <v>18300</v>
      </c>
    </row>
    <row r="462" spans="1:27" ht="15">
      <c r="A462" s="47" t="s">
        <v>2237</v>
      </c>
      <c r="B462" s="47" t="s">
        <v>1547</v>
      </c>
      <c r="C462" s="47">
        <v>0</v>
      </c>
      <c r="D462" s="47">
        <f t="shared" si="32"/>
        <v>124772</v>
      </c>
      <c r="E462" s="47">
        <v>0</v>
      </c>
      <c r="F462" s="47">
        <v>124772</v>
      </c>
      <c r="G462" s="5"/>
      <c r="H462" s="47" t="s">
        <v>151</v>
      </c>
      <c r="I462" s="47" t="s">
        <v>1585</v>
      </c>
      <c r="J462" s="47">
        <v>0</v>
      </c>
      <c r="K462" s="47">
        <f t="shared" si="29"/>
        <v>67700</v>
      </c>
      <c r="L462" s="47">
        <v>0</v>
      </c>
      <c r="M462" s="47">
        <v>67700</v>
      </c>
      <c r="O462" s="47" t="s">
        <v>2173</v>
      </c>
      <c r="P462" s="47" t="s">
        <v>1525</v>
      </c>
      <c r="Q462" s="47">
        <v>8295704</v>
      </c>
      <c r="R462" s="47">
        <f t="shared" si="30"/>
        <v>2546573</v>
      </c>
      <c r="S462" s="47">
        <v>706825</v>
      </c>
      <c r="T462" s="47">
        <v>1839748</v>
      </c>
      <c r="V462" s="47" t="s">
        <v>2186</v>
      </c>
      <c r="W462" s="47" t="s">
        <v>1528</v>
      </c>
      <c r="X462" s="47">
        <v>302000</v>
      </c>
      <c r="Y462" s="47">
        <f t="shared" si="31"/>
        <v>3311652</v>
      </c>
      <c r="Z462" s="47">
        <v>0</v>
      </c>
      <c r="AA462" s="47">
        <v>3311652</v>
      </c>
    </row>
    <row r="463" spans="1:27" ht="15">
      <c r="A463" s="47" t="s">
        <v>2240</v>
      </c>
      <c r="B463" s="47" t="s">
        <v>1548</v>
      </c>
      <c r="C463" s="47">
        <v>0</v>
      </c>
      <c r="D463" s="47">
        <f t="shared" si="32"/>
        <v>466378</v>
      </c>
      <c r="E463" s="47">
        <v>187600</v>
      </c>
      <c r="F463" s="47">
        <v>278778</v>
      </c>
      <c r="G463" s="5"/>
      <c r="H463" s="47" t="s">
        <v>154</v>
      </c>
      <c r="I463" s="47" t="s">
        <v>1586</v>
      </c>
      <c r="J463" s="47">
        <v>0</v>
      </c>
      <c r="K463" s="47">
        <f t="shared" si="29"/>
        <v>75030</v>
      </c>
      <c r="L463" s="47">
        <v>0</v>
      </c>
      <c r="M463" s="47">
        <v>75030</v>
      </c>
      <c r="O463" s="47" t="s">
        <v>2177</v>
      </c>
      <c r="P463" s="47" t="s">
        <v>1536</v>
      </c>
      <c r="Q463" s="47">
        <v>240000</v>
      </c>
      <c r="R463" s="47">
        <f t="shared" si="30"/>
        <v>266500</v>
      </c>
      <c r="S463" s="47">
        <v>98800</v>
      </c>
      <c r="T463" s="47">
        <v>167700</v>
      </c>
      <c r="V463" s="47" t="s">
        <v>2189</v>
      </c>
      <c r="W463" s="47" t="s">
        <v>1529</v>
      </c>
      <c r="X463" s="47">
        <v>184893</v>
      </c>
      <c r="Y463" s="47">
        <f t="shared" si="31"/>
        <v>1483203</v>
      </c>
      <c r="Z463" s="47">
        <v>21367</v>
      </c>
      <c r="AA463" s="47">
        <v>1461836</v>
      </c>
    </row>
    <row r="464" spans="1:27" ht="15">
      <c r="A464" s="47" t="s">
        <v>2243</v>
      </c>
      <c r="B464" s="47" t="s">
        <v>1549</v>
      </c>
      <c r="C464" s="47">
        <v>446200</v>
      </c>
      <c r="D464" s="47">
        <f t="shared" si="32"/>
        <v>1300402</v>
      </c>
      <c r="E464" s="47">
        <v>199100</v>
      </c>
      <c r="F464" s="47">
        <v>1101302</v>
      </c>
      <c r="G464" s="5"/>
      <c r="H464" s="47" t="s">
        <v>157</v>
      </c>
      <c r="I464" s="47" t="s">
        <v>1587</v>
      </c>
      <c r="J464" s="47">
        <v>0</v>
      </c>
      <c r="K464" s="47">
        <f t="shared" si="29"/>
        <v>278008</v>
      </c>
      <c r="L464" s="47">
        <v>0</v>
      </c>
      <c r="M464" s="47">
        <v>278008</v>
      </c>
      <c r="O464" s="47" t="s">
        <v>2180</v>
      </c>
      <c r="P464" s="47" t="s">
        <v>1526</v>
      </c>
      <c r="Q464" s="47">
        <v>88203</v>
      </c>
      <c r="R464" s="47">
        <f t="shared" si="30"/>
        <v>171134</v>
      </c>
      <c r="S464" s="47">
        <v>26400</v>
      </c>
      <c r="T464" s="47">
        <v>144734</v>
      </c>
      <c r="V464" s="47" t="s">
        <v>2192</v>
      </c>
      <c r="W464" s="47" t="s">
        <v>1530</v>
      </c>
      <c r="X464" s="47">
        <v>78950</v>
      </c>
      <c r="Y464" s="47">
        <f t="shared" si="31"/>
        <v>68389</v>
      </c>
      <c r="Z464" s="47">
        <v>4000</v>
      </c>
      <c r="AA464" s="47">
        <v>64389</v>
      </c>
    </row>
    <row r="465" spans="1:27" ht="15">
      <c r="A465" s="47" t="s">
        <v>2246</v>
      </c>
      <c r="B465" s="47" t="s">
        <v>1</v>
      </c>
      <c r="C465" s="47">
        <v>0</v>
      </c>
      <c r="D465" s="47">
        <f t="shared" si="32"/>
        <v>29509</v>
      </c>
      <c r="E465" s="47">
        <v>0</v>
      </c>
      <c r="F465" s="47">
        <v>29509</v>
      </c>
      <c r="G465" s="5"/>
      <c r="H465" s="47" t="s">
        <v>160</v>
      </c>
      <c r="I465" s="47" t="s">
        <v>1588</v>
      </c>
      <c r="J465" s="47">
        <v>0</v>
      </c>
      <c r="K465" s="47">
        <f t="shared" si="29"/>
        <v>856676</v>
      </c>
      <c r="L465" s="47">
        <v>6700</v>
      </c>
      <c r="M465" s="47">
        <v>849976</v>
      </c>
      <c r="O465" s="47" t="s">
        <v>2183</v>
      </c>
      <c r="P465" s="47" t="s">
        <v>1527</v>
      </c>
      <c r="Q465" s="47">
        <v>0</v>
      </c>
      <c r="R465" s="47">
        <f t="shared" si="30"/>
        <v>228448</v>
      </c>
      <c r="S465" s="47">
        <v>48000</v>
      </c>
      <c r="T465" s="47">
        <v>180448</v>
      </c>
      <c r="V465" s="47" t="s">
        <v>2195</v>
      </c>
      <c r="W465" s="47" t="s">
        <v>1641</v>
      </c>
      <c r="X465" s="47">
        <v>76250</v>
      </c>
      <c r="Y465" s="47">
        <f t="shared" si="31"/>
        <v>254935</v>
      </c>
      <c r="Z465" s="47">
        <v>0</v>
      </c>
      <c r="AA465" s="47">
        <v>254935</v>
      </c>
    </row>
    <row r="466" spans="1:27" ht="15">
      <c r="A466" s="47" t="s">
        <v>2250</v>
      </c>
      <c r="B466" s="47" t="s">
        <v>1315</v>
      </c>
      <c r="C466" s="47">
        <v>861200</v>
      </c>
      <c r="D466" s="47">
        <f t="shared" si="32"/>
        <v>1054168</v>
      </c>
      <c r="E466" s="47">
        <v>13288</v>
      </c>
      <c r="F466" s="47">
        <v>1040880</v>
      </c>
      <c r="G466" s="5"/>
      <c r="H466" s="47" t="s">
        <v>163</v>
      </c>
      <c r="I466" s="47" t="s">
        <v>1590</v>
      </c>
      <c r="J466" s="47">
        <v>0</v>
      </c>
      <c r="K466" s="47">
        <f t="shared" si="29"/>
        <v>55464</v>
      </c>
      <c r="L466" s="47">
        <v>0</v>
      </c>
      <c r="M466" s="47">
        <v>55464</v>
      </c>
      <c r="O466" s="47" t="s">
        <v>2186</v>
      </c>
      <c r="P466" s="47" t="s">
        <v>1528</v>
      </c>
      <c r="Q466" s="47">
        <v>285500</v>
      </c>
      <c r="R466" s="47">
        <f t="shared" si="30"/>
        <v>197251</v>
      </c>
      <c r="S466" s="47">
        <v>20000</v>
      </c>
      <c r="T466" s="47">
        <v>177251</v>
      </c>
      <c r="V466" s="47" t="s">
        <v>2198</v>
      </c>
      <c r="W466" s="47" t="s">
        <v>1537</v>
      </c>
      <c r="X466" s="47">
        <v>1517044</v>
      </c>
      <c r="Y466" s="47">
        <f t="shared" si="31"/>
        <v>3644116</v>
      </c>
      <c r="Z466" s="47">
        <v>150350</v>
      </c>
      <c r="AA466" s="47">
        <v>3493766</v>
      </c>
    </row>
    <row r="467" spans="1:27" ht="15">
      <c r="A467" s="47" t="s">
        <v>2252</v>
      </c>
      <c r="B467" s="47" t="s">
        <v>1550</v>
      </c>
      <c r="C467" s="47">
        <v>0</v>
      </c>
      <c r="D467" s="47">
        <f t="shared" si="32"/>
        <v>89555</v>
      </c>
      <c r="E467" s="47">
        <v>0</v>
      </c>
      <c r="F467" s="47">
        <v>89555</v>
      </c>
      <c r="G467" s="5"/>
      <c r="H467" s="47" t="s">
        <v>166</v>
      </c>
      <c r="I467" s="47" t="s">
        <v>1591</v>
      </c>
      <c r="J467" s="47">
        <v>1</v>
      </c>
      <c r="K467" s="47">
        <f t="shared" si="29"/>
        <v>152893</v>
      </c>
      <c r="L467" s="47">
        <v>0</v>
      </c>
      <c r="M467" s="47">
        <v>152893</v>
      </c>
      <c r="O467" s="47" t="s">
        <v>2189</v>
      </c>
      <c r="P467" s="47" t="s">
        <v>1529</v>
      </c>
      <c r="Q467" s="47">
        <v>400</v>
      </c>
      <c r="R467" s="47">
        <f t="shared" si="30"/>
        <v>450916</v>
      </c>
      <c r="S467" s="47">
        <v>214600</v>
      </c>
      <c r="T467" s="47">
        <v>236316</v>
      </c>
      <c r="V467" s="47" t="s">
        <v>2201</v>
      </c>
      <c r="W467" s="47" t="s">
        <v>1538</v>
      </c>
      <c r="X467" s="47">
        <v>473680</v>
      </c>
      <c r="Y467" s="47">
        <f t="shared" si="31"/>
        <v>1197667</v>
      </c>
      <c r="Z467" s="47">
        <v>9500</v>
      </c>
      <c r="AA467" s="47">
        <v>1188167</v>
      </c>
    </row>
    <row r="468" spans="1:27" ht="15">
      <c r="A468" s="47" t="s">
        <v>20</v>
      </c>
      <c r="B468" s="47" t="s">
        <v>1551</v>
      </c>
      <c r="C468" s="47">
        <v>2745603</v>
      </c>
      <c r="D468" s="47">
        <f t="shared" si="32"/>
        <v>1416214</v>
      </c>
      <c r="E468" s="47">
        <v>128352</v>
      </c>
      <c r="F468" s="47">
        <v>1287862</v>
      </c>
      <c r="G468" s="5"/>
      <c r="H468" s="47" t="s">
        <v>172</v>
      </c>
      <c r="I468" s="47" t="s">
        <v>1643</v>
      </c>
      <c r="J468" s="47">
        <v>0</v>
      </c>
      <c r="K468" s="47">
        <f t="shared" si="29"/>
        <v>403679</v>
      </c>
      <c r="L468" s="47">
        <v>0</v>
      </c>
      <c r="M468" s="47">
        <v>403679</v>
      </c>
      <c r="O468" s="47" t="s">
        <v>2192</v>
      </c>
      <c r="P468" s="47" t="s">
        <v>1530</v>
      </c>
      <c r="Q468" s="47">
        <v>1174800</v>
      </c>
      <c r="R468" s="47">
        <f t="shared" si="30"/>
        <v>161378</v>
      </c>
      <c r="S468" s="47">
        <v>0</v>
      </c>
      <c r="T468" s="47">
        <v>161378</v>
      </c>
      <c r="V468" s="47" t="s">
        <v>2204</v>
      </c>
      <c r="W468" s="47" t="s">
        <v>1539</v>
      </c>
      <c r="X468" s="47">
        <v>441932</v>
      </c>
      <c r="Y468" s="47">
        <f t="shared" si="31"/>
        <v>2049581</v>
      </c>
      <c r="Z468" s="47">
        <v>0</v>
      </c>
      <c r="AA468" s="47">
        <v>2049581</v>
      </c>
    </row>
    <row r="469" spans="1:27" ht="15">
      <c r="A469" s="47" t="s">
        <v>23</v>
      </c>
      <c r="B469" s="47" t="s">
        <v>1552</v>
      </c>
      <c r="C469" s="47">
        <v>0</v>
      </c>
      <c r="D469" s="47">
        <f t="shared" si="32"/>
        <v>275843</v>
      </c>
      <c r="E469" s="47">
        <v>1500</v>
      </c>
      <c r="F469" s="47">
        <v>274343</v>
      </c>
      <c r="G469" s="5"/>
      <c r="H469" s="47" t="s">
        <v>175</v>
      </c>
      <c r="I469" s="47" t="s">
        <v>1593</v>
      </c>
      <c r="J469" s="47">
        <v>0</v>
      </c>
      <c r="K469" s="47">
        <f t="shared" si="29"/>
        <v>92550</v>
      </c>
      <c r="L469" s="47">
        <v>0</v>
      </c>
      <c r="M469" s="47">
        <v>92550</v>
      </c>
      <c r="O469" s="47" t="s">
        <v>2195</v>
      </c>
      <c r="P469" s="47" t="s">
        <v>1641</v>
      </c>
      <c r="Q469" s="47">
        <v>0</v>
      </c>
      <c r="R469" s="47">
        <f t="shared" si="30"/>
        <v>318752</v>
      </c>
      <c r="S469" s="47">
        <v>0</v>
      </c>
      <c r="T469" s="47">
        <v>318752</v>
      </c>
      <c r="V469" s="47" t="s">
        <v>2207</v>
      </c>
      <c r="W469" s="47" t="s">
        <v>1540</v>
      </c>
      <c r="X469" s="47">
        <v>379100</v>
      </c>
      <c r="Y469" s="47">
        <f t="shared" si="31"/>
        <v>69459</v>
      </c>
      <c r="Z469" s="47">
        <v>0</v>
      </c>
      <c r="AA469" s="47">
        <v>69459</v>
      </c>
    </row>
    <row r="470" spans="1:27" ht="15">
      <c r="A470" s="47" t="s">
        <v>29</v>
      </c>
      <c r="B470" s="47" t="s">
        <v>1264</v>
      </c>
      <c r="C470" s="47">
        <v>103000</v>
      </c>
      <c r="D470" s="47">
        <f t="shared" si="32"/>
        <v>972109</v>
      </c>
      <c r="E470" s="47">
        <v>86000</v>
      </c>
      <c r="F470" s="47">
        <v>886109</v>
      </c>
      <c r="G470" s="5"/>
      <c r="H470" s="47" t="s">
        <v>178</v>
      </c>
      <c r="I470" s="47" t="s">
        <v>1594</v>
      </c>
      <c r="J470" s="47">
        <v>26000</v>
      </c>
      <c r="K470" s="47">
        <f t="shared" si="29"/>
        <v>19095</v>
      </c>
      <c r="L470" s="47">
        <v>0</v>
      </c>
      <c r="M470" s="47">
        <v>19095</v>
      </c>
      <c r="O470" s="47" t="s">
        <v>2198</v>
      </c>
      <c r="P470" s="47" t="s">
        <v>1537</v>
      </c>
      <c r="Q470" s="47">
        <v>447550</v>
      </c>
      <c r="R470" s="47">
        <f t="shared" si="30"/>
        <v>2030502</v>
      </c>
      <c r="S470" s="47">
        <v>435677</v>
      </c>
      <c r="T470" s="47">
        <v>1594825</v>
      </c>
      <c r="V470" s="47" t="s">
        <v>2215</v>
      </c>
      <c r="W470" s="47" t="s">
        <v>1386</v>
      </c>
      <c r="X470" s="47">
        <v>14463</v>
      </c>
      <c r="Y470" s="47">
        <f t="shared" si="31"/>
        <v>4645042</v>
      </c>
      <c r="Z470" s="47">
        <v>0</v>
      </c>
      <c r="AA470" s="47">
        <v>4645042</v>
      </c>
    </row>
    <row r="471" spans="1:27" ht="15">
      <c r="A471" s="47" t="s">
        <v>32</v>
      </c>
      <c r="B471" s="47" t="s">
        <v>1388</v>
      </c>
      <c r="C471" s="47">
        <v>0</v>
      </c>
      <c r="D471" s="47">
        <f t="shared" si="32"/>
        <v>270755</v>
      </c>
      <c r="E471" s="47">
        <v>84531</v>
      </c>
      <c r="F471" s="47">
        <v>186224</v>
      </c>
      <c r="G471" s="5"/>
      <c r="H471" s="47" t="s">
        <v>184</v>
      </c>
      <c r="I471" s="47" t="s">
        <v>1238</v>
      </c>
      <c r="J471" s="47">
        <v>8000</v>
      </c>
      <c r="K471" s="47">
        <f t="shared" si="29"/>
        <v>456300</v>
      </c>
      <c r="L471" s="47">
        <v>151000</v>
      </c>
      <c r="M471" s="47">
        <v>305300</v>
      </c>
      <c r="O471" s="47" t="s">
        <v>2201</v>
      </c>
      <c r="P471" s="47" t="s">
        <v>1538</v>
      </c>
      <c r="Q471" s="47">
        <v>478352</v>
      </c>
      <c r="R471" s="47">
        <f t="shared" si="30"/>
        <v>705986</v>
      </c>
      <c r="S471" s="47">
        <v>74100</v>
      </c>
      <c r="T471" s="47">
        <v>631886</v>
      </c>
      <c r="V471" s="47" t="s">
        <v>2218</v>
      </c>
      <c r="W471" s="47" t="s">
        <v>1541</v>
      </c>
      <c r="X471" s="47">
        <v>45385</v>
      </c>
      <c r="Y471" s="47">
        <f t="shared" si="31"/>
        <v>5079244</v>
      </c>
      <c r="Z471" s="47">
        <v>5505</v>
      </c>
      <c r="AA471" s="47">
        <v>5073739</v>
      </c>
    </row>
    <row r="472" spans="1:27" ht="15">
      <c r="A472" s="47" t="s">
        <v>35</v>
      </c>
      <c r="B472" s="47" t="s">
        <v>1553</v>
      </c>
      <c r="C472" s="47">
        <v>0</v>
      </c>
      <c r="D472" s="47">
        <f t="shared" si="32"/>
        <v>143297</v>
      </c>
      <c r="E472" s="47">
        <v>0</v>
      </c>
      <c r="F472" s="47">
        <v>143297</v>
      </c>
      <c r="G472" s="5"/>
      <c r="H472" s="47" t="s">
        <v>186</v>
      </c>
      <c r="I472" s="47" t="s">
        <v>1596</v>
      </c>
      <c r="J472" s="47">
        <v>1</v>
      </c>
      <c r="K472" s="47">
        <f t="shared" si="29"/>
        <v>3235004</v>
      </c>
      <c r="L472" s="47">
        <v>235300</v>
      </c>
      <c r="M472" s="47">
        <v>2999704</v>
      </c>
      <c r="O472" s="47" t="s">
        <v>2204</v>
      </c>
      <c r="P472" s="47" t="s">
        <v>1539</v>
      </c>
      <c r="Q472" s="47">
        <v>479800</v>
      </c>
      <c r="R472" s="47">
        <f t="shared" si="30"/>
        <v>1049261</v>
      </c>
      <c r="S472" s="47">
        <v>385250</v>
      </c>
      <c r="T472" s="47">
        <v>664011</v>
      </c>
      <c r="V472" s="47" t="s">
        <v>2221</v>
      </c>
      <c r="W472" s="47" t="s">
        <v>1542</v>
      </c>
      <c r="X472" s="47">
        <v>292850</v>
      </c>
      <c r="Y472" s="47">
        <f t="shared" si="31"/>
        <v>630011</v>
      </c>
      <c r="Z472" s="47">
        <v>0</v>
      </c>
      <c r="AA472" s="47">
        <v>630011</v>
      </c>
    </row>
    <row r="473" spans="1:27" ht="15">
      <c r="A473" s="47" t="s">
        <v>37</v>
      </c>
      <c r="B473" s="47" t="s">
        <v>1554</v>
      </c>
      <c r="C473" s="47">
        <v>4597000</v>
      </c>
      <c r="D473" s="47">
        <f t="shared" si="32"/>
        <v>232945</v>
      </c>
      <c r="E473" s="47">
        <v>37250</v>
      </c>
      <c r="F473" s="47">
        <v>195695</v>
      </c>
      <c r="G473" s="5"/>
      <c r="H473" s="47" t="s">
        <v>189</v>
      </c>
      <c r="I473" s="47" t="s">
        <v>1357</v>
      </c>
      <c r="J473" s="47">
        <v>544800</v>
      </c>
      <c r="K473" s="47">
        <f t="shared" si="29"/>
        <v>229430</v>
      </c>
      <c r="L473" s="47">
        <v>52000</v>
      </c>
      <c r="M473" s="47">
        <v>177430</v>
      </c>
      <c r="O473" s="47" t="s">
        <v>2207</v>
      </c>
      <c r="P473" s="47" t="s">
        <v>1540</v>
      </c>
      <c r="Q473" s="47">
        <v>556595</v>
      </c>
      <c r="R473" s="47">
        <f t="shared" si="30"/>
        <v>331009</v>
      </c>
      <c r="S473" s="47">
        <v>83100</v>
      </c>
      <c r="T473" s="47">
        <v>247909</v>
      </c>
      <c r="V473" s="47" t="s">
        <v>2224</v>
      </c>
      <c r="W473" s="47" t="s">
        <v>1543</v>
      </c>
      <c r="X473" s="47">
        <v>1500</v>
      </c>
      <c r="Y473" s="47">
        <f t="shared" si="31"/>
        <v>231628</v>
      </c>
      <c r="Z473" s="47">
        <v>30000</v>
      </c>
      <c r="AA473" s="47">
        <v>201628</v>
      </c>
    </row>
    <row r="474" spans="1:27" ht="15">
      <c r="A474" s="47" t="s">
        <v>40</v>
      </c>
      <c r="B474" s="47" t="s">
        <v>1555</v>
      </c>
      <c r="C474" s="47">
        <v>0</v>
      </c>
      <c r="D474" s="47">
        <f t="shared" si="32"/>
        <v>22400</v>
      </c>
      <c r="E474" s="47">
        <v>0</v>
      </c>
      <c r="F474" s="47">
        <v>22400</v>
      </c>
      <c r="G474" s="5"/>
      <c r="H474" s="47" t="s">
        <v>191</v>
      </c>
      <c r="I474" s="47" t="s">
        <v>1070</v>
      </c>
      <c r="J474" s="47">
        <v>91600</v>
      </c>
      <c r="K474" s="47">
        <f t="shared" si="29"/>
        <v>377647</v>
      </c>
      <c r="L474" s="47">
        <v>0</v>
      </c>
      <c r="M474" s="47">
        <v>377647</v>
      </c>
      <c r="O474" s="47" t="s">
        <v>2215</v>
      </c>
      <c r="P474" s="47" t="s">
        <v>1386</v>
      </c>
      <c r="Q474" s="47">
        <v>0</v>
      </c>
      <c r="R474" s="47">
        <f t="shared" si="30"/>
        <v>304557</v>
      </c>
      <c r="S474" s="47">
        <v>0</v>
      </c>
      <c r="T474" s="47">
        <v>304557</v>
      </c>
      <c r="V474" s="47" t="s">
        <v>2228</v>
      </c>
      <c r="W474" s="47" t="s">
        <v>1544</v>
      </c>
      <c r="X474" s="47">
        <v>66000</v>
      </c>
      <c r="Y474" s="47">
        <f t="shared" si="31"/>
        <v>9093226</v>
      </c>
      <c r="Z474" s="47">
        <v>3987900</v>
      </c>
      <c r="AA474" s="47">
        <v>5105326</v>
      </c>
    </row>
    <row r="475" spans="1:27" ht="15">
      <c r="A475" s="47" t="s">
        <v>43</v>
      </c>
      <c r="B475" s="47" t="s">
        <v>1556</v>
      </c>
      <c r="C475" s="47">
        <v>0</v>
      </c>
      <c r="D475" s="47">
        <f t="shared" si="32"/>
        <v>168229</v>
      </c>
      <c r="E475" s="47">
        <v>0</v>
      </c>
      <c r="F475" s="47">
        <v>168229</v>
      </c>
      <c r="G475" s="5"/>
      <c r="H475" s="47" t="s">
        <v>197</v>
      </c>
      <c r="I475" s="47" t="s">
        <v>1597</v>
      </c>
      <c r="J475" s="47">
        <v>0</v>
      </c>
      <c r="K475" s="47">
        <f t="shared" si="29"/>
        <v>6180</v>
      </c>
      <c r="L475" s="47">
        <v>0</v>
      </c>
      <c r="M475" s="47">
        <v>6180</v>
      </c>
      <c r="O475" s="47" t="s">
        <v>2218</v>
      </c>
      <c r="P475" s="47" t="s">
        <v>1541</v>
      </c>
      <c r="Q475" s="47">
        <v>1055015</v>
      </c>
      <c r="R475" s="47">
        <f t="shared" si="30"/>
        <v>1015383</v>
      </c>
      <c r="S475" s="47">
        <v>18750</v>
      </c>
      <c r="T475" s="47">
        <v>996633</v>
      </c>
      <c r="V475" s="47" t="s">
        <v>2231</v>
      </c>
      <c r="W475" s="47" t="s">
        <v>1545</v>
      </c>
      <c r="X475" s="47">
        <v>454801</v>
      </c>
      <c r="Y475" s="47">
        <f t="shared" si="31"/>
        <v>19551728</v>
      </c>
      <c r="Z475" s="47">
        <v>0</v>
      </c>
      <c r="AA475" s="47">
        <v>19551728</v>
      </c>
    </row>
    <row r="476" spans="1:27" ht="15">
      <c r="A476" s="47" t="s">
        <v>46</v>
      </c>
      <c r="B476" s="47" t="s">
        <v>1557</v>
      </c>
      <c r="C476" s="47">
        <v>0</v>
      </c>
      <c r="D476" s="47">
        <f t="shared" si="32"/>
        <v>41246</v>
      </c>
      <c r="E476" s="47">
        <v>0</v>
      </c>
      <c r="F476" s="47">
        <v>41246</v>
      </c>
      <c r="G476" s="5"/>
      <c r="H476" s="47" t="s">
        <v>198</v>
      </c>
      <c r="I476" s="47" t="s">
        <v>1598</v>
      </c>
      <c r="J476" s="47">
        <v>0</v>
      </c>
      <c r="K476" s="47">
        <f t="shared" si="29"/>
        <v>14800</v>
      </c>
      <c r="L476" s="47">
        <v>0</v>
      </c>
      <c r="M476" s="47">
        <v>14800</v>
      </c>
      <c r="O476" s="47" t="s">
        <v>2221</v>
      </c>
      <c r="P476" s="47" t="s">
        <v>1542</v>
      </c>
      <c r="Q476" s="47">
        <v>295478</v>
      </c>
      <c r="R476" s="47">
        <f t="shared" si="30"/>
        <v>789005</v>
      </c>
      <c r="S476" s="47">
        <v>417000</v>
      </c>
      <c r="T476" s="47">
        <v>372005</v>
      </c>
      <c r="V476" s="47" t="s">
        <v>2234</v>
      </c>
      <c r="W476" s="47" t="s">
        <v>1546</v>
      </c>
      <c r="X476" s="47">
        <v>1638900</v>
      </c>
      <c r="Y476" s="47">
        <f t="shared" si="31"/>
        <v>2596058</v>
      </c>
      <c r="Z476" s="47">
        <v>0</v>
      </c>
      <c r="AA476" s="47">
        <v>2596058</v>
      </c>
    </row>
    <row r="477" spans="1:27" ht="15">
      <c r="A477" s="47" t="s">
        <v>48</v>
      </c>
      <c r="B477" s="47" t="s">
        <v>1558</v>
      </c>
      <c r="C477" s="47">
        <v>338001</v>
      </c>
      <c r="D477" s="47">
        <f t="shared" si="32"/>
        <v>1187117</v>
      </c>
      <c r="E477" s="47">
        <v>112000</v>
      </c>
      <c r="F477" s="47">
        <v>1075117</v>
      </c>
      <c r="G477" s="5"/>
      <c r="H477" s="47" t="s">
        <v>200</v>
      </c>
      <c r="I477" s="47" t="s">
        <v>1600</v>
      </c>
      <c r="J477" s="47">
        <v>0</v>
      </c>
      <c r="K477" s="47">
        <f t="shared" si="29"/>
        <v>49533</v>
      </c>
      <c r="L477" s="47">
        <v>37775</v>
      </c>
      <c r="M477" s="47">
        <v>11758</v>
      </c>
      <c r="O477" s="47" t="s">
        <v>2224</v>
      </c>
      <c r="P477" s="47" t="s">
        <v>1543</v>
      </c>
      <c r="Q477" s="47">
        <v>0</v>
      </c>
      <c r="R477" s="47">
        <f t="shared" si="30"/>
        <v>656330</v>
      </c>
      <c r="S477" s="47">
        <v>38600</v>
      </c>
      <c r="T477" s="47">
        <v>617730</v>
      </c>
      <c r="V477" s="47" t="s">
        <v>2237</v>
      </c>
      <c r="W477" s="47" t="s">
        <v>1547</v>
      </c>
      <c r="X477" s="47">
        <v>0</v>
      </c>
      <c r="Y477" s="47">
        <f t="shared" si="31"/>
        <v>1168806</v>
      </c>
      <c r="Z477" s="47">
        <v>250525</v>
      </c>
      <c r="AA477" s="47">
        <v>918281</v>
      </c>
    </row>
    <row r="478" spans="1:27" ht="15">
      <c r="A478" s="47" t="s">
        <v>51</v>
      </c>
      <c r="B478" s="47" t="s">
        <v>1559</v>
      </c>
      <c r="C478" s="47">
        <v>0</v>
      </c>
      <c r="D478" s="47">
        <f t="shared" si="32"/>
        <v>423014</v>
      </c>
      <c r="E478" s="47">
        <v>90000</v>
      </c>
      <c r="F478" s="47">
        <v>333014</v>
      </c>
      <c r="G478" s="5"/>
      <c r="H478" s="47" t="s">
        <v>207</v>
      </c>
      <c r="I478" s="47" t="s">
        <v>1601</v>
      </c>
      <c r="J478" s="47">
        <v>0</v>
      </c>
      <c r="K478" s="47">
        <f t="shared" si="29"/>
        <v>10500</v>
      </c>
      <c r="L478" s="47">
        <v>0</v>
      </c>
      <c r="M478" s="47">
        <v>10500</v>
      </c>
      <c r="O478" s="47" t="s">
        <v>2228</v>
      </c>
      <c r="P478" s="47" t="s">
        <v>1544</v>
      </c>
      <c r="Q478" s="47">
        <v>114201</v>
      </c>
      <c r="R478" s="47">
        <f t="shared" si="30"/>
        <v>5856963</v>
      </c>
      <c r="S478" s="47">
        <v>173726</v>
      </c>
      <c r="T478" s="47">
        <v>5683237</v>
      </c>
      <c r="V478" s="47" t="s">
        <v>2240</v>
      </c>
      <c r="W478" s="47" t="s">
        <v>1548</v>
      </c>
      <c r="X478" s="47">
        <v>14923039</v>
      </c>
      <c r="Y478" s="47">
        <f t="shared" si="31"/>
        <v>27092194</v>
      </c>
      <c r="Z478" s="47">
        <v>17000000</v>
      </c>
      <c r="AA478" s="47">
        <v>10092194</v>
      </c>
    </row>
    <row r="479" spans="1:27" ht="15">
      <c r="A479" s="47" t="s">
        <v>55</v>
      </c>
      <c r="B479" s="47" t="s">
        <v>1560</v>
      </c>
      <c r="C479" s="47">
        <v>0</v>
      </c>
      <c r="D479" s="47">
        <f t="shared" si="32"/>
        <v>3382</v>
      </c>
      <c r="E479" s="47">
        <v>0</v>
      </c>
      <c r="F479" s="47">
        <v>3382</v>
      </c>
      <c r="G479" s="5"/>
      <c r="H479" s="47" t="s">
        <v>210</v>
      </c>
      <c r="I479" s="47" t="s">
        <v>1285</v>
      </c>
      <c r="J479" s="47">
        <v>0</v>
      </c>
      <c r="K479" s="47">
        <f t="shared" si="29"/>
        <v>94398</v>
      </c>
      <c r="L479" s="47">
        <v>0</v>
      </c>
      <c r="M479" s="47">
        <v>94398</v>
      </c>
      <c r="O479" s="47" t="s">
        <v>2231</v>
      </c>
      <c r="P479" s="47" t="s">
        <v>1545</v>
      </c>
      <c r="Q479" s="47">
        <v>8321377</v>
      </c>
      <c r="R479" s="47">
        <f t="shared" si="30"/>
        <v>17181479</v>
      </c>
      <c r="S479" s="47">
        <v>5415273</v>
      </c>
      <c r="T479" s="47">
        <v>11766206</v>
      </c>
      <c r="V479" s="47" t="s">
        <v>2243</v>
      </c>
      <c r="W479" s="47" t="s">
        <v>1549</v>
      </c>
      <c r="X479" s="47">
        <v>10275645</v>
      </c>
      <c r="Y479" s="47">
        <f t="shared" si="31"/>
        <v>52788360</v>
      </c>
      <c r="Z479" s="47">
        <v>2469896</v>
      </c>
      <c r="AA479" s="47">
        <v>50318464</v>
      </c>
    </row>
    <row r="480" spans="1:27" ht="15">
      <c r="A480" s="47" t="s">
        <v>58</v>
      </c>
      <c r="B480" s="47" t="s">
        <v>2</v>
      </c>
      <c r="C480" s="47">
        <v>0</v>
      </c>
      <c r="D480" s="47">
        <f t="shared" si="32"/>
        <v>70506</v>
      </c>
      <c r="E480" s="47">
        <v>0</v>
      </c>
      <c r="F480" s="47">
        <v>70506</v>
      </c>
      <c r="G480" s="5"/>
      <c r="H480" s="47" t="s">
        <v>213</v>
      </c>
      <c r="I480" s="47" t="s">
        <v>1602</v>
      </c>
      <c r="J480" s="47">
        <v>0</v>
      </c>
      <c r="K480" s="47">
        <f t="shared" si="29"/>
        <v>303741</v>
      </c>
      <c r="L480" s="47">
        <v>0</v>
      </c>
      <c r="M480" s="47">
        <v>303741</v>
      </c>
      <c r="O480" s="47" t="s">
        <v>2234</v>
      </c>
      <c r="P480" s="47" t="s">
        <v>1546</v>
      </c>
      <c r="Q480" s="47">
        <v>395751</v>
      </c>
      <c r="R480" s="47">
        <f t="shared" si="30"/>
        <v>5939228</v>
      </c>
      <c r="S480" s="47">
        <v>1973095</v>
      </c>
      <c r="T480" s="47">
        <v>3966133</v>
      </c>
      <c r="V480" s="47" t="s">
        <v>2246</v>
      </c>
      <c r="W480" s="47" t="s">
        <v>1</v>
      </c>
      <c r="X480" s="47">
        <v>0</v>
      </c>
      <c r="Y480" s="47">
        <f t="shared" si="31"/>
        <v>101995</v>
      </c>
      <c r="Z480" s="47">
        <v>0</v>
      </c>
      <c r="AA480" s="47">
        <v>101995</v>
      </c>
    </row>
    <row r="481" spans="1:27" ht="15">
      <c r="A481" s="47" t="s">
        <v>61</v>
      </c>
      <c r="B481" s="47" t="s">
        <v>1561</v>
      </c>
      <c r="C481" s="47">
        <v>0</v>
      </c>
      <c r="D481" s="47">
        <f t="shared" si="32"/>
        <v>22800</v>
      </c>
      <c r="E481" s="47">
        <v>0</v>
      </c>
      <c r="F481" s="47">
        <v>22800</v>
      </c>
      <c r="G481" s="5"/>
      <c r="H481" s="47" t="s">
        <v>218</v>
      </c>
      <c r="I481" s="47" t="s">
        <v>1644</v>
      </c>
      <c r="J481" s="47">
        <v>0</v>
      </c>
      <c r="K481" s="47">
        <f t="shared" si="29"/>
        <v>36270</v>
      </c>
      <c r="L481" s="47">
        <v>0</v>
      </c>
      <c r="M481" s="47">
        <v>36270</v>
      </c>
      <c r="O481" s="47" t="s">
        <v>2237</v>
      </c>
      <c r="P481" s="47" t="s">
        <v>1547</v>
      </c>
      <c r="Q481" s="47">
        <v>0</v>
      </c>
      <c r="R481" s="47">
        <f t="shared" si="30"/>
        <v>1743681</v>
      </c>
      <c r="S481" s="47">
        <v>130600</v>
      </c>
      <c r="T481" s="47">
        <v>1613081</v>
      </c>
      <c r="V481" s="47" t="s">
        <v>2250</v>
      </c>
      <c r="W481" s="47" t="s">
        <v>1315</v>
      </c>
      <c r="X481" s="47">
        <v>5314566</v>
      </c>
      <c r="Y481" s="47">
        <f t="shared" si="31"/>
        <v>44449764</v>
      </c>
      <c r="Z481" s="47">
        <v>487050</v>
      </c>
      <c r="AA481" s="47">
        <v>43962714</v>
      </c>
    </row>
    <row r="482" spans="1:27" ht="15">
      <c r="A482" s="47" t="s">
        <v>64</v>
      </c>
      <c r="B482" s="47" t="s">
        <v>1562</v>
      </c>
      <c r="C482" s="47">
        <v>0</v>
      </c>
      <c r="D482" s="47">
        <f t="shared" si="32"/>
        <v>129417</v>
      </c>
      <c r="E482" s="47">
        <v>0</v>
      </c>
      <c r="F482" s="47">
        <v>129417</v>
      </c>
      <c r="G482" s="5"/>
      <c r="H482" s="47" t="s">
        <v>220</v>
      </c>
      <c r="I482" s="47" t="s">
        <v>1604</v>
      </c>
      <c r="J482" s="47">
        <v>0</v>
      </c>
      <c r="K482" s="47">
        <f t="shared" si="29"/>
        <v>16750</v>
      </c>
      <c r="L482" s="47">
        <v>0</v>
      </c>
      <c r="M482" s="47">
        <v>16750</v>
      </c>
      <c r="O482" s="47" t="s">
        <v>2240</v>
      </c>
      <c r="P482" s="47" t="s">
        <v>1548</v>
      </c>
      <c r="Q482" s="47">
        <v>706950</v>
      </c>
      <c r="R482" s="47">
        <f t="shared" si="30"/>
        <v>6728805</v>
      </c>
      <c r="S482" s="47">
        <v>1853900</v>
      </c>
      <c r="T482" s="47">
        <v>4874905</v>
      </c>
      <c r="V482" s="47" t="s">
        <v>2252</v>
      </c>
      <c r="W482" s="47" t="s">
        <v>1550</v>
      </c>
      <c r="X482" s="47">
        <v>223500</v>
      </c>
      <c r="Y482" s="47">
        <f t="shared" si="31"/>
        <v>1330070</v>
      </c>
      <c r="Z482" s="47">
        <v>32050</v>
      </c>
      <c r="AA482" s="47">
        <v>1298020</v>
      </c>
    </row>
    <row r="483" spans="1:27" ht="15">
      <c r="A483" s="47" t="s">
        <v>67</v>
      </c>
      <c r="B483" s="47" t="s">
        <v>1563</v>
      </c>
      <c r="C483" s="47">
        <v>0</v>
      </c>
      <c r="D483" s="47">
        <f t="shared" si="32"/>
        <v>684070</v>
      </c>
      <c r="E483" s="47">
        <v>546500</v>
      </c>
      <c r="F483" s="47">
        <v>137570</v>
      </c>
      <c r="G483" s="5"/>
      <c r="H483" s="47" t="s">
        <v>223</v>
      </c>
      <c r="I483" s="47" t="s">
        <v>1605</v>
      </c>
      <c r="J483" s="47">
        <v>0</v>
      </c>
      <c r="K483" s="47">
        <f t="shared" si="29"/>
        <v>307979</v>
      </c>
      <c r="L483" s="47">
        <v>21000</v>
      </c>
      <c r="M483" s="47">
        <v>286979</v>
      </c>
      <c r="O483" s="47" t="s">
        <v>2243</v>
      </c>
      <c r="P483" s="47" t="s">
        <v>1549</v>
      </c>
      <c r="Q483" s="47">
        <v>2547230</v>
      </c>
      <c r="R483" s="47">
        <f t="shared" si="30"/>
        <v>19337335</v>
      </c>
      <c r="S483" s="47">
        <v>4489702</v>
      </c>
      <c r="T483" s="47">
        <v>14847633</v>
      </c>
      <c r="V483" s="47" t="s">
        <v>20</v>
      </c>
      <c r="W483" s="47" t="s">
        <v>1551</v>
      </c>
      <c r="X483" s="47">
        <v>4166880</v>
      </c>
      <c r="Y483" s="47">
        <f t="shared" si="31"/>
        <v>7114772</v>
      </c>
      <c r="Z483" s="47">
        <v>878473</v>
      </c>
      <c r="AA483" s="47">
        <v>6236299</v>
      </c>
    </row>
    <row r="484" spans="1:27" ht="15">
      <c r="A484" s="47" t="s">
        <v>70</v>
      </c>
      <c r="B484" s="47" t="s">
        <v>1564</v>
      </c>
      <c r="C484" s="47">
        <v>0</v>
      </c>
      <c r="D484" s="47">
        <f t="shared" si="32"/>
        <v>76635</v>
      </c>
      <c r="E484" s="47">
        <v>0</v>
      </c>
      <c r="F484" s="47">
        <v>76635</v>
      </c>
      <c r="G484" s="5"/>
      <c r="H484" s="47" t="s">
        <v>226</v>
      </c>
      <c r="I484" s="47" t="s">
        <v>1606</v>
      </c>
      <c r="J484" s="47">
        <v>22973</v>
      </c>
      <c r="K484" s="47">
        <f t="shared" si="29"/>
        <v>27500</v>
      </c>
      <c r="L484" s="47">
        <v>0</v>
      </c>
      <c r="M484" s="47">
        <v>27500</v>
      </c>
      <c r="O484" s="47" t="s">
        <v>2246</v>
      </c>
      <c r="P484" s="47" t="s">
        <v>1</v>
      </c>
      <c r="Q484" s="47">
        <v>0</v>
      </c>
      <c r="R484" s="47">
        <f t="shared" si="30"/>
        <v>658948</v>
      </c>
      <c r="S484" s="47">
        <v>46400</v>
      </c>
      <c r="T484" s="47">
        <v>612548</v>
      </c>
      <c r="V484" s="47" t="s">
        <v>23</v>
      </c>
      <c r="W484" s="47" t="s">
        <v>1552</v>
      </c>
      <c r="X484" s="47">
        <v>21100</v>
      </c>
      <c r="Y484" s="47">
        <f t="shared" si="31"/>
        <v>871557</v>
      </c>
      <c r="Z484" s="47">
        <v>0</v>
      </c>
      <c r="AA484" s="47">
        <v>871557</v>
      </c>
    </row>
    <row r="485" spans="1:27" ht="15">
      <c r="A485" s="47" t="s">
        <v>73</v>
      </c>
      <c r="B485" s="47" t="s">
        <v>1565</v>
      </c>
      <c r="C485" s="47">
        <v>0</v>
      </c>
      <c r="D485" s="47">
        <f t="shared" si="32"/>
        <v>66724</v>
      </c>
      <c r="E485" s="47">
        <v>0</v>
      </c>
      <c r="F485" s="47">
        <v>66724</v>
      </c>
      <c r="G485" s="5"/>
      <c r="H485" s="47" t="s">
        <v>229</v>
      </c>
      <c r="I485" s="47" t="s">
        <v>1607</v>
      </c>
      <c r="J485" s="47">
        <v>7000</v>
      </c>
      <c r="K485" s="47">
        <f t="shared" si="29"/>
        <v>0</v>
      </c>
      <c r="L485" s="47">
        <v>0</v>
      </c>
      <c r="M485" s="47">
        <v>0</v>
      </c>
      <c r="O485" s="47" t="s">
        <v>2250</v>
      </c>
      <c r="P485" s="47" t="s">
        <v>1315</v>
      </c>
      <c r="Q485" s="47">
        <v>52807153</v>
      </c>
      <c r="R485" s="47">
        <f t="shared" si="30"/>
        <v>16420570</v>
      </c>
      <c r="S485" s="47">
        <v>763592</v>
      </c>
      <c r="T485" s="47">
        <v>15656978</v>
      </c>
      <c r="V485" s="47" t="s">
        <v>26</v>
      </c>
      <c r="W485" s="47" t="s">
        <v>1387</v>
      </c>
      <c r="X485" s="47">
        <v>0</v>
      </c>
      <c r="Y485" s="47">
        <f t="shared" si="31"/>
        <v>39899</v>
      </c>
      <c r="Z485" s="47">
        <v>4000</v>
      </c>
      <c r="AA485" s="47">
        <v>35899</v>
      </c>
    </row>
    <row r="486" spans="1:27" ht="15">
      <c r="A486" s="47" t="s">
        <v>76</v>
      </c>
      <c r="B486" s="47" t="s">
        <v>1566</v>
      </c>
      <c r="C486" s="47">
        <v>800</v>
      </c>
      <c r="D486" s="47">
        <f t="shared" si="32"/>
        <v>800</v>
      </c>
      <c r="E486" s="47">
        <v>200</v>
      </c>
      <c r="F486" s="47">
        <v>600</v>
      </c>
      <c r="G486" s="5"/>
      <c r="H486" s="47" t="s">
        <v>232</v>
      </c>
      <c r="I486" s="47" t="s">
        <v>1608</v>
      </c>
      <c r="J486" s="47">
        <v>0</v>
      </c>
      <c r="K486" s="47">
        <f t="shared" si="29"/>
        <v>1200</v>
      </c>
      <c r="L486" s="47">
        <v>0</v>
      </c>
      <c r="M486" s="47">
        <v>1200</v>
      </c>
      <c r="O486" s="47" t="s">
        <v>2252</v>
      </c>
      <c r="P486" s="47" t="s">
        <v>1550</v>
      </c>
      <c r="Q486" s="47">
        <v>502500</v>
      </c>
      <c r="R486" s="47">
        <f t="shared" si="30"/>
        <v>2442721</v>
      </c>
      <c r="S486" s="47">
        <v>197009</v>
      </c>
      <c r="T486" s="47">
        <v>2245712</v>
      </c>
      <c r="V486" s="47" t="s">
        <v>29</v>
      </c>
      <c r="W486" s="47" t="s">
        <v>1264</v>
      </c>
      <c r="X486" s="47">
        <v>75312</v>
      </c>
      <c r="Y486" s="47">
        <f t="shared" si="31"/>
        <v>10802932</v>
      </c>
      <c r="Z486" s="47">
        <v>155871</v>
      </c>
      <c r="AA486" s="47">
        <v>10647061</v>
      </c>
    </row>
    <row r="487" spans="1:27" ht="15">
      <c r="A487" s="47" t="s">
        <v>79</v>
      </c>
      <c r="B487" s="47" t="s">
        <v>1567</v>
      </c>
      <c r="C487" s="47">
        <v>13250</v>
      </c>
      <c r="D487" s="47">
        <f t="shared" si="32"/>
        <v>24280</v>
      </c>
      <c r="E487" s="47">
        <v>0</v>
      </c>
      <c r="F487" s="47">
        <v>24280</v>
      </c>
      <c r="G487" s="5"/>
      <c r="H487" s="47" t="s">
        <v>235</v>
      </c>
      <c r="I487" s="47" t="s">
        <v>1226</v>
      </c>
      <c r="J487" s="47">
        <v>0</v>
      </c>
      <c r="K487" s="47">
        <f t="shared" si="29"/>
        <v>33165</v>
      </c>
      <c r="L487" s="47">
        <v>0</v>
      </c>
      <c r="M487" s="47">
        <v>33165</v>
      </c>
      <c r="O487" s="47" t="s">
        <v>20</v>
      </c>
      <c r="P487" s="47" t="s">
        <v>1551</v>
      </c>
      <c r="Q487" s="47">
        <v>19472645</v>
      </c>
      <c r="R487" s="47">
        <f t="shared" si="30"/>
        <v>16849869</v>
      </c>
      <c r="S487" s="47">
        <v>1889606</v>
      </c>
      <c r="T487" s="47">
        <v>14960263</v>
      </c>
      <c r="V487" s="47" t="s">
        <v>32</v>
      </c>
      <c r="W487" s="47" t="s">
        <v>1388</v>
      </c>
      <c r="X487" s="47">
        <v>0</v>
      </c>
      <c r="Y487" s="47">
        <f t="shared" si="31"/>
        <v>7077704</v>
      </c>
      <c r="Z487" s="47">
        <v>332450</v>
      </c>
      <c r="AA487" s="47">
        <v>6745254</v>
      </c>
    </row>
    <row r="488" spans="1:27" ht="15">
      <c r="A488" s="47" t="s">
        <v>82</v>
      </c>
      <c r="B488" s="47" t="s">
        <v>1568</v>
      </c>
      <c r="C488" s="47">
        <v>0</v>
      </c>
      <c r="D488" s="47">
        <f t="shared" si="32"/>
        <v>83615</v>
      </c>
      <c r="E488" s="47">
        <v>200</v>
      </c>
      <c r="F488" s="47">
        <v>83415</v>
      </c>
      <c r="G488" s="5"/>
      <c r="H488" s="47" t="s">
        <v>238</v>
      </c>
      <c r="I488" s="47" t="s">
        <v>1609</v>
      </c>
      <c r="J488" s="47">
        <v>0</v>
      </c>
      <c r="K488" s="47">
        <f t="shared" si="29"/>
        <v>35850</v>
      </c>
      <c r="L488" s="47">
        <v>4600</v>
      </c>
      <c r="M488" s="47">
        <v>31250</v>
      </c>
      <c r="O488" s="47" t="s">
        <v>23</v>
      </c>
      <c r="P488" s="47" t="s">
        <v>1552</v>
      </c>
      <c r="Q488" s="47">
        <v>135000</v>
      </c>
      <c r="R488" s="47">
        <f t="shared" si="30"/>
        <v>1944877</v>
      </c>
      <c r="S488" s="47">
        <v>54875</v>
      </c>
      <c r="T488" s="47">
        <v>1890002</v>
      </c>
      <c r="V488" s="47" t="s">
        <v>35</v>
      </c>
      <c r="W488" s="47" t="s">
        <v>1553</v>
      </c>
      <c r="X488" s="47">
        <v>20000</v>
      </c>
      <c r="Y488" s="47">
        <f t="shared" si="31"/>
        <v>875436</v>
      </c>
      <c r="Z488" s="47">
        <v>0</v>
      </c>
      <c r="AA488" s="47">
        <v>875436</v>
      </c>
    </row>
    <row r="489" spans="1:27" ht="15">
      <c r="A489" s="47" t="s">
        <v>85</v>
      </c>
      <c r="B489" s="47" t="s">
        <v>1569</v>
      </c>
      <c r="C489" s="47">
        <v>2</v>
      </c>
      <c r="D489" s="47">
        <f t="shared" si="32"/>
        <v>264838</v>
      </c>
      <c r="E489" s="47">
        <v>0</v>
      </c>
      <c r="F489" s="47">
        <v>264838</v>
      </c>
      <c r="G489" s="5"/>
      <c r="H489" s="47" t="s">
        <v>241</v>
      </c>
      <c r="I489" s="47" t="s">
        <v>1610</v>
      </c>
      <c r="J489" s="47">
        <v>0</v>
      </c>
      <c r="K489" s="47">
        <f t="shared" si="29"/>
        <v>550187</v>
      </c>
      <c r="L489" s="47">
        <v>280000</v>
      </c>
      <c r="M489" s="47">
        <v>270187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37</v>
      </c>
      <c r="W489" s="47" t="s">
        <v>1554</v>
      </c>
      <c r="X489" s="47">
        <v>189000</v>
      </c>
      <c r="Y489" s="47">
        <f t="shared" si="31"/>
        <v>4149421</v>
      </c>
      <c r="Z489" s="47">
        <v>180871</v>
      </c>
      <c r="AA489" s="47">
        <v>3968550</v>
      </c>
    </row>
    <row r="490" spans="1:27" ht="15">
      <c r="A490" s="47" t="s">
        <v>88</v>
      </c>
      <c r="B490" s="47" t="s">
        <v>1570</v>
      </c>
      <c r="C490" s="47">
        <v>0</v>
      </c>
      <c r="D490" s="47">
        <f t="shared" si="32"/>
        <v>240358</v>
      </c>
      <c r="E490" s="47">
        <v>0</v>
      </c>
      <c r="F490" s="47">
        <v>240358</v>
      </c>
      <c r="G490" s="5"/>
      <c r="H490" s="47" t="s">
        <v>244</v>
      </c>
      <c r="I490" s="47" t="s">
        <v>1611</v>
      </c>
      <c r="J490" s="47">
        <v>1600</v>
      </c>
      <c r="K490" s="47">
        <f t="shared" si="29"/>
        <v>46000</v>
      </c>
      <c r="L490" s="47">
        <v>0</v>
      </c>
      <c r="M490" s="47">
        <v>46000</v>
      </c>
      <c r="O490" s="47" t="s">
        <v>29</v>
      </c>
      <c r="P490" s="47" t="s">
        <v>1264</v>
      </c>
      <c r="Q490" s="47">
        <v>2228035</v>
      </c>
      <c r="R490" s="47">
        <f t="shared" si="30"/>
        <v>11435483</v>
      </c>
      <c r="S490" s="47">
        <v>753674</v>
      </c>
      <c r="T490" s="47">
        <v>10681809</v>
      </c>
      <c r="V490" s="47" t="s">
        <v>40</v>
      </c>
      <c r="W490" s="47" t="s">
        <v>1555</v>
      </c>
      <c r="X490" s="47">
        <v>0</v>
      </c>
      <c r="Y490" s="47">
        <f t="shared" si="31"/>
        <v>694976</v>
      </c>
      <c r="Z490" s="47">
        <v>0</v>
      </c>
      <c r="AA490" s="47">
        <v>694976</v>
      </c>
    </row>
    <row r="491" spans="1:27" ht="15">
      <c r="A491" s="47" t="s">
        <v>91</v>
      </c>
      <c r="B491" s="47" t="s">
        <v>1571</v>
      </c>
      <c r="C491" s="47">
        <v>0</v>
      </c>
      <c r="D491" s="47">
        <f t="shared" si="32"/>
        <v>33700</v>
      </c>
      <c r="E491" s="47">
        <v>0</v>
      </c>
      <c r="F491" s="47">
        <v>33700</v>
      </c>
      <c r="G491" s="5"/>
      <c r="H491" s="47" t="s">
        <v>246</v>
      </c>
      <c r="I491" s="47" t="s">
        <v>1612</v>
      </c>
      <c r="J491" s="47">
        <v>0</v>
      </c>
      <c r="K491" s="47">
        <f t="shared" si="29"/>
        <v>166450</v>
      </c>
      <c r="L491" s="47">
        <v>0</v>
      </c>
      <c r="M491" s="47">
        <v>166450</v>
      </c>
      <c r="O491" s="47" t="s">
        <v>32</v>
      </c>
      <c r="P491" s="47" t="s">
        <v>1388</v>
      </c>
      <c r="Q491" s="47">
        <v>0</v>
      </c>
      <c r="R491" s="47">
        <f t="shared" si="30"/>
        <v>3521564</v>
      </c>
      <c r="S491" s="47">
        <v>84531</v>
      </c>
      <c r="T491" s="47">
        <v>3437033</v>
      </c>
      <c r="V491" s="47" t="s">
        <v>43</v>
      </c>
      <c r="W491" s="47" t="s">
        <v>1556</v>
      </c>
      <c r="X491" s="47">
        <v>926500</v>
      </c>
      <c r="Y491" s="47">
        <f t="shared" si="31"/>
        <v>6686261</v>
      </c>
      <c r="Z491" s="47">
        <v>52000</v>
      </c>
      <c r="AA491" s="47">
        <v>6634261</v>
      </c>
    </row>
    <row r="492" spans="1:27" ht="15">
      <c r="A492" s="47" t="s">
        <v>94</v>
      </c>
      <c r="B492" s="47" t="s">
        <v>1572</v>
      </c>
      <c r="C492" s="47">
        <v>0</v>
      </c>
      <c r="D492" s="47">
        <f t="shared" si="32"/>
        <v>25396</v>
      </c>
      <c r="E492" s="47">
        <v>0</v>
      </c>
      <c r="F492" s="47">
        <v>25396</v>
      </c>
      <c r="G492" s="5"/>
      <c r="H492" s="47" t="s">
        <v>249</v>
      </c>
      <c r="I492" s="47" t="s">
        <v>1206</v>
      </c>
      <c r="J492" s="47">
        <v>26000</v>
      </c>
      <c r="K492" s="47">
        <f t="shared" si="29"/>
        <v>12100</v>
      </c>
      <c r="L492" s="47">
        <v>0</v>
      </c>
      <c r="M492" s="47">
        <v>12100</v>
      </c>
      <c r="O492" s="47" t="s">
        <v>35</v>
      </c>
      <c r="P492" s="47" t="s">
        <v>1553</v>
      </c>
      <c r="Q492" s="47">
        <v>96250</v>
      </c>
      <c r="R492" s="47">
        <f t="shared" si="30"/>
        <v>2100012</v>
      </c>
      <c r="S492" s="47">
        <v>370810</v>
      </c>
      <c r="T492" s="47">
        <v>1729202</v>
      </c>
      <c r="V492" s="47" t="s">
        <v>46</v>
      </c>
      <c r="W492" s="47" t="s">
        <v>1557</v>
      </c>
      <c r="X492" s="47">
        <v>17585</v>
      </c>
      <c r="Y492" s="47">
        <f t="shared" si="31"/>
        <v>128617</v>
      </c>
      <c r="Z492" s="47">
        <v>60750</v>
      </c>
      <c r="AA492" s="47">
        <v>67867</v>
      </c>
    </row>
    <row r="493" spans="1:27" ht="15">
      <c r="A493" s="47" t="s">
        <v>97</v>
      </c>
      <c r="B493" s="47" t="s">
        <v>1573</v>
      </c>
      <c r="C493" s="47">
        <v>0</v>
      </c>
      <c r="D493" s="47">
        <f t="shared" si="32"/>
        <v>111952</v>
      </c>
      <c r="E493" s="47">
        <v>0</v>
      </c>
      <c r="F493" s="47">
        <v>111952</v>
      </c>
      <c r="G493" s="5"/>
      <c r="H493" s="47" t="s">
        <v>252</v>
      </c>
      <c r="I493" s="47" t="s">
        <v>1613</v>
      </c>
      <c r="J493" s="47">
        <v>26000</v>
      </c>
      <c r="K493" s="47">
        <f t="shared" si="29"/>
        <v>499050</v>
      </c>
      <c r="L493" s="47">
        <v>59000</v>
      </c>
      <c r="M493" s="47">
        <v>440050</v>
      </c>
      <c r="O493" s="47" t="s">
        <v>37</v>
      </c>
      <c r="P493" s="47" t="s">
        <v>1554</v>
      </c>
      <c r="Q493" s="47">
        <v>14461053</v>
      </c>
      <c r="R493" s="47">
        <f t="shared" si="30"/>
        <v>2521828</v>
      </c>
      <c r="S493" s="47">
        <v>205150</v>
      </c>
      <c r="T493" s="47">
        <v>2316678</v>
      </c>
      <c r="V493" s="47" t="s">
        <v>48</v>
      </c>
      <c r="W493" s="47" t="s">
        <v>1558</v>
      </c>
      <c r="X493" s="47">
        <v>801571</v>
      </c>
      <c r="Y493" s="47">
        <f t="shared" si="31"/>
        <v>16882504</v>
      </c>
      <c r="Z493" s="47">
        <v>0</v>
      </c>
      <c r="AA493" s="47">
        <v>16882504</v>
      </c>
    </row>
    <row r="494" spans="1:27" ht="15">
      <c r="A494" s="47" t="s">
        <v>100</v>
      </c>
      <c r="B494" s="47" t="s">
        <v>1389</v>
      </c>
      <c r="C494" s="47">
        <v>0</v>
      </c>
      <c r="D494" s="47">
        <f t="shared" si="32"/>
        <v>40600</v>
      </c>
      <c r="E494" s="47">
        <v>0</v>
      </c>
      <c r="F494" s="47">
        <v>40600</v>
      </c>
      <c r="G494" s="5"/>
      <c r="H494" s="47" t="s">
        <v>255</v>
      </c>
      <c r="I494" s="47" t="s">
        <v>1614</v>
      </c>
      <c r="J494" s="47">
        <v>6201464</v>
      </c>
      <c r="K494" s="47">
        <f t="shared" si="29"/>
        <v>11131887</v>
      </c>
      <c r="L494" s="47">
        <v>0</v>
      </c>
      <c r="M494" s="47">
        <v>11131887</v>
      </c>
      <c r="O494" s="47" t="s">
        <v>40</v>
      </c>
      <c r="P494" s="47" t="s">
        <v>1555</v>
      </c>
      <c r="Q494" s="47">
        <v>20800</v>
      </c>
      <c r="R494" s="47">
        <f t="shared" si="30"/>
        <v>670700</v>
      </c>
      <c r="S494" s="47">
        <v>500780</v>
      </c>
      <c r="T494" s="47">
        <v>169920</v>
      </c>
      <c r="V494" s="47" t="s">
        <v>51</v>
      </c>
      <c r="W494" s="47" t="s">
        <v>1559</v>
      </c>
      <c r="X494" s="47">
        <v>101700</v>
      </c>
      <c r="Y494" s="47">
        <f t="shared" si="31"/>
        <v>2653703</v>
      </c>
      <c r="Z494" s="47">
        <v>0</v>
      </c>
      <c r="AA494" s="47">
        <v>2653703</v>
      </c>
    </row>
    <row r="495" spans="1:27" ht="15">
      <c r="A495" s="47" t="s">
        <v>103</v>
      </c>
      <c r="B495" s="47" t="s">
        <v>1574</v>
      </c>
      <c r="C495" s="47">
        <v>0</v>
      </c>
      <c r="D495" s="47">
        <f t="shared" si="32"/>
        <v>43375</v>
      </c>
      <c r="E495" s="47">
        <v>0</v>
      </c>
      <c r="F495" s="47">
        <v>43375</v>
      </c>
      <c r="G495" s="5"/>
      <c r="O495" s="47" t="s">
        <v>43</v>
      </c>
      <c r="P495" s="47" t="s">
        <v>1556</v>
      </c>
      <c r="Q495" s="47">
        <v>1549500</v>
      </c>
      <c r="R495" s="47">
        <f t="shared" si="30"/>
        <v>2681951</v>
      </c>
      <c r="S495" s="47">
        <v>414650</v>
      </c>
      <c r="T495" s="47">
        <v>2267301</v>
      </c>
      <c r="V495" s="47" t="s">
        <v>55</v>
      </c>
      <c r="W495" s="47" t="s">
        <v>1560</v>
      </c>
      <c r="X495" s="47">
        <v>100</v>
      </c>
      <c r="Y495" s="47">
        <f t="shared" si="31"/>
        <v>69950</v>
      </c>
      <c r="Z495" s="47">
        <v>0</v>
      </c>
      <c r="AA495" s="47">
        <v>69950</v>
      </c>
    </row>
    <row r="496" spans="1:27" ht="15">
      <c r="A496" s="47" t="s">
        <v>106</v>
      </c>
      <c r="B496" s="47" t="s">
        <v>1575</v>
      </c>
      <c r="C496" s="47">
        <v>0</v>
      </c>
      <c r="D496" s="47">
        <f t="shared" si="32"/>
        <v>924360</v>
      </c>
      <c r="E496" s="47">
        <v>4651</v>
      </c>
      <c r="F496" s="47">
        <v>919709</v>
      </c>
      <c r="G496" s="5"/>
      <c r="O496" s="47" t="s">
        <v>46</v>
      </c>
      <c r="P496" s="47" t="s">
        <v>1557</v>
      </c>
      <c r="Q496" s="47">
        <v>0</v>
      </c>
      <c r="R496" s="47">
        <f t="shared" si="30"/>
        <v>799227</v>
      </c>
      <c r="S496" s="47">
        <v>129250</v>
      </c>
      <c r="T496" s="47">
        <v>669977</v>
      </c>
      <c r="V496" s="47" t="s">
        <v>58</v>
      </c>
      <c r="W496" s="47" t="s">
        <v>2</v>
      </c>
      <c r="X496" s="47">
        <v>132440</v>
      </c>
      <c r="Y496" s="47">
        <f t="shared" si="31"/>
        <v>1911917</v>
      </c>
      <c r="Z496" s="47">
        <v>206069</v>
      </c>
      <c r="AA496" s="47">
        <v>1705848</v>
      </c>
    </row>
    <row r="497" spans="1:27" ht="15">
      <c r="A497" s="47" t="s">
        <v>109</v>
      </c>
      <c r="B497" s="47" t="s">
        <v>1642</v>
      </c>
      <c r="C497" s="47">
        <v>0</v>
      </c>
      <c r="D497" s="47">
        <f t="shared" si="32"/>
        <v>31500</v>
      </c>
      <c r="E497" s="47">
        <v>0</v>
      </c>
      <c r="F497" s="47">
        <v>31500</v>
      </c>
      <c r="G497" s="5"/>
      <c r="O497" s="47" t="s">
        <v>48</v>
      </c>
      <c r="P497" s="47" t="s">
        <v>1558</v>
      </c>
      <c r="Q497" s="47">
        <v>12777322</v>
      </c>
      <c r="R497" s="47">
        <f t="shared" si="30"/>
        <v>14223619</v>
      </c>
      <c r="S497" s="47">
        <v>5510705</v>
      </c>
      <c r="T497" s="47">
        <v>8712914</v>
      </c>
      <c r="V497" s="47" t="s">
        <v>61</v>
      </c>
      <c r="W497" s="47" t="s">
        <v>1561</v>
      </c>
      <c r="X497" s="47">
        <v>0</v>
      </c>
      <c r="Y497" s="47">
        <f t="shared" si="31"/>
        <v>460000</v>
      </c>
      <c r="Z497" s="47">
        <v>0</v>
      </c>
      <c r="AA497" s="47">
        <v>460000</v>
      </c>
    </row>
    <row r="498" spans="1:27" ht="15">
      <c r="A498" s="47" t="s">
        <v>112</v>
      </c>
      <c r="B498" s="47" t="s">
        <v>1576</v>
      </c>
      <c r="C498" s="47">
        <v>0</v>
      </c>
      <c r="D498" s="47">
        <f t="shared" si="32"/>
        <v>85734</v>
      </c>
      <c r="E498" s="47">
        <v>0</v>
      </c>
      <c r="F498" s="47">
        <v>85734</v>
      </c>
      <c r="G498" s="5"/>
      <c r="O498" s="47" t="s">
        <v>51</v>
      </c>
      <c r="P498" s="47" t="s">
        <v>1559</v>
      </c>
      <c r="Q498" s="47">
        <v>4400300</v>
      </c>
      <c r="R498" s="47">
        <f t="shared" si="30"/>
        <v>3997463</v>
      </c>
      <c r="S498" s="47">
        <v>654180</v>
      </c>
      <c r="T498" s="47">
        <v>3343283</v>
      </c>
      <c r="V498" s="47" t="s">
        <v>64</v>
      </c>
      <c r="W498" s="47" t="s">
        <v>1562</v>
      </c>
      <c r="X498" s="47">
        <v>20450</v>
      </c>
      <c r="Y498" s="47">
        <f t="shared" si="31"/>
        <v>1088196</v>
      </c>
      <c r="Z498" s="47">
        <v>0</v>
      </c>
      <c r="AA498" s="47">
        <v>1088196</v>
      </c>
    </row>
    <row r="499" spans="1:27" ht="15">
      <c r="A499" s="47" t="s">
        <v>115</v>
      </c>
      <c r="B499" s="47" t="s">
        <v>1577</v>
      </c>
      <c r="C499" s="47">
        <v>0</v>
      </c>
      <c r="D499" s="47">
        <f t="shared" si="32"/>
        <v>29735</v>
      </c>
      <c r="E499" s="47">
        <v>0</v>
      </c>
      <c r="F499" s="47">
        <v>29735</v>
      </c>
      <c r="G499" s="5"/>
      <c r="O499" s="47" t="s">
        <v>55</v>
      </c>
      <c r="P499" s="47" t="s">
        <v>1560</v>
      </c>
      <c r="Q499" s="47">
        <v>60000</v>
      </c>
      <c r="R499" s="47">
        <f t="shared" si="30"/>
        <v>95819</v>
      </c>
      <c r="S499" s="47">
        <v>0</v>
      </c>
      <c r="T499" s="47">
        <v>95819</v>
      </c>
      <c r="V499" s="47" t="s">
        <v>67</v>
      </c>
      <c r="W499" s="47" t="s">
        <v>1563</v>
      </c>
      <c r="X499" s="47">
        <v>8931</v>
      </c>
      <c r="Y499" s="47">
        <f t="shared" si="31"/>
        <v>2195062</v>
      </c>
      <c r="Z499" s="47">
        <v>150500</v>
      </c>
      <c r="AA499" s="47">
        <v>2044562</v>
      </c>
    </row>
    <row r="500" spans="1:27" ht="15">
      <c r="A500" s="47" t="s">
        <v>118</v>
      </c>
      <c r="B500" s="47" t="s">
        <v>1578</v>
      </c>
      <c r="C500" s="47">
        <v>0</v>
      </c>
      <c r="D500" s="47">
        <f t="shared" si="32"/>
        <v>577743</v>
      </c>
      <c r="E500" s="47">
        <v>3000</v>
      </c>
      <c r="F500" s="47">
        <v>574743</v>
      </c>
      <c r="G500" s="5"/>
      <c r="O500" s="47" t="s">
        <v>58</v>
      </c>
      <c r="P500" s="47" t="s">
        <v>2</v>
      </c>
      <c r="Q500" s="47">
        <v>42900</v>
      </c>
      <c r="R500" s="47">
        <f t="shared" si="30"/>
        <v>978498</v>
      </c>
      <c r="S500" s="47">
        <v>196976</v>
      </c>
      <c r="T500" s="47">
        <v>781522</v>
      </c>
      <c r="V500" s="47" t="s">
        <v>70</v>
      </c>
      <c r="W500" s="47" t="s">
        <v>1564</v>
      </c>
      <c r="X500" s="47">
        <v>0</v>
      </c>
      <c r="Y500" s="47">
        <f t="shared" si="31"/>
        <v>2138357</v>
      </c>
      <c r="Z500" s="47">
        <v>18000</v>
      </c>
      <c r="AA500" s="47">
        <v>2120357</v>
      </c>
    </row>
    <row r="501" spans="1:27" ht="15">
      <c r="A501" s="47" t="s">
        <v>133</v>
      </c>
      <c r="B501" s="47" t="s">
        <v>1579</v>
      </c>
      <c r="C501" s="47">
        <v>0</v>
      </c>
      <c r="D501" s="47">
        <f t="shared" si="32"/>
        <v>160974</v>
      </c>
      <c r="E501" s="47">
        <v>44000</v>
      </c>
      <c r="F501" s="47">
        <v>116974</v>
      </c>
      <c r="G501" s="5"/>
      <c r="O501" s="47" t="s">
        <v>61</v>
      </c>
      <c r="P501" s="47" t="s">
        <v>1561</v>
      </c>
      <c r="Q501" s="47">
        <v>0</v>
      </c>
      <c r="R501" s="47">
        <f t="shared" si="30"/>
        <v>191220</v>
      </c>
      <c r="S501" s="47">
        <v>40200</v>
      </c>
      <c r="T501" s="47">
        <v>151020</v>
      </c>
      <c r="V501" s="47" t="s">
        <v>73</v>
      </c>
      <c r="W501" s="47" t="s">
        <v>1565</v>
      </c>
      <c r="X501" s="47">
        <v>161962</v>
      </c>
      <c r="Y501" s="47">
        <f t="shared" si="31"/>
        <v>317480</v>
      </c>
      <c r="Z501" s="47">
        <v>45400</v>
      </c>
      <c r="AA501" s="47">
        <v>272080</v>
      </c>
    </row>
    <row r="502" spans="1:27" ht="15">
      <c r="A502" s="47" t="s">
        <v>135</v>
      </c>
      <c r="B502" s="47" t="s">
        <v>1580</v>
      </c>
      <c r="C502" s="47">
        <v>952000</v>
      </c>
      <c r="D502" s="47">
        <f t="shared" si="32"/>
        <v>1046798</v>
      </c>
      <c r="E502" s="47">
        <v>609100</v>
      </c>
      <c r="F502" s="47">
        <v>437698</v>
      </c>
      <c r="G502" s="5"/>
      <c r="O502" s="47" t="s">
        <v>64</v>
      </c>
      <c r="P502" s="47" t="s">
        <v>1562</v>
      </c>
      <c r="Q502" s="47">
        <v>475150</v>
      </c>
      <c r="R502" s="47">
        <f t="shared" si="30"/>
        <v>1903651</v>
      </c>
      <c r="S502" s="47">
        <v>257500</v>
      </c>
      <c r="T502" s="47">
        <v>1646151</v>
      </c>
      <c r="V502" s="47" t="s">
        <v>76</v>
      </c>
      <c r="W502" s="47" t="s">
        <v>1566</v>
      </c>
      <c r="X502" s="47">
        <v>101478</v>
      </c>
      <c r="Y502" s="47">
        <f t="shared" si="31"/>
        <v>1649745</v>
      </c>
      <c r="Z502" s="47">
        <v>600</v>
      </c>
      <c r="AA502" s="47">
        <v>1649145</v>
      </c>
    </row>
    <row r="503" spans="1:27" ht="15">
      <c r="A503" s="47" t="s">
        <v>139</v>
      </c>
      <c r="B503" s="47" t="s">
        <v>1581</v>
      </c>
      <c r="C503" s="47">
        <v>0</v>
      </c>
      <c r="D503" s="47">
        <f t="shared" si="32"/>
        <v>652455</v>
      </c>
      <c r="E503" s="47">
        <v>294700</v>
      </c>
      <c r="F503" s="47">
        <v>357755</v>
      </c>
      <c r="G503" s="5"/>
      <c r="O503" s="47" t="s">
        <v>67</v>
      </c>
      <c r="P503" s="47" t="s">
        <v>1563</v>
      </c>
      <c r="Q503" s="47">
        <v>2644873</v>
      </c>
      <c r="R503" s="47">
        <f t="shared" si="30"/>
        <v>3893417</v>
      </c>
      <c r="S503" s="47">
        <v>1846300</v>
      </c>
      <c r="T503" s="47">
        <v>2047117</v>
      </c>
      <c r="V503" s="47" t="s">
        <v>79</v>
      </c>
      <c r="W503" s="47" t="s">
        <v>1567</v>
      </c>
      <c r="X503" s="47">
        <v>766650</v>
      </c>
      <c r="Y503" s="47">
        <f t="shared" si="31"/>
        <v>137892</v>
      </c>
      <c r="Z503" s="47">
        <v>6000</v>
      </c>
      <c r="AA503" s="47">
        <v>131892</v>
      </c>
    </row>
    <row r="504" spans="1:27" ht="15">
      <c r="A504" s="47" t="s">
        <v>142</v>
      </c>
      <c r="B504" s="47" t="s">
        <v>1582</v>
      </c>
      <c r="C504" s="47">
        <v>0</v>
      </c>
      <c r="D504" s="47">
        <f t="shared" si="32"/>
        <v>1054762</v>
      </c>
      <c r="E504" s="47">
        <v>160820</v>
      </c>
      <c r="F504" s="47">
        <v>893942</v>
      </c>
      <c r="G504" s="5"/>
      <c r="O504" s="47" t="s">
        <v>70</v>
      </c>
      <c r="P504" s="47" t="s">
        <v>1564</v>
      </c>
      <c r="Q504" s="47">
        <v>0</v>
      </c>
      <c r="R504" s="47">
        <f t="shared" si="30"/>
        <v>677905</v>
      </c>
      <c r="S504" s="47">
        <v>36250</v>
      </c>
      <c r="T504" s="47">
        <v>641655</v>
      </c>
      <c r="V504" s="47" t="s">
        <v>82</v>
      </c>
      <c r="W504" s="47" t="s">
        <v>1568</v>
      </c>
      <c r="X504" s="47">
        <v>848807</v>
      </c>
      <c r="Y504" s="47">
        <f t="shared" si="31"/>
        <v>2930673</v>
      </c>
      <c r="Z504" s="47">
        <v>430000</v>
      </c>
      <c r="AA504" s="47">
        <v>2500673</v>
      </c>
    </row>
    <row r="505" spans="1:27" ht="15">
      <c r="A505" s="47" t="s">
        <v>145</v>
      </c>
      <c r="B505" s="47" t="s">
        <v>1583</v>
      </c>
      <c r="C505" s="47">
        <v>292100</v>
      </c>
      <c r="D505" s="47">
        <f t="shared" si="32"/>
        <v>666489</v>
      </c>
      <c r="E505" s="47">
        <v>0</v>
      </c>
      <c r="F505" s="47">
        <v>666489</v>
      </c>
      <c r="G505" s="5"/>
      <c r="O505" s="47" t="s">
        <v>73</v>
      </c>
      <c r="P505" s="47" t="s">
        <v>1565</v>
      </c>
      <c r="Q505" s="47">
        <v>0</v>
      </c>
      <c r="R505" s="47">
        <f t="shared" si="30"/>
        <v>625118</v>
      </c>
      <c r="S505" s="47">
        <v>76501</v>
      </c>
      <c r="T505" s="47">
        <v>548617</v>
      </c>
      <c r="V505" s="47" t="s">
        <v>85</v>
      </c>
      <c r="W505" s="47" t="s">
        <v>1569</v>
      </c>
      <c r="X505" s="47">
        <v>723500</v>
      </c>
      <c r="Y505" s="47">
        <f t="shared" si="31"/>
        <v>1257461</v>
      </c>
      <c r="Z505" s="47">
        <v>0</v>
      </c>
      <c r="AA505" s="47">
        <v>1257461</v>
      </c>
    </row>
    <row r="506" spans="1:27" ht="15">
      <c r="A506" s="47" t="s">
        <v>148</v>
      </c>
      <c r="B506" s="47" t="s">
        <v>1584</v>
      </c>
      <c r="C506" s="47">
        <v>0</v>
      </c>
      <c r="D506" s="47">
        <f t="shared" si="32"/>
        <v>225871</v>
      </c>
      <c r="E506" s="47">
        <v>41171</v>
      </c>
      <c r="F506" s="47">
        <v>184700</v>
      </c>
      <c r="G506" s="5"/>
      <c r="O506" s="47" t="s">
        <v>76</v>
      </c>
      <c r="P506" s="47" t="s">
        <v>1566</v>
      </c>
      <c r="Q506" s="47">
        <v>125950</v>
      </c>
      <c r="R506" s="47">
        <f t="shared" si="30"/>
        <v>1639775</v>
      </c>
      <c r="S506" s="47">
        <v>216800</v>
      </c>
      <c r="T506" s="47">
        <v>1422975</v>
      </c>
      <c r="V506" s="47" t="s">
        <v>88</v>
      </c>
      <c r="W506" s="47" t="s">
        <v>1570</v>
      </c>
      <c r="X506" s="47">
        <v>415300</v>
      </c>
      <c r="Y506" s="47">
        <f t="shared" si="31"/>
        <v>938631</v>
      </c>
      <c r="Z506" s="47">
        <v>0</v>
      </c>
      <c r="AA506" s="47">
        <v>938631</v>
      </c>
    </row>
    <row r="507" spans="1:27" ht="15">
      <c r="A507" s="47" t="s">
        <v>151</v>
      </c>
      <c r="B507" s="47" t="s">
        <v>1585</v>
      </c>
      <c r="C507" s="47">
        <v>0</v>
      </c>
      <c r="D507" s="47">
        <f t="shared" si="32"/>
        <v>116808</v>
      </c>
      <c r="E507" s="47">
        <v>8800</v>
      </c>
      <c r="F507" s="47">
        <v>108008</v>
      </c>
      <c r="G507" s="5"/>
      <c r="O507" s="47" t="s">
        <v>79</v>
      </c>
      <c r="P507" s="47" t="s">
        <v>1567</v>
      </c>
      <c r="Q507" s="47">
        <v>254500</v>
      </c>
      <c r="R507" s="47">
        <f t="shared" si="30"/>
        <v>428420</v>
      </c>
      <c r="S507" s="47">
        <v>7700</v>
      </c>
      <c r="T507" s="47">
        <v>420720</v>
      </c>
      <c r="V507" s="47" t="s">
        <v>91</v>
      </c>
      <c r="W507" s="47" t="s">
        <v>1571</v>
      </c>
      <c r="X507" s="47">
        <v>185371</v>
      </c>
      <c r="Y507" s="47">
        <f t="shared" si="31"/>
        <v>374988</v>
      </c>
      <c r="Z507" s="47">
        <v>163763</v>
      </c>
      <c r="AA507" s="47">
        <v>211225</v>
      </c>
    </row>
    <row r="508" spans="1:27" ht="15">
      <c r="A508" s="47" t="s">
        <v>154</v>
      </c>
      <c r="B508" s="47" t="s">
        <v>1586</v>
      </c>
      <c r="C508" s="47">
        <v>0</v>
      </c>
      <c r="D508" s="47">
        <f t="shared" si="32"/>
        <v>220123</v>
      </c>
      <c r="E508" s="47">
        <v>0</v>
      </c>
      <c r="F508" s="47">
        <v>220123</v>
      </c>
      <c r="G508" s="5"/>
      <c r="O508" s="47" t="s">
        <v>82</v>
      </c>
      <c r="P508" s="47" t="s">
        <v>1568</v>
      </c>
      <c r="Q508" s="47">
        <v>26000</v>
      </c>
      <c r="R508" s="47">
        <f t="shared" si="30"/>
        <v>1280847</v>
      </c>
      <c r="S508" s="47">
        <v>386240</v>
      </c>
      <c r="T508" s="47">
        <v>894607</v>
      </c>
      <c r="V508" s="47" t="s">
        <v>94</v>
      </c>
      <c r="W508" s="47" t="s">
        <v>1572</v>
      </c>
      <c r="X508" s="47">
        <v>47500</v>
      </c>
      <c r="Y508" s="47">
        <f t="shared" si="31"/>
        <v>370307</v>
      </c>
      <c r="Z508" s="47">
        <v>0</v>
      </c>
      <c r="AA508" s="47">
        <v>370307</v>
      </c>
    </row>
    <row r="509" spans="1:27" ht="15">
      <c r="A509" s="47" t="s">
        <v>157</v>
      </c>
      <c r="B509" s="47" t="s">
        <v>1587</v>
      </c>
      <c r="C509" s="47">
        <v>0</v>
      </c>
      <c r="D509" s="47">
        <f t="shared" si="32"/>
        <v>146568</v>
      </c>
      <c r="E509" s="47">
        <v>20000</v>
      </c>
      <c r="F509" s="47">
        <v>126568</v>
      </c>
      <c r="G509" s="5"/>
      <c r="O509" s="47" t="s">
        <v>85</v>
      </c>
      <c r="P509" s="47" t="s">
        <v>1569</v>
      </c>
      <c r="Q509" s="47">
        <v>3831291</v>
      </c>
      <c r="R509" s="47">
        <f t="shared" si="30"/>
        <v>1967474</v>
      </c>
      <c r="S509" s="47">
        <v>370593</v>
      </c>
      <c r="T509" s="47">
        <v>1596881</v>
      </c>
      <c r="V509" s="47" t="s">
        <v>97</v>
      </c>
      <c r="W509" s="47" t="s">
        <v>1573</v>
      </c>
      <c r="X509" s="47">
        <v>7000</v>
      </c>
      <c r="Y509" s="47">
        <f t="shared" si="31"/>
        <v>7096633</v>
      </c>
      <c r="Z509" s="47">
        <v>669131</v>
      </c>
      <c r="AA509" s="47">
        <v>6427502</v>
      </c>
    </row>
    <row r="510" spans="1:27" ht="15">
      <c r="A510" s="47" t="s">
        <v>160</v>
      </c>
      <c r="B510" s="47" t="s">
        <v>1588</v>
      </c>
      <c r="C510" s="47">
        <v>102101</v>
      </c>
      <c r="D510" s="47">
        <f t="shared" si="32"/>
        <v>564951</v>
      </c>
      <c r="E510" s="47">
        <v>10976</v>
      </c>
      <c r="F510" s="47">
        <v>553975</v>
      </c>
      <c r="G510" s="5"/>
      <c r="O510" s="47" t="s">
        <v>88</v>
      </c>
      <c r="P510" s="47" t="s">
        <v>1570</v>
      </c>
      <c r="Q510" s="47">
        <v>800900</v>
      </c>
      <c r="R510" s="47">
        <f t="shared" si="30"/>
        <v>3198885</v>
      </c>
      <c r="S510" s="47">
        <v>686034</v>
      </c>
      <c r="T510" s="47">
        <v>2512851</v>
      </c>
      <c r="V510" s="47" t="s">
        <v>100</v>
      </c>
      <c r="W510" s="47" t="s">
        <v>1389</v>
      </c>
      <c r="X510" s="47">
        <v>17920</v>
      </c>
      <c r="Y510" s="47">
        <f t="shared" si="31"/>
        <v>242364</v>
      </c>
      <c r="Z510" s="47">
        <v>47192</v>
      </c>
      <c r="AA510" s="47">
        <v>195172</v>
      </c>
    </row>
    <row r="511" spans="1:27" ht="15">
      <c r="A511" s="47" t="s">
        <v>163</v>
      </c>
      <c r="B511" s="47" t="s">
        <v>1590</v>
      </c>
      <c r="C511" s="47">
        <v>0</v>
      </c>
      <c r="D511" s="47">
        <f t="shared" si="32"/>
        <v>514230</v>
      </c>
      <c r="E511" s="47">
        <v>189100</v>
      </c>
      <c r="F511" s="47">
        <v>325130</v>
      </c>
      <c r="G511" s="5"/>
      <c r="O511" s="47" t="s">
        <v>91</v>
      </c>
      <c r="P511" s="47" t="s">
        <v>1571</v>
      </c>
      <c r="Q511" s="47">
        <v>0</v>
      </c>
      <c r="R511" s="47">
        <f t="shared" si="30"/>
        <v>755924</v>
      </c>
      <c r="S511" s="47">
        <v>214290</v>
      </c>
      <c r="T511" s="47">
        <v>541634</v>
      </c>
      <c r="V511" s="47" t="s">
        <v>103</v>
      </c>
      <c r="W511" s="47" t="s">
        <v>1574</v>
      </c>
      <c r="X511" s="47">
        <v>568600</v>
      </c>
      <c r="Y511" s="47">
        <f t="shared" si="31"/>
        <v>254816</v>
      </c>
      <c r="Z511" s="47">
        <v>5000</v>
      </c>
      <c r="AA511" s="47">
        <v>249816</v>
      </c>
    </row>
    <row r="512" spans="1:27" ht="15">
      <c r="A512" s="47" t="s">
        <v>166</v>
      </c>
      <c r="B512" s="47" t="s">
        <v>1591</v>
      </c>
      <c r="C512" s="47">
        <v>0</v>
      </c>
      <c r="D512" s="47">
        <f t="shared" si="32"/>
        <v>708968</v>
      </c>
      <c r="E512" s="47">
        <v>270856</v>
      </c>
      <c r="F512" s="47">
        <v>438112</v>
      </c>
      <c r="G512" s="5"/>
      <c r="O512" s="47" t="s">
        <v>94</v>
      </c>
      <c r="P512" s="47" t="s">
        <v>1572</v>
      </c>
      <c r="Q512" s="47">
        <v>118900</v>
      </c>
      <c r="R512" s="47">
        <f t="shared" si="30"/>
        <v>742070</v>
      </c>
      <c r="S512" s="47">
        <v>96300</v>
      </c>
      <c r="T512" s="47">
        <v>645770</v>
      </c>
      <c r="V512" s="47" t="s">
        <v>106</v>
      </c>
      <c r="W512" s="47" t="s">
        <v>1575</v>
      </c>
      <c r="X512" s="47">
        <v>3424559</v>
      </c>
      <c r="Y512" s="47">
        <f t="shared" si="31"/>
        <v>4478195</v>
      </c>
      <c r="Z512" s="47">
        <v>53500</v>
      </c>
      <c r="AA512" s="47">
        <v>4424695</v>
      </c>
    </row>
    <row r="513" spans="1:27" ht="15">
      <c r="A513" s="47" t="s">
        <v>169</v>
      </c>
      <c r="B513" s="47" t="s">
        <v>1592</v>
      </c>
      <c r="C513" s="47">
        <v>0</v>
      </c>
      <c r="D513" s="47">
        <f t="shared" si="32"/>
        <v>1850</v>
      </c>
      <c r="E513" s="47">
        <v>0</v>
      </c>
      <c r="F513" s="47">
        <v>1850</v>
      </c>
      <c r="G513" s="5"/>
      <c r="O513" s="47" t="s">
        <v>97</v>
      </c>
      <c r="P513" s="47" t="s">
        <v>1573</v>
      </c>
      <c r="Q513" s="47">
        <v>0</v>
      </c>
      <c r="R513" s="47">
        <f t="shared" si="30"/>
        <v>1284174</v>
      </c>
      <c r="S513" s="47">
        <v>1100</v>
      </c>
      <c r="T513" s="47">
        <v>1283074</v>
      </c>
      <c r="V513" s="47" t="s">
        <v>109</v>
      </c>
      <c r="W513" s="47" t="s">
        <v>1642</v>
      </c>
      <c r="X513" s="47">
        <v>0</v>
      </c>
      <c r="Y513" s="47">
        <f t="shared" si="31"/>
        <v>69850</v>
      </c>
      <c r="Z513" s="47">
        <v>0</v>
      </c>
      <c r="AA513" s="47">
        <v>69850</v>
      </c>
    </row>
    <row r="514" spans="1:27" ht="15">
      <c r="A514" s="47" t="s">
        <v>172</v>
      </c>
      <c r="B514" s="47" t="s">
        <v>1643</v>
      </c>
      <c r="C514" s="47">
        <v>0</v>
      </c>
      <c r="D514" s="47">
        <f t="shared" si="32"/>
        <v>684255</v>
      </c>
      <c r="E514" s="47">
        <v>0</v>
      </c>
      <c r="F514" s="47">
        <v>684255</v>
      </c>
      <c r="G514" s="5"/>
      <c r="O514" s="47" t="s">
        <v>100</v>
      </c>
      <c r="P514" s="47" t="s">
        <v>1389</v>
      </c>
      <c r="Q514" s="47">
        <v>0</v>
      </c>
      <c r="R514" s="47">
        <f t="shared" si="30"/>
        <v>266713</v>
      </c>
      <c r="S514" s="47">
        <v>15800</v>
      </c>
      <c r="T514" s="47">
        <v>250913</v>
      </c>
      <c r="V514" s="47" t="s">
        <v>112</v>
      </c>
      <c r="W514" s="47" t="s">
        <v>1576</v>
      </c>
      <c r="X514" s="47">
        <v>51285</v>
      </c>
      <c r="Y514" s="47">
        <f t="shared" si="31"/>
        <v>414940</v>
      </c>
      <c r="Z514" s="47">
        <v>0</v>
      </c>
      <c r="AA514" s="47">
        <v>414940</v>
      </c>
    </row>
    <row r="515" spans="1:27" ht="15">
      <c r="A515" s="47" t="s">
        <v>175</v>
      </c>
      <c r="B515" s="47" t="s">
        <v>1593</v>
      </c>
      <c r="C515" s="47">
        <v>0</v>
      </c>
      <c r="D515" s="47">
        <f t="shared" si="32"/>
        <v>252766</v>
      </c>
      <c r="E515" s="47">
        <v>0</v>
      </c>
      <c r="F515" s="47">
        <v>252766</v>
      </c>
      <c r="G515" s="5"/>
      <c r="O515" s="47" t="s">
        <v>103</v>
      </c>
      <c r="P515" s="47" t="s">
        <v>1574</v>
      </c>
      <c r="Q515" s="47">
        <v>799316</v>
      </c>
      <c r="R515" s="47">
        <f t="shared" si="30"/>
        <v>482230</v>
      </c>
      <c r="S515" s="47">
        <v>108800</v>
      </c>
      <c r="T515" s="47">
        <v>373430</v>
      </c>
      <c r="V515" s="47" t="s">
        <v>115</v>
      </c>
      <c r="W515" s="47" t="s">
        <v>1577</v>
      </c>
      <c r="X515" s="47">
        <v>29100</v>
      </c>
      <c r="Y515" s="47">
        <f t="shared" si="31"/>
        <v>322401</v>
      </c>
      <c r="Z515" s="47">
        <v>82500</v>
      </c>
      <c r="AA515" s="47">
        <v>239901</v>
      </c>
    </row>
    <row r="516" spans="1:27" ht="15">
      <c r="A516" s="47" t="s">
        <v>178</v>
      </c>
      <c r="B516" s="47" t="s">
        <v>1594</v>
      </c>
      <c r="C516" s="47">
        <v>0</v>
      </c>
      <c r="D516" s="47">
        <f t="shared" si="32"/>
        <v>342213</v>
      </c>
      <c r="E516" s="47">
        <v>25345</v>
      </c>
      <c r="F516" s="47">
        <v>316868</v>
      </c>
      <c r="G516" s="5"/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9446242</v>
      </c>
      <c r="S516" s="47">
        <v>2706208</v>
      </c>
      <c r="T516" s="47">
        <v>6740034</v>
      </c>
      <c r="V516" s="47" t="s">
        <v>118</v>
      </c>
      <c r="W516" s="47" t="s">
        <v>1578</v>
      </c>
      <c r="X516" s="47">
        <v>2077901</v>
      </c>
      <c r="Y516" s="47">
        <f aca="true" t="shared" si="34" ref="Y516:Y561">Z516+AA516</f>
        <v>4175904</v>
      </c>
      <c r="Z516" s="47">
        <v>48300</v>
      </c>
      <c r="AA516" s="47">
        <v>4127604</v>
      </c>
    </row>
    <row r="517" spans="1:27" ht="15">
      <c r="A517" s="47" t="s">
        <v>181</v>
      </c>
      <c r="B517" s="47" t="s">
        <v>1595</v>
      </c>
      <c r="C517" s="47">
        <v>0</v>
      </c>
      <c r="D517" s="47">
        <f t="shared" si="32"/>
        <v>140008</v>
      </c>
      <c r="E517" s="47">
        <v>12200</v>
      </c>
      <c r="F517" s="47">
        <v>127808</v>
      </c>
      <c r="G517" s="5"/>
      <c r="O517" s="47" t="s">
        <v>109</v>
      </c>
      <c r="P517" s="47" t="s">
        <v>1642</v>
      </c>
      <c r="Q517" s="47">
        <v>0</v>
      </c>
      <c r="R517" s="47">
        <f t="shared" si="33"/>
        <v>982281</v>
      </c>
      <c r="S517" s="47">
        <v>35520</v>
      </c>
      <c r="T517" s="47">
        <v>946761</v>
      </c>
      <c r="V517" s="47" t="s">
        <v>130</v>
      </c>
      <c r="W517" s="47" t="s">
        <v>2299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184</v>
      </c>
      <c r="B518" s="47" t="s">
        <v>1238</v>
      </c>
      <c r="C518" s="47">
        <v>0</v>
      </c>
      <c r="D518" s="47">
        <f t="shared" si="32"/>
        <v>765405</v>
      </c>
      <c r="E518" s="47">
        <v>56000</v>
      </c>
      <c r="F518" s="47">
        <v>709405</v>
      </c>
      <c r="G518" s="5"/>
      <c r="O518" s="47" t="s">
        <v>112</v>
      </c>
      <c r="P518" s="47" t="s">
        <v>1576</v>
      </c>
      <c r="Q518" s="47">
        <v>300200</v>
      </c>
      <c r="R518" s="47">
        <f t="shared" si="33"/>
        <v>1617023</v>
      </c>
      <c r="S518" s="47">
        <v>264400</v>
      </c>
      <c r="T518" s="47">
        <v>1352623</v>
      </c>
      <c r="V518" s="47" t="s">
        <v>133</v>
      </c>
      <c r="W518" s="47" t="s">
        <v>1579</v>
      </c>
      <c r="X518" s="47">
        <v>1803011</v>
      </c>
      <c r="Y518" s="47">
        <f t="shared" si="34"/>
        <v>2927471</v>
      </c>
      <c r="Z518" s="47">
        <v>33200</v>
      </c>
      <c r="AA518" s="47">
        <v>2894271</v>
      </c>
    </row>
    <row r="519" spans="1:27" ht="15">
      <c r="A519" s="47" t="s">
        <v>186</v>
      </c>
      <c r="B519" s="47" t="s">
        <v>1596</v>
      </c>
      <c r="C519" s="47">
        <v>1466501</v>
      </c>
      <c r="D519" s="47">
        <f t="shared" si="32"/>
        <v>2806929</v>
      </c>
      <c r="E519" s="47">
        <v>1789011</v>
      </c>
      <c r="F519" s="47">
        <v>1017918</v>
      </c>
      <c r="G519" s="5"/>
      <c r="O519" s="47" t="s">
        <v>115</v>
      </c>
      <c r="P519" s="47" t="s">
        <v>1577</v>
      </c>
      <c r="Q519" s="47">
        <v>0</v>
      </c>
      <c r="R519" s="47">
        <f t="shared" si="33"/>
        <v>322973</v>
      </c>
      <c r="S519" s="47">
        <v>0</v>
      </c>
      <c r="T519" s="47">
        <v>322973</v>
      </c>
      <c r="V519" s="47" t="s">
        <v>135</v>
      </c>
      <c r="W519" s="47" t="s">
        <v>1580</v>
      </c>
      <c r="X519" s="47">
        <v>20700</v>
      </c>
      <c r="Y519" s="47">
        <f t="shared" si="34"/>
        <v>16592519</v>
      </c>
      <c r="Z519" s="47">
        <v>117500</v>
      </c>
      <c r="AA519" s="47">
        <v>16475019</v>
      </c>
    </row>
    <row r="520" spans="1:27" ht="15">
      <c r="A520" s="47" t="s">
        <v>189</v>
      </c>
      <c r="B520" s="47" t="s">
        <v>1357</v>
      </c>
      <c r="C520" s="47">
        <v>901600</v>
      </c>
      <c r="D520" s="47">
        <f t="shared" si="32"/>
        <v>930802</v>
      </c>
      <c r="E520" s="47">
        <v>194700</v>
      </c>
      <c r="F520" s="47">
        <v>736102</v>
      </c>
      <c r="G520" s="5"/>
      <c r="O520" s="47" t="s">
        <v>118</v>
      </c>
      <c r="P520" s="47" t="s">
        <v>1578</v>
      </c>
      <c r="Q520" s="47">
        <v>378300</v>
      </c>
      <c r="R520" s="47">
        <f t="shared" si="33"/>
        <v>6034874</v>
      </c>
      <c r="S520" s="47">
        <v>991983</v>
      </c>
      <c r="T520" s="47">
        <v>5042891</v>
      </c>
      <c r="V520" s="47" t="s">
        <v>139</v>
      </c>
      <c r="W520" s="47" t="s">
        <v>1581</v>
      </c>
      <c r="X520" s="47">
        <v>0</v>
      </c>
      <c r="Y520" s="47">
        <f t="shared" si="34"/>
        <v>14239683</v>
      </c>
      <c r="Z520" s="47">
        <v>484900</v>
      </c>
      <c r="AA520" s="47">
        <v>13754783</v>
      </c>
    </row>
    <row r="521" spans="1:27" ht="15">
      <c r="A521" s="47" t="s">
        <v>191</v>
      </c>
      <c r="B521" s="47" t="s">
        <v>1070</v>
      </c>
      <c r="C521" s="47">
        <v>1004600</v>
      </c>
      <c r="D521" s="47">
        <f t="shared" si="32"/>
        <v>2012151</v>
      </c>
      <c r="E521" s="47">
        <v>1015348</v>
      </c>
      <c r="F521" s="47">
        <v>996803</v>
      </c>
      <c r="G521" s="5"/>
      <c r="O521" s="47" t="s">
        <v>133</v>
      </c>
      <c r="P521" s="47" t="s">
        <v>1579</v>
      </c>
      <c r="Q521" s="47">
        <v>1045704</v>
      </c>
      <c r="R521" s="47">
        <f t="shared" si="33"/>
        <v>1064622</v>
      </c>
      <c r="S521" s="47">
        <v>182719</v>
      </c>
      <c r="T521" s="47">
        <v>881903</v>
      </c>
      <c r="V521" s="47" t="s">
        <v>142</v>
      </c>
      <c r="W521" s="47" t="s">
        <v>1582</v>
      </c>
      <c r="X521" s="47">
        <v>2290270</v>
      </c>
      <c r="Y521" s="47">
        <f t="shared" si="34"/>
        <v>9264314</v>
      </c>
      <c r="Z521" s="47">
        <v>178900</v>
      </c>
      <c r="AA521" s="47">
        <v>9085414</v>
      </c>
    </row>
    <row r="522" spans="1:27" ht="15">
      <c r="A522" s="47" t="s">
        <v>194</v>
      </c>
      <c r="B522" s="47" t="s">
        <v>2291</v>
      </c>
      <c r="C522" s="47">
        <v>0</v>
      </c>
      <c r="D522" s="47">
        <f t="shared" si="32"/>
        <v>2700</v>
      </c>
      <c r="E522" s="47">
        <v>0</v>
      </c>
      <c r="F522" s="47">
        <v>2700</v>
      </c>
      <c r="G522" s="5"/>
      <c r="O522" s="47" t="s">
        <v>135</v>
      </c>
      <c r="P522" s="47" t="s">
        <v>1580</v>
      </c>
      <c r="Q522" s="47">
        <v>3585800</v>
      </c>
      <c r="R522" s="47">
        <f t="shared" si="33"/>
        <v>10549683</v>
      </c>
      <c r="S522" s="47">
        <v>4110366</v>
      </c>
      <c r="T522" s="47">
        <v>6439317</v>
      </c>
      <c r="V522" s="47" t="s">
        <v>145</v>
      </c>
      <c r="W522" s="47" t="s">
        <v>1583</v>
      </c>
      <c r="X522" s="47">
        <v>57856269</v>
      </c>
      <c r="Y522" s="47">
        <f t="shared" si="34"/>
        <v>45834679</v>
      </c>
      <c r="Z522" s="47">
        <v>789100</v>
      </c>
      <c r="AA522" s="47">
        <v>45045579</v>
      </c>
    </row>
    <row r="523" spans="1:27" ht="15">
      <c r="A523" s="47" t="s">
        <v>198</v>
      </c>
      <c r="B523" s="47" t="s">
        <v>1598</v>
      </c>
      <c r="C523" s="47">
        <v>0</v>
      </c>
      <c r="D523" s="47">
        <f t="shared" si="32"/>
        <v>34300</v>
      </c>
      <c r="E523" s="47">
        <v>0</v>
      </c>
      <c r="F523" s="47">
        <v>34300</v>
      </c>
      <c r="G523" s="5"/>
      <c r="O523" s="47" t="s">
        <v>139</v>
      </c>
      <c r="P523" s="47" t="s">
        <v>1581</v>
      </c>
      <c r="Q523" s="47">
        <v>2085540</v>
      </c>
      <c r="R523" s="47">
        <f t="shared" si="33"/>
        <v>5897956</v>
      </c>
      <c r="S523" s="47">
        <v>2353095</v>
      </c>
      <c r="T523" s="47">
        <v>3544861</v>
      </c>
      <c r="V523" s="47" t="s">
        <v>148</v>
      </c>
      <c r="W523" s="47" t="s">
        <v>1584</v>
      </c>
      <c r="X523" s="47">
        <v>926000</v>
      </c>
      <c r="Y523" s="47">
        <f t="shared" si="34"/>
        <v>684278</v>
      </c>
      <c r="Z523" s="47">
        <v>0</v>
      </c>
      <c r="AA523" s="47">
        <v>684278</v>
      </c>
    </row>
    <row r="524" spans="1:27" ht="15">
      <c r="A524" s="47" t="s">
        <v>199</v>
      </c>
      <c r="B524" s="47" t="s">
        <v>1599</v>
      </c>
      <c r="C524" s="47">
        <v>0</v>
      </c>
      <c r="D524" s="47">
        <f aca="true" t="shared" si="35" ref="D524:D542">E524+F524</f>
        <v>43700</v>
      </c>
      <c r="E524" s="47">
        <v>0</v>
      </c>
      <c r="F524" s="47">
        <v>43700</v>
      </c>
      <c r="G524" s="5"/>
      <c r="O524" s="47" t="s">
        <v>142</v>
      </c>
      <c r="P524" s="47" t="s">
        <v>1582</v>
      </c>
      <c r="Q524" s="47">
        <v>3324240</v>
      </c>
      <c r="R524" s="47">
        <f t="shared" si="33"/>
        <v>16260844</v>
      </c>
      <c r="S524" s="47">
        <v>5185575</v>
      </c>
      <c r="T524" s="47">
        <v>11075269</v>
      </c>
      <c r="V524" s="47" t="s">
        <v>151</v>
      </c>
      <c r="W524" s="47" t="s">
        <v>1585</v>
      </c>
      <c r="X524" s="47">
        <v>0</v>
      </c>
      <c r="Y524" s="47">
        <f t="shared" si="34"/>
        <v>1314305</v>
      </c>
      <c r="Z524" s="47">
        <v>0</v>
      </c>
      <c r="AA524" s="47">
        <v>1314305</v>
      </c>
    </row>
    <row r="525" spans="1:27" ht="15">
      <c r="A525" s="47" t="s">
        <v>200</v>
      </c>
      <c r="B525" s="47" t="s">
        <v>1600</v>
      </c>
      <c r="C525" s="47">
        <v>122001</v>
      </c>
      <c r="D525" s="47">
        <f t="shared" si="35"/>
        <v>101569</v>
      </c>
      <c r="E525" s="47">
        <v>0</v>
      </c>
      <c r="F525" s="47">
        <v>101569</v>
      </c>
      <c r="G525" s="5"/>
      <c r="O525" s="47" t="s">
        <v>145</v>
      </c>
      <c r="P525" s="47" t="s">
        <v>1583</v>
      </c>
      <c r="Q525" s="47">
        <v>5454380</v>
      </c>
      <c r="R525" s="47">
        <f t="shared" si="33"/>
        <v>8527656</v>
      </c>
      <c r="S525" s="47">
        <v>889945</v>
      </c>
      <c r="T525" s="47">
        <v>7637711</v>
      </c>
      <c r="V525" s="47" t="s">
        <v>154</v>
      </c>
      <c r="W525" s="47" t="s">
        <v>1586</v>
      </c>
      <c r="X525" s="47">
        <v>319201</v>
      </c>
      <c r="Y525" s="47">
        <f t="shared" si="34"/>
        <v>8833579</v>
      </c>
      <c r="Z525" s="47">
        <v>298150</v>
      </c>
      <c r="AA525" s="47">
        <v>8535429</v>
      </c>
    </row>
    <row r="526" spans="1:27" ht="15">
      <c r="A526" s="47" t="s">
        <v>204</v>
      </c>
      <c r="B526" s="47" t="s">
        <v>1315</v>
      </c>
      <c r="C526" s="47">
        <v>0</v>
      </c>
      <c r="D526" s="47">
        <f t="shared" si="35"/>
        <v>70212</v>
      </c>
      <c r="E526" s="47">
        <v>0</v>
      </c>
      <c r="F526" s="47">
        <v>70212</v>
      </c>
      <c r="G526" s="5"/>
      <c r="O526" s="47" t="s">
        <v>148</v>
      </c>
      <c r="P526" s="47" t="s">
        <v>1584</v>
      </c>
      <c r="Q526" s="47">
        <v>218200</v>
      </c>
      <c r="R526" s="47">
        <f t="shared" si="33"/>
        <v>3136579</v>
      </c>
      <c r="S526" s="47">
        <v>872089</v>
      </c>
      <c r="T526" s="47">
        <v>2264490</v>
      </c>
      <c r="V526" s="47" t="s">
        <v>157</v>
      </c>
      <c r="W526" s="47" t="s">
        <v>1587</v>
      </c>
      <c r="X526" s="47">
        <v>20000</v>
      </c>
      <c r="Y526" s="47">
        <f t="shared" si="34"/>
        <v>56623899</v>
      </c>
      <c r="Z526" s="47">
        <v>22964981</v>
      </c>
      <c r="AA526" s="47">
        <v>33658918</v>
      </c>
    </row>
    <row r="527" spans="1:27" ht="15">
      <c r="A527" s="47" t="s">
        <v>210</v>
      </c>
      <c r="B527" s="47" t="s">
        <v>1285</v>
      </c>
      <c r="C527" s="47">
        <v>0</v>
      </c>
      <c r="D527" s="47">
        <f t="shared" si="35"/>
        <v>146000</v>
      </c>
      <c r="E527" s="47">
        <v>100</v>
      </c>
      <c r="F527" s="47">
        <v>145900</v>
      </c>
      <c r="G527" s="5"/>
      <c r="O527" s="47" t="s">
        <v>151</v>
      </c>
      <c r="P527" s="47" t="s">
        <v>1585</v>
      </c>
      <c r="Q527" s="47">
        <v>0</v>
      </c>
      <c r="R527" s="47">
        <f t="shared" si="33"/>
        <v>1553300</v>
      </c>
      <c r="S527" s="47">
        <v>683207</v>
      </c>
      <c r="T527" s="47">
        <v>870093</v>
      </c>
      <c r="V527" s="47" t="s">
        <v>160</v>
      </c>
      <c r="W527" s="47" t="s">
        <v>1588</v>
      </c>
      <c r="X527" s="47">
        <v>4177657</v>
      </c>
      <c r="Y527" s="47">
        <f t="shared" si="34"/>
        <v>32138518</v>
      </c>
      <c r="Z527" s="47">
        <v>7414324</v>
      </c>
      <c r="AA527" s="47">
        <v>24724194</v>
      </c>
    </row>
    <row r="528" spans="1:27" ht="15">
      <c r="A528" s="47" t="s">
        <v>213</v>
      </c>
      <c r="B528" s="47" t="s">
        <v>1602</v>
      </c>
      <c r="C528" s="47">
        <v>0</v>
      </c>
      <c r="D528" s="47">
        <f t="shared" si="35"/>
        <v>2800</v>
      </c>
      <c r="E528" s="47">
        <v>0</v>
      </c>
      <c r="F528" s="47">
        <v>2800</v>
      </c>
      <c r="G528" s="5"/>
      <c r="O528" s="47" t="s">
        <v>154</v>
      </c>
      <c r="P528" s="47" t="s">
        <v>1586</v>
      </c>
      <c r="Q528" s="47">
        <v>1050900</v>
      </c>
      <c r="R528" s="47">
        <f t="shared" si="33"/>
        <v>2847866</v>
      </c>
      <c r="S528" s="47">
        <v>40500</v>
      </c>
      <c r="T528" s="47">
        <v>2807366</v>
      </c>
      <c r="V528" s="47" t="s">
        <v>163</v>
      </c>
      <c r="W528" s="47" t="s">
        <v>1590</v>
      </c>
      <c r="X528" s="47">
        <v>0</v>
      </c>
      <c r="Y528" s="47">
        <f t="shared" si="34"/>
        <v>2322052</v>
      </c>
      <c r="Z528" s="47">
        <v>722000</v>
      </c>
      <c r="AA528" s="47">
        <v>1600052</v>
      </c>
    </row>
    <row r="529" spans="1:27" ht="15">
      <c r="A529" s="47" t="s">
        <v>215</v>
      </c>
      <c r="B529" s="47" t="s">
        <v>1603</v>
      </c>
      <c r="C529" s="47">
        <v>0</v>
      </c>
      <c r="D529" s="47">
        <f t="shared" si="35"/>
        <v>24023</v>
      </c>
      <c r="E529" s="47">
        <v>0</v>
      </c>
      <c r="F529" s="47">
        <v>24023</v>
      </c>
      <c r="G529" s="5"/>
      <c r="O529" s="47" t="s">
        <v>157</v>
      </c>
      <c r="P529" s="47" t="s">
        <v>1587</v>
      </c>
      <c r="Q529" s="47">
        <v>561101</v>
      </c>
      <c r="R529" s="47">
        <f t="shared" si="33"/>
        <v>3012717</v>
      </c>
      <c r="S529" s="47">
        <v>1165437</v>
      </c>
      <c r="T529" s="47">
        <v>1847280</v>
      </c>
      <c r="V529" s="47" t="s">
        <v>166</v>
      </c>
      <c r="W529" s="47" t="s">
        <v>1591</v>
      </c>
      <c r="X529" s="47">
        <v>1</v>
      </c>
      <c r="Y529" s="47">
        <f t="shared" si="34"/>
        <v>3263136</v>
      </c>
      <c r="Z529" s="47">
        <v>0</v>
      </c>
      <c r="AA529" s="47">
        <v>3263136</v>
      </c>
    </row>
    <row r="530" spans="1:27" ht="15">
      <c r="A530" s="47" t="s">
        <v>218</v>
      </c>
      <c r="B530" s="47" t="s">
        <v>1644</v>
      </c>
      <c r="C530" s="47">
        <v>0</v>
      </c>
      <c r="D530" s="47">
        <f t="shared" si="35"/>
        <v>16130</v>
      </c>
      <c r="E530" s="47">
        <v>0</v>
      </c>
      <c r="F530" s="47">
        <v>16130</v>
      </c>
      <c r="G530" s="5"/>
      <c r="O530" s="47" t="s">
        <v>160</v>
      </c>
      <c r="P530" s="47" t="s">
        <v>1588</v>
      </c>
      <c r="Q530" s="47">
        <v>4933869</v>
      </c>
      <c r="R530" s="47">
        <f t="shared" si="33"/>
        <v>5849080</v>
      </c>
      <c r="S530" s="47">
        <v>347834</v>
      </c>
      <c r="T530" s="47">
        <v>5501246</v>
      </c>
      <c r="V530" s="47" t="s">
        <v>169</v>
      </c>
      <c r="W530" s="47" t="s">
        <v>1592</v>
      </c>
      <c r="X530" s="47">
        <v>241000</v>
      </c>
      <c r="Y530" s="47">
        <f t="shared" si="34"/>
        <v>2215460</v>
      </c>
      <c r="Z530" s="47">
        <v>0</v>
      </c>
      <c r="AA530" s="47">
        <v>2215460</v>
      </c>
    </row>
    <row r="531" spans="1:27" ht="15">
      <c r="A531" s="47" t="s">
        <v>220</v>
      </c>
      <c r="B531" s="47" t="s">
        <v>1604</v>
      </c>
      <c r="C531" s="47">
        <v>0</v>
      </c>
      <c r="D531" s="47">
        <f t="shared" si="35"/>
        <v>26800</v>
      </c>
      <c r="E531" s="47">
        <v>0</v>
      </c>
      <c r="F531" s="47">
        <v>26800</v>
      </c>
      <c r="G531" s="5"/>
      <c r="O531" s="47" t="s">
        <v>163</v>
      </c>
      <c r="P531" s="47" t="s">
        <v>1590</v>
      </c>
      <c r="Q531" s="47">
        <v>1595185</v>
      </c>
      <c r="R531" s="47">
        <f t="shared" si="33"/>
        <v>4522454</v>
      </c>
      <c r="S531" s="47">
        <v>1750245</v>
      </c>
      <c r="T531" s="47">
        <v>2772209</v>
      </c>
      <c r="V531" s="47" t="s">
        <v>172</v>
      </c>
      <c r="W531" s="47" t="s">
        <v>1643</v>
      </c>
      <c r="X531" s="47">
        <v>23400</v>
      </c>
      <c r="Y531" s="47">
        <f t="shared" si="34"/>
        <v>6455161</v>
      </c>
      <c r="Z531" s="47">
        <v>0</v>
      </c>
      <c r="AA531" s="47">
        <v>6455161</v>
      </c>
    </row>
    <row r="532" spans="1:27" ht="15">
      <c r="A532" s="47" t="s">
        <v>223</v>
      </c>
      <c r="B532" s="47" t="s">
        <v>1605</v>
      </c>
      <c r="C532" s="47">
        <v>0</v>
      </c>
      <c r="D532" s="47">
        <f t="shared" si="35"/>
        <v>253924</v>
      </c>
      <c r="E532" s="47">
        <v>97200</v>
      </c>
      <c r="F532" s="47">
        <v>156724</v>
      </c>
      <c r="G532" s="5"/>
      <c r="O532" s="47" t="s">
        <v>166</v>
      </c>
      <c r="P532" s="47" t="s">
        <v>1591</v>
      </c>
      <c r="Q532" s="47">
        <v>809550</v>
      </c>
      <c r="R532" s="47">
        <f t="shared" si="33"/>
        <v>9523425</v>
      </c>
      <c r="S532" s="47">
        <v>4649816</v>
      </c>
      <c r="T532" s="47">
        <v>4873609</v>
      </c>
      <c r="V532" s="47" t="s">
        <v>175</v>
      </c>
      <c r="W532" s="47" t="s">
        <v>1593</v>
      </c>
      <c r="X532" s="47">
        <v>0</v>
      </c>
      <c r="Y532" s="47">
        <f t="shared" si="34"/>
        <v>3287331</v>
      </c>
      <c r="Z532" s="47">
        <v>1500</v>
      </c>
      <c r="AA532" s="47">
        <v>3285831</v>
      </c>
    </row>
    <row r="533" spans="1:27" ht="15">
      <c r="A533" s="47" t="s">
        <v>226</v>
      </c>
      <c r="B533" s="47" t="s">
        <v>1606</v>
      </c>
      <c r="C533" s="47">
        <v>0</v>
      </c>
      <c r="D533" s="47">
        <f t="shared" si="35"/>
        <v>43246</v>
      </c>
      <c r="E533" s="47">
        <v>500</v>
      </c>
      <c r="F533" s="47">
        <v>42746</v>
      </c>
      <c r="G533" s="5"/>
      <c r="O533" s="47" t="s">
        <v>169</v>
      </c>
      <c r="P533" s="47" t="s">
        <v>1592</v>
      </c>
      <c r="Q533" s="47">
        <v>57850</v>
      </c>
      <c r="R533" s="47">
        <f t="shared" si="33"/>
        <v>7482947</v>
      </c>
      <c r="S533" s="47">
        <v>0</v>
      </c>
      <c r="T533" s="47">
        <v>7482947</v>
      </c>
      <c r="V533" s="47" t="s">
        <v>178</v>
      </c>
      <c r="W533" s="47" t="s">
        <v>1594</v>
      </c>
      <c r="X533" s="47">
        <v>26000</v>
      </c>
      <c r="Y533" s="47">
        <f t="shared" si="34"/>
        <v>401399</v>
      </c>
      <c r="Z533" s="47">
        <v>0</v>
      </c>
      <c r="AA533" s="47">
        <v>401399</v>
      </c>
    </row>
    <row r="534" spans="1:27" ht="15">
      <c r="A534" s="47" t="s">
        <v>229</v>
      </c>
      <c r="B534" s="47" t="s">
        <v>1607</v>
      </c>
      <c r="C534" s="47">
        <v>169900</v>
      </c>
      <c r="D534" s="47">
        <f t="shared" si="35"/>
        <v>33720</v>
      </c>
      <c r="E534" s="47">
        <v>425</v>
      </c>
      <c r="F534" s="47">
        <v>33295</v>
      </c>
      <c r="G534" s="5"/>
      <c r="O534" s="47" t="s">
        <v>172</v>
      </c>
      <c r="P534" s="47" t="s">
        <v>1643</v>
      </c>
      <c r="Q534" s="47">
        <v>13349550</v>
      </c>
      <c r="R534" s="47">
        <f t="shared" si="33"/>
        <v>7255409</v>
      </c>
      <c r="S534" s="47">
        <v>434900</v>
      </c>
      <c r="T534" s="47">
        <v>6820509</v>
      </c>
      <c r="V534" s="47" t="s">
        <v>181</v>
      </c>
      <c r="W534" s="47" t="s">
        <v>1595</v>
      </c>
      <c r="X534" s="47">
        <v>5200</v>
      </c>
      <c r="Y534" s="47">
        <f t="shared" si="34"/>
        <v>18413933</v>
      </c>
      <c r="Z534" s="47">
        <v>8993000</v>
      </c>
      <c r="AA534" s="47">
        <v>9420933</v>
      </c>
    </row>
    <row r="535" spans="1:27" ht="15">
      <c r="A535" s="47" t="s">
        <v>232</v>
      </c>
      <c r="B535" s="47" t="s">
        <v>1608</v>
      </c>
      <c r="C535" s="47">
        <v>490011</v>
      </c>
      <c r="D535" s="47">
        <f t="shared" si="35"/>
        <v>10674</v>
      </c>
      <c r="E535" s="47">
        <v>0</v>
      </c>
      <c r="F535" s="47">
        <v>10674</v>
      </c>
      <c r="G535" s="5"/>
      <c r="O535" s="47" t="s">
        <v>175</v>
      </c>
      <c r="P535" s="47" t="s">
        <v>1593</v>
      </c>
      <c r="Q535" s="47">
        <v>164000</v>
      </c>
      <c r="R535" s="47">
        <f t="shared" si="33"/>
        <v>3185567</v>
      </c>
      <c r="S535" s="47">
        <v>197130</v>
      </c>
      <c r="T535" s="47">
        <v>2988437</v>
      </c>
      <c r="V535" s="47" t="s">
        <v>184</v>
      </c>
      <c r="W535" s="47" t="s">
        <v>1238</v>
      </c>
      <c r="X535" s="47">
        <v>8000</v>
      </c>
      <c r="Y535" s="47">
        <f t="shared" si="34"/>
        <v>5308537</v>
      </c>
      <c r="Z535" s="47">
        <v>377600</v>
      </c>
      <c r="AA535" s="47">
        <v>4930937</v>
      </c>
    </row>
    <row r="536" spans="1:27" ht="15">
      <c r="A536" s="47" t="s">
        <v>235</v>
      </c>
      <c r="B536" s="47" t="s">
        <v>1226</v>
      </c>
      <c r="C536" s="47">
        <v>0</v>
      </c>
      <c r="D536" s="47">
        <f t="shared" si="35"/>
        <v>140964</v>
      </c>
      <c r="E536" s="47">
        <v>62000</v>
      </c>
      <c r="F536" s="47">
        <v>78964</v>
      </c>
      <c r="G536" s="5"/>
      <c r="O536" s="47" t="s">
        <v>178</v>
      </c>
      <c r="P536" s="47" t="s">
        <v>1594</v>
      </c>
      <c r="Q536" s="47">
        <v>164900</v>
      </c>
      <c r="R536" s="47">
        <f t="shared" si="33"/>
        <v>2773319</v>
      </c>
      <c r="S536" s="47">
        <v>314760</v>
      </c>
      <c r="T536" s="47">
        <v>2458559</v>
      </c>
      <c r="V536" s="47" t="s">
        <v>186</v>
      </c>
      <c r="W536" s="47" t="s">
        <v>1596</v>
      </c>
      <c r="X536" s="47">
        <v>99101</v>
      </c>
      <c r="Y536" s="47">
        <f t="shared" si="34"/>
        <v>31363621</v>
      </c>
      <c r="Z536" s="47">
        <v>7020336</v>
      </c>
      <c r="AA536" s="47">
        <v>24343285</v>
      </c>
    </row>
    <row r="537" spans="1:27" ht="15">
      <c r="A537" s="47" t="s">
        <v>238</v>
      </c>
      <c r="B537" s="47" t="s">
        <v>1609</v>
      </c>
      <c r="C537" s="47">
        <v>0</v>
      </c>
      <c r="D537" s="47">
        <f t="shared" si="35"/>
        <v>13725</v>
      </c>
      <c r="E537" s="47">
        <v>0</v>
      </c>
      <c r="F537" s="47">
        <v>13725</v>
      </c>
      <c r="G537" s="5"/>
      <c r="O537" s="47" t="s">
        <v>181</v>
      </c>
      <c r="P537" s="47" t="s">
        <v>1595</v>
      </c>
      <c r="Q537" s="47">
        <v>2471100</v>
      </c>
      <c r="R537" s="47">
        <f t="shared" si="33"/>
        <v>13114956</v>
      </c>
      <c r="S537" s="47">
        <v>4138330</v>
      </c>
      <c r="T537" s="47">
        <v>8976626</v>
      </c>
      <c r="V537" s="47" t="s">
        <v>189</v>
      </c>
      <c r="W537" s="47" t="s">
        <v>1357</v>
      </c>
      <c r="X537" s="47">
        <v>3640478</v>
      </c>
      <c r="Y537" s="47">
        <f t="shared" si="34"/>
        <v>25866526</v>
      </c>
      <c r="Z537" s="47">
        <v>612000</v>
      </c>
      <c r="AA537" s="47">
        <v>25254526</v>
      </c>
    </row>
    <row r="538" spans="1:27" ht="15">
      <c r="A538" s="47" t="s">
        <v>241</v>
      </c>
      <c r="B538" s="47" t="s">
        <v>1610</v>
      </c>
      <c r="C538" s="47">
        <v>0</v>
      </c>
      <c r="D538" s="47">
        <f t="shared" si="35"/>
        <v>156252</v>
      </c>
      <c r="E538" s="47">
        <v>0</v>
      </c>
      <c r="F538" s="47">
        <v>156252</v>
      </c>
      <c r="G538" s="5"/>
      <c r="O538" s="47" t="s">
        <v>184</v>
      </c>
      <c r="P538" s="47" t="s">
        <v>1238</v>
      </c>
      <c r="Q538" s="47">
        <v>3341075</v>
      </c>
      <c r="R538" s="47">
        <f t="shared" si="33"/>
        <v>8555769</v>
      </c>
      <c r="S538" s="47">
        <v>1416275</v>
      </c>
      <c r="T538" s="47">
        <v>7139494</v>
      </c>
      <c r="V538" s="47" t="s">
        <v>191</v>
      </c>
      <c r="W538" s="47" t="s">
        <v>1070</v>
      </c>
      <c r="X538" s="47">
        <v>1301442</v>
      </c>
      <c r="Y538" s="47">
        <f t="shared" si="34"/>
        <v>8230766</v>
      </c>
      <c r="Z538" s="47">
        <v>53000</v>
      </c>
      <c r="AA538" s="47">
        <v>8177766</v>
      </c>
    </row>
    <row r="539" spans="1:27" ht="15">
      <c r="A539" s="47" t="s">
        <v>244</v>
      </c>
      <c r="B539" s="47" t="s">
        <v>1611</v>
      </c>
      <c r="C539" s="47">
        <v>0</v>
      </c>
      <c r="D539" s="47">
        <f t="shared" si="35"/>
        <v>49100</v>
      </c>
      <c r="E539" s="47">
        <v>22600</v>
      </c>
      <c r="F539" s="47">
        <v>26500</v>
      </c>
      <c r="G539" s="5"/>
      <c r="O539" s="47" t="s">
        <v>186</v>
      </c>
      <c r="P539" s="47" t="s">
        <v>1596</v>
      </c>
      <c r="Q539" s="47">
        <v>7895911</v>
      </c>
      <c r="R539" s="47">
        <f t="shared" si="33"/>
        <v>24871029</v>
      </c>
      <c r="S539" s="47">
        <v>9114179</v>
      </c>
      <c r="T539" s="47">
        <v>15756850</v>
      </c>
      <c r="V539" s="47" t="s">
        <v>197</v>
      </c>
      <c r="W539" s="47" t="s">
        <v>1597</v>
      </c>
      <c r="X539" s="47">
        <v>1608200</v>
      </c>
      <c r="Y539" s="47">
        <f t="shared" si="34"/>
        <v>948609</v>
      </c>
      <c r="Z539" s="47">
        <v>0</v>
      </c>
      <c r="AA539" s="47">
        <v>948609</v>
      </c>
    </row>
    <row r="540" spans="1:27" ht="15">
      <c r="A540" s="47" t="s">
        <v>246</v>
      </c>
      <c r="B540" s="47" t="s">
        <v>1612</v>
      </c>
      <c r="C540" s="47">
        <v>368246</v>
      </c>
      <c r="D540" s="47">
        <f t="shared" si="35"/>
        <v>62546</v>
      </c>
      <c r="E540" s="47">
        <v>9000</v>
      </c>
      <c r="F540" s="47">
        <v>53546</v>
      </c>
      <c r="G540" s="5"/>
      <c r="O540" s="47" t="s">
        <v>189</v>
      </c>
      <c r="P540" s="47" t="s">
        <v>1357</v>
      </c>
      <c r="Q540" s="47">
        <v>3153850</v>
      </c>
      <c r="R540" s="47">
        <f t="shared" si="33"/>
        <v>12138158</v>
      </c>
      <c r="S540" s="47">
        <v>1206501</v>
      </c>
      <c r="T540" s="47">
        <v>10931657</v>
      </c>
      <c r="V540" s="47" t="s">
        <v>198</v>
      </c>
      <c r="W540" s="47" t="s">
        <v>1598</v>
      </c>
      <c r="X540" s="47">
        <v>36500</v>
      </c>
      <c r="Y540" s="47">
        <f t="shared" si="34"/>
        <v>202165</v>
      </c>
      <c r="Z540" s="47">
        <v>0</v>
      </c>
      <c r="AA540" s="47">
        <v>202165</v>
      </c>
    </row>
    <row r="541" spans="1:27" ht="15">
      <c r="A541" s="47" t="s">
        <v>249</v>
      </c>
      <c r="B541" s="47" t="s">
        <v>1206</v>
      </c>
      <c r="C541" s="47">
        <v>0</v>
      </c>
      <c r="D541" s="47">
        <f t="shared" si="35"/>
        <v>119429</v>
      </c>
      <c r="E541" s="47">
        <v>0</v>
      </c>
      <c r="F541" s="47">
        <v>119429</v>
      </c>
      <c r="G541" s="5"/>
      <c r="O541" s="47" t="s">
        <v>191</v>
      </c>
      <c r="P541" s="47" t="s">
        <v>1070</v>
      </c>
      <c r="Q541" s="47">
        <v>11231900</v>
      </c>
      <c r="R541" s="47">
        <f t="shared" si="33"/>
        <v>29796092</v>
      </c>
      <c r="S541" s="47">
        <v>16433867</v>
      </c>
      <c r="T541" s="47">
        <v>13362225</v>
      </c>
      <c r="V541" s="47" t="s">
        <v>199</v>
      </c>
      <c r="W541" s="47" t="s">
        <v>1599</v>
      </c>
      <c r="X541" s="47">
        <v>0</v>
      </c>
      <c r="Y541" s="47">
        <f t="shared" si="34"/>
        <v>1173549</v>
      </c>
      <c r="Z541" s="47">
        <v>0</v>
      </c>
      <c r="AA541" s="47">
        <v>1173549</v>
      </c>
    </row>
    <row r="542" spans="1:27" ht="15">
      <c r="A542" s="47" t="s">
        <v>252</v>
      </c>
      <c r="B542" s="47" t="s">
        <v>1613</v>
      </c>
      <c r="C542" s="47">
        <v>0</v>
      </c>
      <c r="D542" s="47">
        <f t="shared" si="35"/>
        <v>56320</v>
      </c>
      <c r="E542" s="47">
        <v>0</v>
      </c>
      <c r="F542" s="47">
        <v>56320</v>
      </c>
      <c r="G542" s="5"/>
      <c r="O542" s="47" t="s">
        <v>194</v>
      </c>
      <c r="P542" s="47" t="s">
        <v>2291</v>
      </c>
      <c r="Q542" s="47">
        <v>0</v>
      </c>
      <c r="R542" s="47">
        <f t="shared" si="33"/>
        <v>142875</v>
      </c>
      <c r="S542" s="47">
        <v>0</v>
      </c>
      <c r="T542" s="47">
        <v>142875</v>
      </c>
      <c r="V542" s="47" t="s">
        <v>200</v>
      </c>
      <c r="W542" s="47" t="s">
        <v>1600</v>
      </c>
      <c r="X542" s="47">
        <v>163117</v>
      </c>
      <c r="Y542" s="47">
        <f t="shared" si="34"/>
        <v>1738530</v>
      </c>
      <c r="Z542" s="47">
        <v>89975</v>
      </c>
      <c r="AA542" s="47">
        <v>1648555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1315</v>
      </c>
      <c r="X543" s="47">
        <v>36925</v>
      </c>
      <c r="Y543" s="47">
        <f t="shared" si="34"/>
        <v>566426</v>
      </c>
      <c r="Z543" s="47">
        <v>0</v>
      </c>
      <c r="AA543" s="47">
        <v>566426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607820</v>
      </c>
      <c r="S544" s="47">
        <v>0</v>
      </c>
      <c r="T544" s="47">
        <v>607820</v>
      </c>
      <c r="V544" s="47" t="s">
        <v>207</v>
      </c>
      <c r="W544" s="47" t="s">
        <v>1601</v>
      </c>
      <c r="X544" s="47">
        <v>124580</v>
      </c>
      <c r="Y544" s="47">
        <f t="shared" si="34"/>
        <v>549005</v>
      </c>
      <c r="Z544" s="47">
        <v>200</v>
      </c>
      <c r="AA544" s="47">
        <v>548805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544420</v>
      </c>
      <c r="S545" s="47">
        <v>20750</v>
      </c>
      <c r="T545" s="47">
        <v>523670</v>
      </c>
      <c r="V545" s="47" t="s">
        <v>210</v>
      </c>
      <c r="W545" s="47" t="s">
        <v>1285</v>
      </c>
      <c r="X545" s="47">
        <v>10684</v>
      </c>
      <c r="Y545" s="47">
        <f t="shared" si="34"/>
        <v>1614159</v>
      </c>
      <c r="Z545" s="47">
        <v>128020</v>
      </c>
      <c r="AA545" s="47">
        <v>1486139</v>
      </c>
    </row>
    <row r="546" spans="15:27" ht="15">
      <c r="O546" s="47" t="s">
        <v>200</v>
      </c>
      <c r="P546" s="47" t="s">
        <v>1600</v>
      </c>
      <c r="Q546" s="47">
        <v>444452</v>
      </c>
      <c r="R546" s="47">
        <f t="shared" si="33"/>
        <v>1173264</v>
      </c>
      <c r="S546" s="47">
        <v>472322</v>
      </c>
      <c r="T546" s="47">
        <v>700942</v>
      </c>
      <c r="V546" s="47" t="s">
        <v>213</v>
      </c>
      <c r="W546" s="47" t="s">
        <v>1602</v>
      </c>
      <c r="X546" s="47">
        <v>7900</v>
      </c>
      <c r="Y546" s="47">
        <f t="shared" si="34"/>
        <v>4441570</v>
      </c>
      <c r="Z546" s="47">
        <v>383450</v>
      </c>
      <c r="AA546" s="47">
        <v>4058120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753668</v>
      </c>
      <c r="S547" s="47">
        <v>0</v>
      </c>
      <c r="T547" s="47">
        <v>753668</v>
      </c>
      <c r="V547" s="47" t="s">
        <v>215</v>
      </c>
      <c r="W547" s="47" t="s">
        <v>1603</v>
      </c>
      <c r="X547" s="47">
        <v>0</v>
      </c>
      <c r="Y547" s="47">
        <f t="shared" si="34"/>
        <v>445750</v>
      </c>
      <c r="Z547" s="47">
        <v>2000</v>
      </c>
      <c r="AA547" s="47">
        <v>443750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218</v>
      </c>
      <c r="W548" s="47" t="s">
        <v>1644</v>
      </c>
      <c r="X548" s="47">
        <v>136701</v>
      </c>
      <c r="Y548" s="47">
        <f t="shared" si="34"/>
        <v>234817</v>
      </c>
      <c r="Z548" s="47">
        <v>66800</v>
      </c>
      <c r="AA548" s="47">
        <v>168017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782365</v>
      </c>
      <c r="S549" s="47">
        <v>57800</v>
      </c>
      <c r="T549" s="47">
        <v>724565</v>
      </c>
      <c r="V549" s="47" t="s">
        <v>220</v>
      </c>
      <c r="W549" s="47" t="s">
        <v>1604</v>
      </c>
      <c r="X549" s="47">
        <v>133200</v>
      </c>
      <c r="Y549" s="47">
        <f t="shared" si="34"/>
        <v>211550</v>
      </c>
      <c r="Z549" s="47">
        <v>24000</v>
      </c>
      <c r="AA549" s="47">
        <v>187550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237945</v>
      </c>
      <c r="S550" s="47">
        <v>123900</v>
      </c>
      <c r="T550" s="47">
        <v>114045</v>
      </c>
      <c r="V550" s="47" t="s">
        <v>223</v>
      </c>
      <c r="W550" s="47" t="s">
        <v>1605</v>
      </c>
      <c r="X550" s="47">
        <v>43225</v>
      </c>
      <c r="Y550" s="47">
        <f t="shared" si="34"/>
        <v>569149</v>
      </c>
      <c r="Z550" s="47">
        <v>38000</v>
      </c>
      <c r="AA550" s="47">
        <v>531149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632786</v>
      </c>
      <c r="S551" s="47">
        <v>77638</v>
      </c>
      <c r="T551" s="47">
        <v>555148</v>
      </c>
      <c r="V551" s="47" t="s">
        <v>226</v>
      </c>
      <c r="W551" s="47" t="s">
        <v>1606</v>
      </c>
      <c r="X551" s="47">
        <v>263243</v>
      </c>
      <c r="Y551" s="47">
        <f t="shared" si="34"/>
        <v>941318</v>
      </c>
      <c r="Z551" s="47">
        <v>325520</v>
      </c>
      <c r="AA551" s="47">
        <v>615798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291902</v>
      </c>
      <c r="S552" s="47">
        <v>29300</v>
      </c>
      <c r="T552" s="47">
        <v>262602</v>
      </c>
      <c r="V552" s="47" t="s">
        <v>229</v>
      </c>
      <c r="W552" s="47" t="s">
        <v>1607</v>
      </c>
      <c r="X552" s="47">
        <v>68711</v>
      </c>
      <c r="Y552" s="47">
        <f t="shared" si="34"/>
        <v>111164</v>
      </c>
      <c r="Z552" s="47">
        <v>43263</v>
      </c>
      <c r="AA552" s="47">
        <v>67901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487035</v>
      </c>
      <c r="S553" s="47">
        <v>140000</v>
      </c>
      <c r="T553" s="47">
        <v>347035</v>
      </c>
      <c r="V553" s="47" t="s">
        <v>232</v>
      </c>
      <c r="W553" s="47" t="s">
        <v>1608</v>
      </c>
      <c r="X553" s="47">
        <v>47500</v>
      </c>
      <c r="Y553" s="47">
        <f t="shared" si="34"/>
        <v>1153665</v>
      </c>
      <c r="Z553" s="47">
        <v>0</v>
      </c>
      <c r="AA553" s="47">
        <v>1153665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830426</v>
      </c>
      <c r="S554" s="47">
        <v>98400</v>
      </c>
      <c r="T554" s="47">
        <v>732026</v>
      </c>
      <c r="V554" s="47" t="s">
        <v>235</v>
      </c>
      <c r="W554" s="47" t="s">
        <v>1226</v>
      </c>
      <c r="X554" s="47">
        <v>3200</v>
      </c>
      <c r="Y554" s="47">
        <f t="shared" si="34"/>
        <v>1472574</v>
      </c>
      <c r="Z554" s="47">
        <v>374600</v>
      </c>
      <c r="AA554" s="47">
        <v>1097974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598707</v>
      </c>
      <c r="S555" s="47">
        <v>290000</v>
      </c>
      <c r="T555" s="47">
        <v>308707</v>
      </c>
      <c r="V555" s="47" t="s">
        <v>238</v>
      </c>
      <c r="W555" s="47" t="s">
        <v>1609</v>
      </c>
      <c r="X555" s="47">
        <v>3740</v>
      </c>
      <c r="Y555" s="47">
        <f t="shared" si="34"/>
        <v>196705</v>
      </c>
      <c r="Z555" s="47">
        <v>22749</v>
      </c>
      <c r="AA555" s="47">
        <v>173956</v>
      </c>
    </row>
    <row r="556" spans="15:27" ht="15">
      <c r="O556" s="47" t="s">
        <v>229</v>
      </c>
      <c r="P556" s="47" t="s">
        <v>1607</v>
      </c>
      <c r="Q556" s="47">
        <v>180500</v>
      </c>
      <c r="R556" s="47">
        <f t="shared" si="33"/>
        <v>580519</v>
      </c>
      <c r="S556" s="47">
        <v>56215</v>
      </c>
      <c r="T556" s="47">
        <v>524304</v>
      </c>
      <c r="V556" s="47" t="s">
        <v>241</v>
      </c>
      <c r="W556" s="47" t="s">
        <v>1610</v>
      </c>
      <c r="X556" s="47">
        <v>92000</v>
      </c>
      <c r="Y556" s="47">
        <f t="shared" si="34"/>
        <v>3975802</v>
      </c>
      <c r="Z556" s="47">
        <v>280000</v>
      </c>
      <c r="AA556" s="47">
        <v>3695802</v>
      </c>
    </row>
    <row r="557" spans="15:27" ht="15">
      <c r="O557" s="47" t="s">
        <v>232</v>
      </c>
      <c r="P557" s="47" t="s">
        <v>1608</v>
      </c>
      <c r="Q557" s="47">
        <v>2634411</v>
      </c>
      <c r="R557" s="47">
        <f t="shared" si="33"/>
        <v>988149</v>
      </c>
      <c r="S557" s="47">
        <v>131400</v>
      </c>
      <c r="T557" s="47">
        <v>856749</v>
      </c>
      <c r="V557" s="47" t="s">
        <v>244</v>
      </c>
      <c r="W557" s="47" t="s">
        <v>1611</v>
      </c>
      <c r="X557" s="47">
        <v>865976</v>
      </c>
      <c r="Y557" s="47">
        <f t="shared" si="34"/>
        <v>1965189</v>
      </c>
      <c r="Z557" s="47">
        <v>0</v>
      </c>
      <c r="AA557" s="47">
        <v>1965189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2374081</v>
      </c>
      <c r="S558" s="47">
        <v>459787</v>
      </c>
      <c r="T558" s="47">
        <v>1914294</v>
      </c>
      <c r="V558" s="47" t="s">
        <v>246</v>
      </c>
      <c r="W558" s="47" t="s">
        <v>1612</v>
      </c>
      <c r="X558" s="47">
        <v>8000</v>
      </c>
      <c r="Y558" s="47">
        <f t="shared" si="34"/>
        <v>724708</v>
      </c>
      <c r="Z558" s="47">
        <v>61826</v>
      </c>
      <c r="AA558" s="47">
        <v>662882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242578</v>
      </c>
      <c r="S559" s="47">
        <v>13600</v>
      </c>
      <c r="T559" s="47">
        <v>228978</v>
      </c>
      <c r="V559" s="47" t="s">
        <v>249</v>
      </c>
      <c r="W559" s="47" t="s">
        <v>1206</v>
      </c>
      <c r="X559" s="47">
        <v>1447557</v>
      </c>
      <c r="Y559" s="47">
        <f t="shared" si="34"/>
        <v>1339730</v>
      </c>
      <c r="Z559" s="47">
        <v>16900</v>
      </c>
      <c r="AA559" s="47">
        <v>1322830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1933709</v>
      </c>
      <c r="S560" s="47">
        <v>32110</v>
      </c>
      <c r="T560" s="47">
        <v>1901599</v>
      </c>
      <c r="V560" s="47" t="s">
        <v>252</v>
      </c>
      <c r="W560" s="47" t="s">
        <v>1613</v>
      </c>
      <c r="X560" s="47">
        <v>1097615</v>
      </c>
      <c r="Y560" s="47">
        <f t="shared" si="34"/>
        <v>10330189</v>
      </c>
      <c r="Z560" s="47">
        <v>5895948</v>
      </c>
      <c r="AA560" s="47">
        <v>4434241</v>
      </c>
    </row>
    <row r="561" spans="15:27" ht="15">
      <c r="O561" s="47" t="s">
        <v>244</v>
      </c>
      <c r="P561" s="47" t="s">
        <v>1611</v>
      </c>
      <c r="Q561" s="47">
        <v>0</v>
      </c>
      <c r="R561" s="47">
        <f t="shared" si="33"/>
        <v>813123</v>
      </c>
      <c r="S561" s="47">
        <v>235500</v>
      </c>
      <c r="T561" s="47">
        <v>577623</v>
      </c>
      <c r="V561" s="47" t="s">
        <v>255</v>
      </c>
      <c r="W561" s="47" t="s">
        <v>1614</v>
      </c>
      <c r="X561" s="47">
        <v>109749879</v>
      </c>
      <c r="Y561" s="47">
        <f t="shared" si="34"/>
        <v>188423545</v>
      </c>
      <c r="Z561" s="47">
        <v>0</v>
      </c>
      <c r="AA561" s="47">
        <v>188423545</v>
      </c>
    </row>
    <row r="562" spans="15:20" ht="15">
      <c r="O562" s="47" t="s">
        <v>246</v>
      </c>
      <c r="P562" s="47" t="s">
        <v>1612</v>
      </c>
      <c r="Q562" s="47">
        <v>2307244</v>
      </c>
      <c r="R562" s="47">
        <f t="shared" si="33"/>
        <v>565837</v>
      </c>
      <c r="S562" s="47">
        <v>26900</v>
      </c>
      <c r="T562" s="47">
        <v>538937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2050218</v>
      </c>
      <c r="S563" s="47">
        <v>310265</v>
      </c>
      <c r="T563" s="47">
        <v>1739953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865220</v>
      </c>
      <c r="S564" s="47">
        <v>104850</v>
      </c>
      <c r="T564" s="47">
        <v>760370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7" t="str">
        <f>work!A1</f>
        <v>Estimated cost of construction authorized by building permits, November 2012</v>
      </c>
      <c r="B20" s="97"/>
    </row>
    <row r="28" spans="8:9" ht="15.75">
      <c r="H28" s="98"/>
      <c r="I28" s="98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471651</v>
      </c>
      <c r="F31" s="68">
        <f>work!I31+work!J31</f>
        <v>26500</v>
      </c>
      <c r="H31" s="79">
        <f>work!L31</f>
        <v>20130107</v>
      </c>
      <c r="I31" s="47">
        <f>E31</f>
        <v>471651</v>
      </c>
      <c r="J31" s="47">
        <f>F31</f>
        <v>26500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707892</v>
      </c>
      <c r="F32" s="68">
        <f>work!I32+work!J32</f>
        <v>827242</v>
      </c>
      <c r="H32" s="79">
        <f>work!L32</f>
        <v>20121207</v>
      </c>
      <c r="I32" s="47">
        <f aca="true" t="shared" si="0" ref="I32:I95">E32</f>
        <v>707892</v>
      </c>
      <c r="J32" s="47">
        <f aca="true" t="shared" si="1" ref="J32:J95">F32</f>
        <v>827242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272246</v>
      </c>
      <c r="F33" s="68">
        <f>work!I33+work!J33</f>
        <v>29278</v>
      </c>
      <c r="H33" s="79">
        <f>work!L33</f>
        <v>20121207</v>
      </c>
      <c r="I33" s="47">
        <f t="shared" si="0"/>
        <v>272246</v>
      </c>
      <c r="J33" s="47">
        <f t="shared" si="1"/>
        <v>29278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47" t="e">
        <f t="shared" si="0"/>
        <v>#VALUE!</v>
      </c>
      <c r="J34" s="47" t="e">
        <f t="shared" si="1"/>
        <v>#VALUE!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141817</v>
      </c>
      <c r="F35" s="68">
        <f>work!I35+work!J35</f>
        <v>42700</v>
      </c>
      <c r="H35" s="79">
        <f>work!L35</f>
        <v>20130107</v>
      </c>
      <c r="I35" s="47">
        <f t="shared" si="0"/>
        <v>141817</v>
      </c>
      <c r="J35" s="47">
        <f t="shared" si="1"/>
        <v>42700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7266</v>
      </c>
      <c r="H36" s="79">
        <f>work!L36</f>
        <v>20121207</v>
      </c>
      <c r="I36" s="47">
        <f t="shared" si="0"/>
        <v>0</v>
      </c>
      <c r="J36" s="47">
        <f t="shared" si="1"/>
        <v>7266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24459</v>
      </c>
      <c r="F37" s="68">
        <f>work!I37+work!J37</f>
        <v>7775</v>
      </c>
      <c r="H37" s="79">
        <f>work!L37</f>
        <v>20121207</v>
      </c>
      <c r="I37" s="47">
        <f t="shared" si="0"/>
        <v>24459</v>
      </c>
      <c r="J37" s="47">
        <f t="shared" si="1"/>
        <v>7775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1424293</v>
      </c>
      <c r="F38" s="68">
        <f>work!I38+work!J38</f>
        <v>262016</v>
      </c>
      <c r="H38" s="79">
        <f>work!L38</f>
        <v>20121207</v>
      </c>
      <c r="I38" s="47">
        <f t="shared" si="0"/>
        <v>1424293</v>
      </c>
      <c r="J38" s="47">
        <f t="shared" si="1"/>
        <v>262016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29950</v>
      </c>
      <c r="F39" s="68">
        <f>work!I39+work!J39</f>
        <v>0</v>
      </c>
      <c r="H39" s="79">
        <f>work!L39</f>
        <v>20121207</v>
      </c>
      <c r="I39" s="47">
        <f t="shared" si="0"/>
        <v>29950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23809</v>
      </c>
      <c r="F40" s="68">
        <f>work!I40+work!J40</f>
        <v>0</v>
      </c>
      <c r="H40" s="79">
        <f>work!L40</f>
        <v>20121207</v>
      </c>
      <c r="I40" s="47">
        <f t="shared" si="0"/>
        <v>23809</v>
      </c>
      <c r="J40" s="47">
        <f t="shared" si="1"/>
        <v>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688131</v>
      </c>
      <c r="F41" s="68">
        <f>work!I41+work!J41</f>
        <v>129130</v>
      </c>
      <c r="H41" s="79">
        <f>work!L41</f>
        <v>20121207</v>
      </c>
      <c r="I41" s="47">
        <f t="shared" si="0"/>
        <v>688131</v>
      </c>
      <c r="J41" s="47">
        <f t="shared" si="1"/>
        <v>129130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689388</v>
      </c>
      <c r="F42" s="68">
        <f>work!I42+work!J42</f>
        <v>9171328</v>
      </c>
      <c r="H42" s="79">
        <f>work!L42</f>
        <v>20121207</v>
      </c>
      <c r="I42" s="47">
        <f t="shared" si="0"/>
        <v>689388</v>
      </c>
      <c r="J42" s="47">
        <f t="shared" si="1"/>
        <v>9171328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139938</v>
      </c>
      <c r="F43" s="68">
        <f>work!I43+work!J43</f>
        <v>273568</v>
      </c>
      <c r="H43" s="79">
        <f>work!L43</f>
        <v>20121207</v>
      </c>
      <c r="I43" s="47">
        <f t="shared" si="0"/>
        <v>139938</v>
      </c>
      <c r="J43" s="47">
        <f t="shared" si="1"/>
        <v>273568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79735</v>
      </c>
      <c r="F44" s="68">
        <f>work!I44+work!J44</f>
        <v>1</v>
      </c>
      <c r="G44" s="91"/>
      <c r="H44" s="65">
        <f>work!L44</f>
        <v>20121207</v>
      </c>
      <c r="I44" s="47">
        <f t="shared" si="0"/>
        <v>79735</v>
      </c>
      <c r="J44" s="47">
        <f t="shared" si="1"/>
        <v>1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2586550</v>
      </c>
      <c r="F45" s="68">
        <f>work!I45+work!J45</f>
        <v>0</v>
      </c>
      <c r="H45" s="79">
        <f>work!L45</f>
        <v>20130107</v>
      </c>
      <c r="I45" s="47">
        <f t="shared" si="0"/>
        <v>2586550</v>
      </c>
      <c r="J45" s="47">
        <f t="shared" si="1"/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1724572</v>
      </c>
      <c r="F46" s="68">
        <f>work!I46+work!J46</f>
        <v>117085</v>
      </c>
      <c r="H46" s="79">
        <f>work!L46</f>
        <v>20130118</v>
      </c>
      <c r="I46" s="47">
        <f t="shared" si="0"/>
        <v>1724572</v>
      </c>
      <c r="J46" s="47">
        <f t="shared" si="1"/>
        <v>117085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366702</v>
      </c>
      <c r="F47" s="68">
        <f>work!I47+work!J47</f>
        <v>62859</v>
      </c>
      <c r="H47" s="79">
        <f>work!L47</f>
        <v>20130107</v>
      </c>
      <c r="I47" s="47">
        <f t="shared" si="0"/>
        <v>366702</v>
      </c>
      <c r="J47" s="47">
        <f t="shared" si="1"/>
        <v>62859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71050</v>
      </c>
      <c r="F48" s="68">
        <f>work!I48+work!J48</f>
        <v>11000</v>
      </c>
      <c r="H48" s="79">
        <f>work!L48</f>
        <v>20121207</v>
      </c>
      <c r="I48" s="47">
        <f t="shared" si="0"/>
        <v>71050</v>
      </c>
      <c r="J48" s="47">
        <f t="shared" si="1"/>
        <v>11000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145495</v>
      </c>
      <c r="F49" s="68">
        <f>work!I49+work!J49</f>
        <v>150650</v>
      </c>
      <c r="H49" s="79">
        <f>work!L49</f>
        <v>20121207</v>
      </c>
      <c r="I49" s="47">
        <f t="shared" si="0"/>
        <v>145495</v>
      </c>
      <c r="J49" s="47">
        <f t="shared" si="1"/>
        <v>150650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22682</v>
      </c>
      <c r="F50" s="68">
        <f>work!I50+work!J50</f>
        <v>0</v>
      </c>
      <c r="H50" s="89" t="s">
        <v>13</v>
      </c>
      <c r="I50" s="47">
        <f t="shared" si="0"/>
        <v>22682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1305961</v>
      </c>
      <c r="F51" s="68">
        <f>work!I51+work!J51</f>
        <v>1118304</v>
      </c>
      <c r="H51" s="79">
        <f>work!L51</f>
        <v>20121207</v>
      </c>
      <c r="I51" s="47">
        <f t="shared" si="0"/>
        <v>1305961</v>
      </c>
      <c r="J51" s="47">
        <f t="shared" si="1"/>
        <v>1118304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335410</v>
      </c>
      <c r="F52" s="68">
        <f>work!I52+work!J52</f>
        <v>0</v>
      </c>
      <c r="H52" s="79">
        <f>work!L52</f>
        <v>20130107</v>
      </c>
      <c r="I52" s="47">
        <f t="shared" si="0"/>
        <v>335410</v>
      </c>
      <c r="J52" s="47">
        <f t="shared" si="1"/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71305</v>
      </c>
      <c r="F53" s="68">
        <f>work!I53+work!J53</f>
        <v>0</v>
      </c>
      <c r="H53" s="79">
        <f>work!L53</f>
        <v>20121207</v>
      </c>
      <c r="I53" s="47">
        <f t="shared" si="0"/>
        <v>71305</v>
      </c>
      <c r="J53" s="47">
        <f t="shared" si="1"/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382689</v>
      </c>
      <c r="F54" s="68">
        <f>work!I54+work!J54</f>
        <v>47600</v>
      </c>
      <c r="H54" s="79">
        <f>work!L54</f>
        <v>20121207</v>
      </c>
      <c r="I54" s="47">
        <f t="shared" si="0"/>
        <v>382689</v>
      </c>
      <c r="J54" s="47">
        <f t="shared" si="1"/>
        <v>47600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888864</v>
      </c>
      <c r="F55" s="68">
        <f>work!I55+work!J55</f>
        <v>65275</v>
      </c>
      <c r="H55" s="79">
        <f>work!L55</f>
        <v>20121207</v>
      </c>
      <c r="I55" s="47">
        <f t="shared" si="0"/>
        <v>888864</v>
      </c>
      <c r="J55" s="47">
        <f t="shared" si="1"/>
        <v>65275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631783</v>
      </c>
      <c r="F56" s="68">
        <f>work!I56+work!J56</f>
        <v>81883</v>
      </c>
      <c r="H56" s="79">
        <f>work!L56</f>
        <v>20121207</v>
      </c>
      <c r="I56" s="47">
        <f t="shared" si="0"/>
        <v>631783</v>
      </c>
      <c r="J56" s="47">
        <f t="shared" si="1"/>
        <v>81883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117771</v>
      </c>
      <c r="F57" s="68">
        <f>work!I57+work!J57</f>
        <v>18400</v>
      </c>
      <c r="H57" s="79">
        <f>work!L57</f>
        <v>20121207</v>
      </c>
      <c r="I57" s="47">
        <f t="shared" si="0"/>
        <v>117771</v>
      </c>
      <c r="J57" s="47">
        <f t="shared" si="1"/>
        <v>18400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90475</v>
      </c>
      <c r="F58" s="68">
        <f>work!I58+work!J58</f>
        <v>654532</v>
      </c>
      <c r="H58" s="79">
        <f>work!L58</f>
        <v>20130107</v>
      </c>
      <c r="I58" s="47">
        <f t="shared" si="0"/>
        <v>90475</v>
      </c>
      <c r="J58" s="47">
        <f t="shared" si="1"/>
        <v>654532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12400</v>
      </c>
      <c r="F59" s="68">
        <f>work!I59+work!J59</f>
        <v>0</v>
      </c>
      <c r="H59" s="79">
        <f>work!L59</f>
        <v>20121107</v>
      </c>
      <c r="I59" s="47">
        <f t="shared" si="0"/>
        <v>12400</v>
      </c>
      <c r="J59" s="47">
        <f t="shared" si="1"/>
        <v>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1212260</v>
      </c>
      <c r="F60" s="68">
        <f>work!I60+work!J60</f>
        <v>29685</v>
      </c>
      <c r="H60" s="79">
        <f>work!L60</f>
        <v>20121207</v>
      </c>
      <c r="I60" s="47">
        <f t="shared" si="0"/>
        <v>1212260</v>
      </c>
      <c r="J60" s="47">
        <f t="shared" si="1"/>
        <v>29685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1559296</v>
      </c>
      <c r="F61" s="68">
        <f>work!I61+work!J61</f>
        <v>8245</v>
      </c>
      <c r="H61" s="79">
        <f>work!L61</f>
        <v>20130118</v>
      </c>
      <c r="I61" s="47">
        <f t="shared" si="0"/>
        <v>1559296</v>
      </c>
      <c r="J61" s="47">
        <f t="shared" si="1"/>
        <v>8245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348070</v>
      </c>
      <c r="F62" s="68">
        <f>work!I62+work!J62</f>
        <v>253950</v>
      </c>
      <c r="H62" s="79">
        <f>work!L62</f>
        <v>20121207</v>
      </c>
      <c r="I62" s="47">
        <f t="shared" si="0"/>
        <v>348070</v>
      </c>
      <c r="J62" s="47">
        <f t="shared" si="1"/>
        <v>253950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613068</v>
      </c>
      <c r="F63" s="68">
        <f>work!I63+work!J63</f>
        <v>98500</v>
      </c>
      <c r="H63" s="79">
        <f>work!L63</f>
        <v>20130118</v>
      </c>
      <c r="I63" s="47">
        <f t="shared" si="0"/>
        <v>613068</v>
      </c>
      <c r="J63" s="47">
        <f t="shared" si="1"/>
        <v>98500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381335</v>
      </c>
      <c r="F64" s="68">
        <f>work!I64+work!J64</f>
        <v>1237250</v>
      </c>
      <c r="H64" s="79">
        <f>work!L64</f>
        <v>20130107</v>
      </c>
      <c r="I64" s="47">
        <f t="shared" si="0"/>
        <v>381335</v>
      </c>
      <c r="J64" s="47">
        <f t="shared" si="1"/>
        <v>1237250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125842</v>
      </c>
      <c r="F65" s="68">
        <f>work!I65+work!J65</f>
        <v>1255000</v>
      </c>
      <c r="H65" s="79">
        <f>work!L65</f>
        <v>20130118</v>
      </c>
      <c r="I65" s="47">
        <f t="shared" si="0"/>
        <v>125842</v>
      </c>
      <c r="J65" s="47">
        <f t="shared" si="1"/>
        <v>1255000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728102</v>
      </c>
      <c r="F66" s="68">
        <f>work!I66+work!J66</f>
        <v>534338</v>
      </c>
      <c r="H66" s="79">
        <f>work!L66</f>
        <v>20121207</v>
      </c>
      <c r="I66" s="47">
        <f t="shared" si="0"/>
        <v>728102</v>
      </c>
      <c r="J66" s="47">
        <f t="shared" si="1"/>
        <v>534338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296511</v>
      </c>
      <c r="F67" s="68">
        <f>work!I67+work!J67</f>
        <v>135500</v>
      </c>
      <c r="H67" s="79">
        <f>work!L67</f>
        <v>20121207</v>
      </c>
      <c r="I67" s="47">
        <f t="shared" si="0"/>
        <v>296511</v>
      </c>
      <c r="J67" s="47">
        <f t="shared" si="1"/>
        <v>135500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430393</v>
      </c>
      <c r="F68" s="68">
        <f>work!I68+work!J68</f>
        <v>1042466</v>
      </c>
      <c r="H68" s="79">
        <f>work!L68</f>
        <v>20121207</v>
      </c>
      <c r="I68" s="47">
        <f t="shared" si="0"/>
        <v>430393</v>
      </c>
      <c r="J68" s="47">
        <f t="shared" si="1"/>
        <v>1042466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124395</v>
      </c>
      <c r="F69" s="68">
        <f>work!I69+work!J69</f>
        <v>1926400</v>
      </c>
      <c r="H69" s="79">
        <f>work!L69</f>
        <v>20121207</v>
      </c>
      <c r="I69" s="47">
        <f t="shared" si="0"/>
        <v>124395</v>
      </c>
      <c r="J69" s="47">
        <f t="shared" si="1"/>
        <v>1926400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1121566</v>
      </c>
      <c r="F70" s="68">
        <f>work!I70+work!J70</f>
        <v>1689966</v>
      </c>
      <c r="H70" s="79">
        <f>work!L70</f>
        <v>20121207</v>
      </c>
      <c r="I70" s="47">
        <f t="shared" si="0"/>
        <v>1121566</v>
      </c>
      <c r="J70" s="47">
        <f t="shared" si="1"/>
        <v>1689966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107550</v>
      </c>
      <c r="F71" s="68">
        <f>work!I71+work!J71</f>
        <v>449381</v>
      </c>
      <c r="H71" s="79">
        <f>work!L71</f>
        <v>20121207</v>
      </c>
      <c r="I71" s="47">
        <f t="shared" si="0"/>
        <v>107550</v>
      </c>
      <c r="J71" s="47">
        <f t="shared" si="1"/>
        <v>449381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1944194</v>
      </c>
      <c r="F72" s="68">
        <f>work!I72+work!J72</f>
        <v>981178</v>
      </c>
      <c r="H72" s="79">
        <f>work!L72</f>
        <v>20121207</v>
      </c>
      <c r="I72" s="47">
        <f t="shared" si="0"/>
        <v>1944194</v>
      </c>
      <c r="J72" s="47">
        <f t="shared" si="1"/>
        <v>981178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1206215</v>
      </c>
      <c r="F73" s="68">
        <f>work!I73+work!J73</f>
        <v>263075</v>
      </c>
      <c r="H73" s="79">
        <f>work!L73</f>
        <v>20130107</v>
      </c>
      <c r="I73" s="47">
        <f t="shared" si="0"/>
        <v>1206215</v>
      </c>
      <c r="J73" s="47">
        <f t="shared" si="1"/>
        <v>263075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1427929</v>
      </c>
      <c r="F74" s="68">
        <f>work!I74+work!J74</f>
        <v>134142</v>
      </c>
      <c r="H74" s="79">
        <f>work!L74</f>
        <v>20121207</v>
      </c>
      <c r="I74" s="47">
        <f t="shared" si="0"/>
        <v>1427929</v>
      </c>
      <c r="J74" s="47">
        <f t="shared" si="1"/>
        <v>134142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1180088</v>
      </c>
      <c r="F75" s="68">
        <f>work!I75+work!J75</f>
        <v>161715</v>
      </c>
      <c r="H75" s="79">
        <f>work!L75</f>
        <v>20130107</v>
      </c>
      <c r="I75" s="47">
        <f t="shared" si="0"/>
        <v>1180088</v>
      </c>
      <c r="J75" s="47">
        <f t="shared" si="1"/>
        <v>161715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633254</v>
      </c>
      <c r="F76" s="68">
        <f>work!I76+work!J76</f>
        <v>3697800</v>
      </c>
      <c r="H76" s="79">
        <f>work!L76</f>
        <v>20121207</v>
      </c>
      <c r="I76" s="47">
        <f t="shared" si="0"/>
        <v>633254</v>
      </c>
      <c r="J76" s="47">
        <f t="shared" si="1"/>
        <v>3697800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43650</v>
      </c>
      <c r="F77" s="68">
        <f>work!I77+work!J77</f>
        <v>6500</v>
      </c>
      <c r="H77" s="79">
        <f>work!L77</f>
        <v>20121207</v>
      </c>
      <c r="I77" s="47">
        <f t="shared" si="0"/>
        <v>43650</v>
      </c>
      <c r="J77" s="47">
        <f t="shared" si="1"/>
        <v>6500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995165</v>
      </c>
      <c r="F78" s="68">
        <f>work!I78+work!J78</f>
        <v>266702</v>
      </c>
      <c r="H78" s="79">
        <f>work!L78</f>
        <v>20130107</v>
      </c>
      <c r="I78" s="47">
        <f t="shared" si="0"/>
        <v>995165</v>
      </c>
      <c r="J78" s="47">
        <f t="shared" si="1"/>
        <v>266702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97939</v>
      </c>
      <c r="F79" s="68">
        <f>work!I79+work!J79</f>
        <v>4950</v>
      </c>
      <c r="H79" s="79">
        <f>work!L79</f>
        <v>20121207</v>
      </c>
      <c r="I79" s="47">
        <f t="shared" si="0"/>
        <v>97939</v>
      </c>
      <c r="J79" s="47">
        <f t="shared" si="1"/>
        <v>4950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294918</v>
      </c>
      <c r="F80" s="68">
        <f>work!I80+work!J80</f>
        <v>91350</v>
      </c>
      <c r="H80" s="79">
        <f>work!L80</f>
        <v>20121207</v>
      </c>
      <c r="I80" s="47">
        <f t="shared" si="0"/>
        <v>294918</v>
      </c>
      <c r="J80" s="47">
        <f t="shared" si="1"/>
        <v>91350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385192</v>
      </c>
      <c r="F81" s="68">
        <f>work!I81+work!J81</f>
        <v>1230500</v>
      </c>
      <c r="H81" s="79">
        <f>work!L81</f>
        <v>20130118</v>
      </c>
      <c r="I81" s="47">
        <f t="shared" si="0"/>
        <v>385192</v>
      </c>
      <c r="J81" s="47">
        <f t="shared" si="1"/>
        <v>1230500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331038</v>
      </c>
      <c r="F82" s="68">
        <f>work!I82+work!J82</f>
        <v>334870</v>
      </c>
      <c r="H82" s="79">
        <f>work!L82</f>
        <v>20121207</v>
      </c>
      <c r="I82" s="47">
        <f t="shared" si="0"/>
        <v>331038</v>
      </c>
      <c r="J82" s="47">
        <f t="shared" si="1"/>
        <v>334870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2956772</v>
      </c>
      <c r="F83" s="68">
        <f>work!I83+work!J83</f>
        <v>158210</v>
      </c>
      <c r="H83" s="79">
        <f>work!L83</f>
        <v>20130107</v>
      </c>
      <c r="I83" s="47">
        <f t="shared" si="0"/>
        <v>2956772</v>
      </c>
      <c r="J83" s="47">
        <f t="shared" si="1"/>
        <v>158210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174665</v>
      </c>
      <c r="F84" s="68">
        <f>work!I84+work!J84</f>
        <v>1062266</v>
      </c>
      <c r="H84" s="79">
        <f>work!L84</f>
        <v>20121207</v>
      </c>
      <c r="I84" s="47">
        <f t="shared" si="0"/>
        <v>174665</v>
      </c>
      <c r="J84" s="47">
        <f t="shared" si="1"/>
        <v>1062266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426061</v>
      </c>
      <c r="F85" s="68">
        <f>work!I85+work!J85</f>
        <v>669102</v>
      </c>
      <c r="H85" s="79">
        <f>work!L85</f>
        <v>20121207</v>
      </c>
      <c r="I85" s="47">
        <f t="shared" si="0"/>
        <v>426061</v>
      </c>
      <c r="J85" s="47">
        <f t="shared" si="1"/>
        <v>669102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2080941</v>
      </c>
      <c r="F86" s="68">
        <f>work!I86+work!J86</f>
        <v>1114691</v>
      </c>
      <c r="H86" s="79">
        <f>work!L86</f>
        <v>20121207</v>
      </c>
      <c r="I86" s="47">
        <f t="shared" si="0"/>
        <v>2080941</v>
      </c>
      <c r="J86" s="47">
        <f t="shared" si="1"/>
        <v>1114691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310172</v>
      </c>
      <c r="F87" s="68">
        <f>work!I87+work!J87</f>
        <v>2330510</v>
      </c>
      <c r="H87" s="79">
        <f>work!L87</f>
        <v>20121207</v>
      </c>
      <c r="I87" s="47">
        <f t="shared" si="0"/>
        <v>310172</v>
      </c>
      <c r="J87" s="47">
        <f t="shared" si="1"/>
        <v>2330510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217469</v>
      </c>
      <c r="F88" s="68">
        <f>work!I88+work!J88</f>
        <v>86170</v>
      </c>
      <c r="H88" s="79">
        <f>work!L88</f>
        <v>20121207</v>
      </c>
      <c r="I88" s="47">
        <f t="shared" si="0"/>
        <v>217469</v>
      </c>
      <c r="J88" s="47">
        <f t="shared" si="1"/>
        <v>86170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2767116</v>
      </c>
      <c r="F89" s="68">
        <f>work!I89+work!J89</f>
        <v>1623820</v>
      </c>
      <c r="H89" s="79">
        <f>work!L89</f>
        <v>20121207</v>
      </c>
      <c r="I89" s="47">
        <f t="shared" si="0"/>
        <v>2767116</v>
      </c>
      <c r="J89" s="47">
        <f t="shared" si="1"/>
        <v>1623820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316381</v>
      </c>
      <c r="F90" s="68">
        <f>work!I90+work!J90</f>
        <v>183096</v>
      </c>
      <c r="H90" s="79">
        <f>work!L90</f>
        <v>20130107</v>
      </c>
      <c r="I90" s="47">
        <f t="shared" si="0"/>
        <v>316381</v>
      </c>
      <c r="J90" s="47">
        <f t="shared" si="1"/>
        <v>183096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288987</v>
      </c>
      <c r="F91" s="68">
        <f>work!I91+work!J91</f>
        <v>4400</v>
      </c>
      <c r="H91" s="79">
        <f>work!L91</f>
        <v>20130107</v>
      </c>
      <c r="I91" s="47">
        <f t="shared" si="0"/>
        <v>288987</v>
      </c>
      <c r="J91" s="47">
        <f t="shared" si="1"/>
        <v>4400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358188</v>
      </c>
      <c r="F92" s="68">
        <f>work!I92+work!J92</f>
        <v>115800</v>
      </c>
      <c r="H92" s="79">
        <f>work!L92</f>
        <v>20121207</v>
      </c>
      <c r="I92" s="47">
        <f t="shared" si="0"/>
        <v>358188</v>
      </c>
      <c r="J92" s="47">
        <f t="shared" si="1"/>
        <v>115800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61527</v>
      </c>
      <c r="F93" s="68">
        <f>work!I93+work!J93</f>
        <v>3950</v>
      </c>
      <c r="H93" s="79">
        <f>work!L93</f>
        <v>20121207</v>
      </c>
      <c r="I93" s="47">
        <f t="shared" si="0"/>
        <v>61527</v>
      </c>
      <c r="J93" s="47">
        <f t="shared" si="1"/>
        <v>3950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114547</v>
      </c>
      <c r="F94" s="68">
        <f>work!I94+work!J94</f>
        <v>0</v>
      </c>
      <c r="H94" s="79">
        <f>work!L94</f>
        <v>20121207</v>
      </c>
      <c r="I94" s="47">
        <f t="shared" si="0"/>
        <v>114547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204220</v>
      </c>
      <c r="F95" s="68">
        <f>work!I95+work!J95</f>
        <v>13115</v>
      </c>
      <c r="H95" s="79">
        <f>work!L95</f>
        <v>20121207</v>
      </c>
      <c r="I95" s="47">
        <f t="shared" si="0"/>
        <v>204220</v>
      </c>
      <c r="J95" s="47">
        <f t="shared" si="1"/>
        <v>13115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134867</v>
      </c>
      <c r="F96" s="68">
        <f>work!I96+work!J96</f>
        <v>144700</v>
      </c>
      <c r="H96" s="79">
        <f>work!L96</f>
        <v>20121207</v>
      </c>
      <c r="I96" s="47">
        <f aca="true" t="shared" si="2" ref="I96:I159">E96</f>
        <v>134867</v>
      </c>
      <c r="J96" s="47">
        <f aca="true" t="shared" si="3" ref="J96:J159">F96</f>
        <v>144700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412770</v>
      </c>
      <c r="F97" s="68">
        <f>work!I97+work!J97</f>
        <v>283700</v>
      </c>
      <c r="H97" s="79">
        <f>work!L97</f>
        <v>20130107</v>
      </c>
      <c r="I97" s="47">
        <f t="shared" si="2"/>
        <v>412770</v>
      </c>
      <c r="J97" s="47">
        <f t="shared" si="3"/>
        <v>283700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476481</v>
      </c>
      <c r="F98" s="68">
        <f>work!I98+work!J98</f>
        <v>154260</v>
      </c>
      <c r="H98" s="79">
        <f>work!L98</f>
        <v>20121207</v>
      </c>
      <c r="I98" s="47">
        <f t="shared" si="2"/>
        <v>476481</v>
      </c>
      <c r="J98" s="47">
        <f t="shared" si="3"/>
        <v>154260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1406868</v>
      </c>
      <c r="F99" s="68">
        <f>work!I99+work!J99</f>
        <v>4015004</v>
      </c>
      <c r="H99" s="79">
        <f>work!L99</f>
        <v>20121207</v>
      </c>
      <c r="I99" s="47">
        <f t="shared" si="2"/>
        <v>1406868</v>
      </c>
      <c r="J99" s="47">
        <f t="shared" si="3"/>
        <v>4015004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498247</v>
      </c>
      <c r="F100" s="68">
        <f>work!I100+work!J100</f>
        <v>252093</v>
      </c>
      <c r="H100" s="79">
        <f>work!L100</f>
        <v>20121207</v>
      </c>
      <c r="I100" s="47">
        <f t="shared" si="2"/>
        <v>498247</v>
      </c>
      <c r="J100" s="47">
        <f t="shared" si="3"/>
        <v>252093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504735</v>
      </c>
      <c r="F101" s="68">
        <f>work!I101+work!J101</f>
        <v>335596</v>
      </c>
      <c r="H101" s="79">
        <f>work!L101</f>
        <v>20130107</v>
      </c>
      <c r="I101" s="47">
        <f t="shared" si="2"/>
        <v>504735</v>
      </c>
      <c r="J101" s="47">
        <f t="shared" si="3"/>
        <v>335596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118478</v>
      </c>
      <c r="F102" s="68">
        <f>work!I102+work!J102</f>
        <v>66949</v>
      </c>
      <c r="H102" s="79">
        <f>work!L102</f>
        <v>20121207</v>
      </c>
      <c r="I102" s="47">
        <f t="shared" si="2"/>
        <v>118478</v>
      </c>
      <c r="J102" s="47">
        <f t="shared" si="3"/>
        <v>66949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355884</v>
      </c>
      <c r="F103" s="68">
        <f>work!I103+work!J103</f>
        <v>24700</v>
      </c>
      <c r="H103" s="79">
        <f>work!L103</f>
        <v>20130107</v>
      </c>
      <c r="I103" s="47">
        <f t="shared" si="2"/>
        <v>355884</v>
      </c>
      <c r="J103" s="47">
        <f t="shared" si="3"/>
        <v>24700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1762608</v>
      </c>
      <c r="F104" s="68">
        <f>work!I104+work!J104</f>
        <v>1339572</v>
      </c>
      <c r="H104" s="79">
        <f>work!L104</f>
        <v>20130107</v>
      </c>
      <c r="I104" s="47">
        <f t="shared" si="2"/>
        <v>1762608</v>
      </c>
      <c r="J104" s="47">
        <f t="shared" si="3"/>
        <v>1339572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1118167</v>
      </c>
      <c r="F105" s="68">
        <f>work!I105+work!J105</f>
        <v>2500</v>
      </c>
      <c r="H105" s="79">
        <f>work!L105</f>
        <v>20121207</v>
      </c>
      <c r="I105" s="47">
        <f t="shared" si="2"/>
        <v>1118167</v>
      </c>
      <c r="J105" s="47">
        <f t="shared" si="3"/>
        <v>2500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239116</v>
      </c>
      <c r="F106" s="68">
        <f>work!I106+work!J106</f>
        <v>165570</v>
      </c>
      <c r="H106" s="79">
        <f>work!L106</f>
        <v>20121207</v>
      </c>
      <c r="I106" s="47">
        <f t="shared" si="2"/>
        <v>239116</v>
      </c>
      <c r="J106" s="47">
        <f t="shared" si="3"/>
        <v>165570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184304</v>
      </c>
      <c r="F107" s="68">
        <f>work!I107+work!J107</f>
        <v>460560</v>
      </c>
      <c r="H107" s="79">
        <f>work!L107</f>
        <v>20121207</v>
      </c>
      <c r="I107" s="47">
        <f t="shared" si="2"/>
        <v>184304</v>
      </c>
      <c r="J107" s="47">
        <f t="shared" si="3"/>
        <v>460560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198901</v>
      </c>
      <c r="H108" s="79">
        <f>work!L108</f>
        <v>20121207</v>
      </c>
      <c r="I108" s="47">
        <f t="shared" si="2"/>
        <v>0</v>
      </c>
      <c r="J108" s="47">
        <f t="shared" si="3"/>
        <v>198901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313573</v>
      </c>
      <c r="F109" s="68">
        <f>work!I109+work!J109</f>
        <v>71100</v>
      </c>
      <c r="H109" s="79">
        <f>work!L109</f>
        <v>20121207</v>
      </c>
      <c r="I109" s="47">
        <f t="shared" si="2"/>
        <v>313573</v>
      </c>
      <c r="J109" s="47">
        <f t="shared" si="3"/>
        <v>71100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563515</v>
      </c>
      <c r="F110" s="68">
        <f>work!I110+work!J110</f>
        <v>88200</v>
      </c>
      <c r="H110" s="79">
        <f>work!L110</f>
        <v>20130107</v>
      </c>
      <c r="I110" s="47">
        <f t="shared" si="2"/>
        <v>563515</v>
      </c>
      <c r="J110" s="47">
        <f t="shared" si="3"/>
        <v>88200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1810698</v>
      </c>
      <c r="F111" s="68">
        <f>work!I111+work!J111</f>
        <v>249233</v>
      </c>
      <c r="H111" s="79">
        <f>work!L111</f>
        <v>20121207</v>
      </c>
      <c r="I111" s="47">
        <f t="shared" si="2"/>
        <v>1810698</v>
      </c>
      <c r="J111" s="47">
        <f t="shared" si="3"/>
        <v>249233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26500</v>
      </c>
      <c r="F112" s="68">
        <f>work!I112+work!J112</f>
        <v>676350</v>
      </c>
      <c r="H112" s="79">
        <f>work!L112</f>
        <v>20121207</v>
      </c>
      <c r="I112" s="47">
        <f t="shared" si="2"/>
        <v>26500</v>
      </c>
      <c r="J112" s="47">
        <f t="shared" si="3"/>
        <v>676350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1362300</v>
      </c>
      <c r="F113" s="68">
        <f>work!I113+work!J113</f>
        <v>673624</v>
      </c>
      <c r="H113" s="79">
        <f>work!L113</f>
        <v>20121207</v>
      </c>
      <c r="I113" s="47">
        <f t="shared" si="2"/>
        <v>1362300</v>
      </c>
      <c r="J113" s="47">
        <f t="shared" si="3"/>
        <v>673624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2289767</v>
      </c>
      <c r="F114" s="68">
        <f>work!I114+work!J114</f>
        <v>457451</v>
      </c>
      <c r="H114" s="79">
        <f>work!L114</f>
        <v>20121207</v>
      </c>
      <c r="I114" s="47">
        <f t="shared" si="2"/>
        <v>2289767</v>
      </c>
      <c r="J114" s="47">
        <f t="shared" si="3"/>
        <v>457451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156818</v>
      </c>
      <c r="H115" s="79">
        <f>work!L115</f>
        <v>20121207</v>
      </c>
      <c r="I115" s="47">
        <f t="shared" si="2"/>
        <v>0</v>
      </c>
      <c r="J115" s="47">
        <f t="shared" si="3"/>
        <v>156818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490651</v>
      </c>
      <c r="F116" s="68">
        <f>work!I116+work!J116</f>
        <v>92381</v>
      </c>
      <c r="H116" s="79">
        <f>work!L116</f>
        <v>20130107</v>
      </c>
      <c r="I116" s="47">
        <f t="shared" si="2"/>
        <v>490651</v>
      </c>
      <c r="J116" s="47">
        <f t="shared" si="3"/>
        <v>92381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361728</v>
      </c>
      <c r="F117" s="68">
        <f>work!I117+work!J117</f>
        <v>482350</v>
      </c>
      <c r="H117" s="79">
        <f>work!L117</f>
        <v>20121207</v>
      </c>
      <c r="I117" s="47">
        <f t="shared" si="2"/>
        <v>361728</v>
      </c>
      <c r="J117" s="47">
        <f t="shared" si="3"/>
        <v>482350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62035</v>
      </c>
      <c r="F118" s="68">
        <f>work!I118+work!J118</f>
        <v>7001</v>
      </c>
      <c r="H118" s="79">
        <f>work!L118</f>
        <v>20130107</v>
      </c>
      <c r="I118" s="47">
        <f t="shared" si="2"/>
        <v>62035</v>
      </c>
      <c r="J118" s="47">
        <f t="shared" si="3"/>
        <v>7001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140992</v>
      </c>
      <c r="F119" s="68">
        <f>work!I119+work!J119</f>
        <v>18000</v>
      </c>
      <c r="H119" s="79">
        <f>work!L119</f>
        <v>20121207</v>
      </c>
      <c r="I119" s="47">
        <f t="shared" si="2"/>
        <v>140992</v>
      </c>
      <c r="J119" s="47">
        <f t="shared" si="3"/>
        <v>18000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307226</v>
      </c>
      <c r="F120" s="68">
        <f>work!I120+work!J120</f>
        <v>299070</v>
      </c>
      <c r="H120" s="79">
        <f>work!L120</f>
        <v>20121207</v>
      </c>
      <c r="I120" s="47">
        <f t="shared" si="2"/>
        <v>307226</v>
      </c>
      <c r="J120" s="47">
        <f t="shared" si="3"/>
        <v>299070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1141092</v>
      </c>
      <c r="F121" s="68">
        <f>work!I121+work!J121</f>
        <v>65500</v>
      </c>
      <c r="H121" s="79">
        <f>work!L121</f>
        <v>20121207</v>
      </c>
      <c r="I121" s="47">
        <f t="shared" si="2"/>
        <v>1141092</v>
      </c>
      <c r="J121" s="47">
        <f t="shared" si="3"/>
        <v>65500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255541</v>
      </c>
      <c r="F122" s="68">
        <f>work!I122+work!J122</f>
        <v>42500</v>
      </c>
      <c r="H122" s="79">
        <f>work!L122</f>
        <v>20121207</v>
      </c>
      <c r="I122" s="47">
        <f t="shared" si="2"/>
        <v>255541</v>
      </c>
      <c r="J122" s="47">
        <f t="shared" si="3"/>
        <v>42500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1519768</v>
      </c>
      <c r="F123" s="68">
        <f>work!I123+work!J123</f>
        <v>1025450</v>
      </c>
      <c r="H123" s="79">
        <f>work!L123</f>
        <v>20130107</v>
      </c>
      <c r="I123" s="47">
        <f t="shared" si="2"/>
        <v>1519768</v>
      </c>
      <c r="J123" s="47">
        <f t="shared" si="3"/>
        <v>1025450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4320</v>
      </c>
      <c r="F124" s="68">
        <f>work!I124+work!J124</f>
        <v>745</v>
      </c>
      <c r="H124" s="79">
        <f>work!L124</f>
        <v>20121207</v>
      </c>
      <c r="I124" s="47">
        <f t="shared" si="2"/>
        <v>4320</v>
      </c>
      <c r="J124" s="47">
        <f t="shared" si="3"/>
        <v>745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11268</v>
      </c>
      <c r="F125" s="68">
        <f>work!I125+work!J125</f>
        <v>0</v>
      </c>
      <c r="H125" s="79">
        <f>work!L125</f>
        <v>20121207</v>
      </c>
      <c r="I125" s="47">
        <f t="shared" si="2"/>
        <v>11268</v>
      </c>
      <c r="J125" s="47">
        <f t="shared" si="3"/>
        <v>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13185</v>
      </c>
      <c r="F126" s="68">
        <f>work!I126+work!J126</f>
        <v>0</v>
      </c>
      <c r="H126" s="79">
        <f>work!L126</f>
        <v>20121207</v>
      </c>
      <c r="I126" s="47">
        <f t="shared" si="2"/>
        <v>13185</v>
      </c>
      <c r="J126" s="47">
        <f t="shared" si="3"/>
        <v>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465098</v>
      </c>
      <c r="F127" s="68">
        <f>work!I127+work!J127</f>
        <v>468885</v>
      </c>
      <c r="H127" s="79">
        <f>work!L127</f>
        <v>20121207</v>
      </c>
      <c r="I127" s="47">
        <f t="shared" si="2"/>
        <v>465098</v>
      </c>
      <c r="J127" s="47">
        <f t="shared" si="3"/>
        <v>468885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50839</v>
      </c>
      <c r="F128" s="68">
        <f>work!I128+work!J128</f>
        <v>625400</v>
      </c>
      <c r="H128" s="79">
        <f>work!L128</f>
        <v>20121207</v>
      </c>
      <c r="I128" s="47">
        <f t="shared" si="2"/>
        <v>50839</v>
      </c>
      <c r="J128" s="47">
        <f t="shared" si="3"/>
        <v>625400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7457390</v>
      </c>
      <c r="F129" s="68">
        <f>work!I129+work!J129</f>
        <v>464428</v>
      </c>
      <c r="H129" s="79">
        <f>work!L129</f>
        <v>20130118</v>
      </c>
      <c r="I129" s="47">
        <f t="shared" si="2"/>
        <v>7457390</v>
      </c>
      <c r="J129" s="47">
        <f t="shared" si="3"/>
        <v>464428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506411</v>
      </c>
      <c r="F130" s="68">
        <f>work!I130+work!J130</f>
        <v>11150</v>
      </c>
      <c r="H130" s="79">
        <f>work!L130</f>
        <v>20121207</v>
      </c>
      <c r="I130" s="47">
        <f t="shared" si="2"/>
        <v>506411</v>
      </c>
      <c r="J130" s="47">
        <f t="shared" si="3"/>
        <v>11150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3412640</v>
      </c>
      <c r="F131" s="68">
        <f>work!I131+work!J131</f>
        <v>108955</v>
      </c>
      <c r="H131" s="79">
        <f>work!L131</f>
        <v>20121207</v>
      </c>
      <c r="I131" s="47">
        <f t="shared" si="2"/>
        <v>3412640</v>
      </c>
      <c r="J131" s="47">
        <f t="shared" si="3"/>
        <v>108955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220922</v>
      </c>
      <c r="F132" s="68">
        <f>work!I132+work!J132</f>
        <v>51200</v>
      </c>
      <c r="H132" s="79">
        <f>work!L132</f>
        <v>20130107</v>
      </c>
      <c r="I132" s="47">
        <f t="shared" si="2"/>
        <v>220922</v>
      </c>
      <c r="J132" s="47">
        <f t="shared" si="3"/>
        <v>51200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260208</v>
      </c>
      <c r="F133" s="68">
        <f>work!I133+work!J133</f>
        <v>76669</v>
      </c>
      <c r="H133" s="79">
        <f>work!L133</f>
        <v>20121207</v>
      </c>
      <c r="I133" s="47">
        <f t="shared" si="2"/>
        <v>260208</v>
      </c>
      <c r="J133" s="47">
        <f t="shared" si="3"/>
        <v>76669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148911</v>
      </c>
      <c r="F134" s="68">
        <f>work!I134+work!J134</f>
        <v>0</v>
      </c>
      <c r="H134" s="79">
        <f>work!L134</f>
        <v>20121207</v>
      </c>
      <c r="I134" s="47">
        <f t="shared" si="2"/>
        <v>148911</v>
      </c>
      <c r="J134" s="47">
        <f t="shared" si="3"/>
        <v>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76214</v>
      </c>
      <c r="F135" s="68">
        <f>work!I135+work!J135</f>
        <v>35331</v>
      </c>
      <c r="H135" s="79">
        <f>work!L135</f>
        <v>20130107</v>
      </c>
      <c r="I135" s="47">
        <f t="shared" si="2"/>
        <v>76214</v>
      </c>
      <c r="J135" s="47">
        <f t="shared" si="3"/>
        <v>35331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321525</v>
      </c>
      <c r="F136" s="68">
        <f>work!I136+work!J136</f>
        <v>6748073</v>
      </c>
      <c r="H136" s="79">
        <f>work!L136</f>
        <v>20130107</v>
      </c>
      <c r="I136" s="47">
        <f t="shared" si="2"/>
        <v>321525</v>
      </c>
      <c r="J136" s="47">
        <f t="shared" si="3"/>
        <v>6748073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24400</v>
      </c>
      <c r="F137" s="68">
        <f>work!I137+work!J137</f>
        <v>0</v>
      </c>
      <c r="H137" s="79">
        <f>work!L137</f>
        <v>20121207</v>
      </c>
      <c r="I137" s="47">
        <f t="shared" si="2"/>
        <v>24400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433663</v>
      </c>
      <c r="F138" s="68">
        <f>work!I138+work!J138</f>
        <v>1781418</v>
      </c>
      <c r="H138" s="79">
        <f>work!L138</f>
        <v>20121207</v>
      </c>
      <c r="I138" s="47">
        <f t="shared" si="2"/>
        <v>433663</v>
      </c>
      <c r="J138" s="47">
        <f t="shared" si="3"/>
        <v>1781418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342278</v>
      </c>
      <c r="F139" s="68">
        <f>work!I139+work!J139</f>
        <v>37250</v>
      </c>
      <c r="H139" s="79">
        <f>work!L139</f>
        <v>20121207</v>
      </c>
      <c r="I139" s="47">
        <f t="shared" si="2"/>
        <v>342278</v>
      </c>
      <c r="J139" s="47">
        <f t="shared" si="3"/>
        <v>37250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251253</v>
      </c>
      <c r="F140" s="68">
        <f>work!I140+work!J140</f>
        <v>35224</v>
      </c>
      <c r="H140" s="79">
        <f>work!L140</f>
        <v>20121207</v>
      </c>
      <c r="I140" s="47">
        <f t="shared" si="2"/>
        <v>251253</v>
      </c>
      <c r="J140" s="47">
        <f t="shared" si="3"/>
        <v>35224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293139</v>
      </c>
      <c r="F141" s="68">
        <f>work!I141+work!J141</f>
        <v>963100</v>
      </c>
      <c r="H141" s="79">
        <f>work!L141</f>
        <v>20121207</v>
      </c>
      <c r="I141" s="47">
        <f t="shared" si="2"/>
        <v>293139</v>
      </c>
      <c r="J141" s="47">
        <f t="shared" si="3"/>
        <v>963100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234422</v>
      </c>
      <c r="F142" s="68">
        <f>work!I142+work!J142</f>
        <v>23133</v>
      </c>
      <c r="H142" s="79">
        <f>work!L142</f>
        <v>20121207</v>
      </c>
      <c r="I142" s="47">
        <f t="shared" si="2"/>
        <v>234422</v>
      </c>
      <c r="J142" s="47">
        <f t="shared" si="3"/>
        <v>23133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1321892</v>
      </c>
      <c r="F143" s="68">
        <f>work!I143+work!J143</f>
        <v>130661</v>
      </c>
      <c r="H143" s="79">
        <f>work!L143</f>
        <v>20121207</v>
      </c>
      <c r="I143" s="47">
        <f t="shared" si="2"/>
        <v>1321892</v>
      </c>
      <c r="J143" s="47">
        <f t="shared" si="3"/>
        <v>130661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135019</v>
      </c>
      <c r="F144" s="68">
        <f>work!I144+work!J144</f>
        <v>24500</v>
      </c>
      <c r="G144" s="91"/>
      <c r="H144" s="65">
        <f>work!L144</f>
        <v>20121207</v>
      </c>
      <c r="I144" s="47">
        <f t="shared" si="2"/>
        <v>135019</v>
      </c>
      <c r="J144" s="47">
        <f t="shared" si="3"/>
        <v>24500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770304</v>
      </c>
      <c r="F145" s="68">
        <f>work!I145+work!J145</f>
        <v>5031940</v>
      </c>
      <c r="H145" s="79">
        <f>work!L145</f>
        <v>20121207</v>
      </c>
      <c r="I145" s="47">
        <f t="shared" si="2"/>
        <v>770304</v>
      </c>
      <c r="J145" s="47">
        <f t="shared" si="3"/>
        <v>5031940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366919</v>
      </c>
      <c r="F146" s="68">
        <f>work!I146+work!J146</f>
        <v>273801</v>
      </c>
      <c r="H146" s="79">
        <f>work!L146</f>
        <v>20121207</v>
      </c>
      <c r="I146" s="47">
        <f t="shared" si="2"/>
        <v>366919</v>
      </c>
      <c r="J146" s="47">
        <f t="shared" si="3"/>
        <v>273801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1609965</v>
      </c>
      <c r="F147" s="68">
        <f>work!I147+work!J147</f>
        <v>1098501</v>
      </c>
      <c r="H147" s="79">
        <f>work!L147</f>
        <v>20121207</v>
      </c>
      <c r="I147" s="47">
        <f t="shared" si="2"/>
        <v>1609965</v>
      </c>
      <c r="J147" s="47">
        <f t="shared" si="3"/>
        <v>1098501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6262</v>
      </c>
      <c r="F148" s="68">
        <f>work!I148+work!J148</f>
        <v>0</v>
      </c>
      <c r="H148" s="79">
        <f>work!L148</f>
        <v>20121207</v>
      </c>
      <c r="I148" s="47">
        <f t="shared" si="2"/>
        <v>6262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68005</v>
      </c>
      <c r="F149" s="68">
        <f>work!I149+work!J149</f>
        <v>17330</v>
      </c>
      <c r="H149" s="79">
        <f>work!L149</f>
        <v>20121207</v>
      </c>
      <c r="I149" s="47">
        <f t="shared" si="2"/>
        <v>68005</v>
      </c>
      <c r="J149" s="47">
        <f t="shared" si="3"/>
        <v>17330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235418</v>
      </c>
      <c r="F150" s="68">
        <f>work!I150+work!J150</f>
        <v>6400</v>
      </c>
      <c r="H150" s="79">
        <f>work!L150</f>
        <v>20121207</v>
      </c>
      <c r="I150" s="47">
        <f t="shared" si="2"/>
        <v>235418</v>
      </c>
      <c r="J150" s="47">
        <f t="shared" si="3"/>
        <v>6400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48303</v>
      </c>
      <c r="F151" s="68">
        <f>work!I151+work!J151</f>
        <v>0</v>
      </c>
      <c r="H151" s="79">
        <f>work!L151</f>
        <v>20121207</v>
      </c>
      <c r="I151" s="47">
        <f t="shared" si="2"/>
        <v>48303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394095</v>
      </c>
      <c r="F152" s="68">
        <f>work!I152+work!J152</f>
        <v>77600</v>
      </c>
      <c r="H152" s="79">
        <f>work!L152</f>
        <v>20121207</v>
      </c>
      <c r="I152" s="47">
        <f t="shared" si="2"/>
        <v>394095</v>
      </c>
      <c r="J152" s="47">
        <f t="shared" si="3"/>
        <v>77600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40759</v>
      </c>
      <c r="F153" s="68">
        <f>work!I153+work!J153</f>
        <v>500</v>
      </c>
      <c r="H153" s="79">
        <f>work!L153</f>
        <v>20130107</v>
      </c>
      <c r="I153" s="47">
        <f t="shared" si="2"/>
        <v>40759</v>
      </c>
      <c r="J153" s="47">
        <f t="shared" si="3"/>
        <v>500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57724</v>
      </c>
      <c r="F154" s="68">
        <f>work!I154+work!J154</f>
        <v>0</v>
      </c>
      <c r="H154" s="79">
        <f>work!L154</f>
        <v>20130107</v>
      </c>
      <c r="I154" s="47">
        <f t="shared" si="2"/>
        <v>57724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126115</v>
      </c>
      <c r="F155" s="68">
        <f>work!I155+work!J155</f>
        <v>74600</v>
      </c>
      <c r="H155" s="79">
        <f>work!L155</f>
        <v>20121207</v>
      </c>
      <c r="I155" s="47">
        <f t="shared" si="2"/>
        <v>126115</v>
      </c>
      <c r="J155" s="47">
        <f t="shared" si="3"/>
        <v>74600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304043</v>
      </c>
      <c r="F156" s="68">
        <f>work!I156+work!J156</f>
        <v>26300</v>
      </c>
      <c r="H156" s="79">
        <f>work!L156</f>
        <v>20130107</v>
      </c>
      <c r="I156" s="47">
        <f t="shared" si="2"/>
        <v>304043</v>
      </c>
      <c r="J156" s="47">
        <f t="shared" si="3"/>
        <v>26300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71340</v>
      </c>
      <c r="F157" s="68">
        <f>work!I157+work!J157</f>
        <v>71200</v>
      </c>
      <c r="H157" s="79">
        <f>work!L157</f>
        <v>20121207</v>
      </c>
      <c r="I157" s="47">
        <f t="shared" si="2"/>
        <v>71340</v>
      </c>
      <c r="J157" s="47">
        <f t="shared" si="3"/>
        <v>71200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165308</v>
      </c>
      <c r="F158" s="68">
        <f>work!I158+work!J158</f>
        <v>130353</v>
      </c>
      <c r="H158" s="79">
        <f>work!L158</f>
        <v>20130118</v>
      </c>
      <c r="I158" s="47">
        <f t="shared" si="2"/>
        <v>165308</v>
      </c>
      <c r="J158" s="47">
        <f t="shared" si="3"/>
        <v>130353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71490</v>
      </c>
      <c r="F159" s="68">
        <f>work!I159+work!J159</f>
        <v>9484</v>
      </c>
      <c r="H159" s="79">
        <f>work!L159</f>
        <v>20121207</v>
      </c>
      <c r="I159" s="47">
        <f t="shared" si="2"/>
        <v>71490</v>
      </c>
      <c r="J159" s="47">
        <f t="shared" si="3"/>
        <v>9484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145399</v>
      </c>
      <c r="F160" s="68">
        <f>work!I160+work!J160</f>
        <v>53455</v>
      </c>
      <c r="H160" s="79">
        <f>work!L160</f>
        <v>20130107</v>
      </c>
      <c r="I160" s="47">
        <f aca="true" t="shared" si="4" ref="I160:I223">E160</f>
        <v>145399</v>
      </c>
      <c r="J160" s="47">
        <f aca="true" t="shared" si="5" ref="J160:J223">F160</f>
        <v>53455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727061</v>
      </c>
      <c r="F161" s="68">
        <f>work!I161+work!J161</f>
        <v>250471</v>
      </c>
      <c r="H161" s="79">
        <f>work!L161</f>
        <v>20121207</v>
      </c>
      <c r="I161" s="47">
        <f t="shared" si="4"/>
        <v>727061</v>
      </c>
      <c r="J161" s="47">
        <f t="shared" si="5"/>
        <v>250471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500</v>
      </c>
      <c r="F162" s="68">
        <f>work!I162+work!J162</f>
        <v>28250</v>
      </c>
      <c r="G162" s="91"/>
      <c r="H162" s="65">
        <f>work!L162</f>
        <v>20121207</v>
      </c>
      <c r="I162" s="47">
        <f t="shared" si="4"/>
        <v>500</v>
      </c>
      <c r="J162" s="47">
        <f t="shared" si="5"/>
        <v>28250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2642</v>
      </c>
      <c r="G163" s="91"/>
      <c r="H163" s="89" t="s">
        <v>13</v>
      </c>
      <c r="I163" s="47">
        <f t="shared" si="4"/>
        <v>0</v>
      </c>
      <c r="J163" s="47">
        <f t="shared" si="5"/>
        <v>2642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194438</v>
      </c>
      <c r="F164" s="68">
        <f>work!I164+work!J164</f>
        <v>33875</v>
      </c>
      <c r="H164" s="79">
        <f>work!L164</f>
        <v>20130107</v>
      </c>
      <c r="I164" s="47">
        <f t="shared" si="4"/>
        <v>194438</v>
      </c>
      <c r="J164" s="47">
        <f t="shared" si="5"/>
        <v>33875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32600</v>
      </c>
      <c r="F165" s="68">
        <f>work!I165+work!J165</f>
        <v>2115</v>
      </c>
      <c r="H165" s="89" t="s">
        <v>13</v>
      </c>
      <c r="I165" s="47">
        <f t="shared" si="4"/>
        <v>32600</v>
      </c>
      <c r="J165" s="47">
        <f t="shared" si="5"/>
        <v>2115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137657</v>
      </c>
      <c r="F166" s="68">
        <f>work!I166+work!J166</f>
        <v>100285</v>
      </c>
      <c r="H166" s="79">
        <f>work!L166</f>
        <v>20121207</v>
      </c>
      <c r="I166" s="47">
        <f t="shared" si="4"/>
        <v>137657</v>
      </c>
      <c r="J166" s="47">
        <f t="shared" si="5"/>
        <v>100285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93559</v>
      </c>
      <c r="F167" s="68">
        <f>work!I167+work!J167</f>
        <v>35500</v>
      </c>
      <c r="H167" s="79">
        <f>work!L167</f>
        <v>20121207</v>
      </c>
      <c r="I167" s="47">
        <f t="shared" si="4"/>
        <v>93559</v>
      </c>
      <c r="J167" s="47">
        <f t="shared" si="5"/>
        <v>35500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321109</v>
      </c>
      <c r="F168" s="68">
        <f>work!I168+work!J168</f>
        <v>226467</v>
      </c>
      <c r="H168" s="79">
        <f>work!L168</f>
        <v>20121207</v>
      </c>
      <c r="I168" s="47">
        <f t="shared" si="4"/>
        <v>321109</v>
      </c>
      <c r="J168" s="47">
        <f t="shared" si="5"/>
        <v>226467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130188</v>
      </c>
      <c r="F169" s="68">
        <f>work!I169+work!J169</f>
        <v>453000</v>
      </c>
      <c r="H169" s="79">
        <f>work!L169</f>
        <v>20121207</v>
      </c>
      <c r="I169" s="47">
        <f t="shared" si="4"/>
        <v>130188</v>
      </c>
      <c r="J169" s="47">
        <f t="shared" si="5"/>
        <v>453000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30040</v>
      </c>
      <c r="F170" s="68">
        <f>work!I170+work!J170</f>
        <v>277500</v>
      </c>
      <c r="H170" s="79">
        <f>work!L170</f>
        <v>20121207</v>
      </c>
      <c r="I170" s="47">
        <f t="shared" si="4"/>
        <v>30040</v>
      </c>
      <c r="J170" s="47">
        <f t="shared" si="5"/>
        <v>277500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329545</v>
      </c>
      <c r="F171" s="68">
        <f>work!I171+work!J171</f>
        <v>31038491</v>
      </c>
      <c r="H171" s="79">
        <f>work!L171</f>
        <v>20121207</v>
      </c>
      <c r="I171" s="47">
        <f t="shared" si="4"/>
        <v>329545</v>
      </c>
      <c r="J171" s="47">
        <f t="shared" si="5"/>
        <v>31038491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2318703</v>
      </c>
      <c r="F172" s="68">
        <f>work!I172+work!J172</f>
        <v>2215101</v>
      </c>
      <c r="H172" s="79">
        <f>work!L172</f>
        <v>20121207</v>
      </c>
      <c r="I172" s="47">
        <f t="shared" si="4"/>
        <v>2318703</v>
      </c>
      <c r="J172" s="47">
        <f t="shared" si="5"/>
        <v>2215101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5997</v>
      </c>
      <c r="F173" s="68">
        <f>work!I173+work!J173</f>
        <v>0</v>
      </c>
      <c r="H173" s="79">
        <f>work!L173</f>
        <v>20121207</v>
      </c>
      <c r="I173" s="47">
        <f t="shared" si="4"/>
        <v>5997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104577</v>
      </c>
      <c r="F174" s="68">
        <f>work!I174+work!J174</f>
        <v>450</v>
      </c>
      <c r="H174" s="79">
        <f>work!L174</f>
        <v>20130107</v>
      </c>
      <c r="I174" s="47">
        <f t="shared" si="4"/>
        <v>104577</v>
      </c>
      <c r="J174" s="47">
        <f t="shared" si="5"/>
        <v>450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423573</v>
      </c>
      <c r="F175" s="68">
        <f>work!I175+work!J175</f>
        <v>19050</v>
      </c>
      <c r="H175" s="79">
        <f>work!L175</f>
        <v>20121207</v>
      </c>
      <c r="I175" s="47">
        <f t="shared" si="4"/>
        <v>423573</v>
      </c>
      <c r="J175" s="47">
        <f t="shared" si="5"/>
        <v>19050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20010</v>
      </c>
      <c r="F176" s="68">
        <f>work!I176+work!J176</f>
        <v>122630</v>
      </c>
      <c r="H176" s="79">
        <f>work!L176</f>
        <v>20121207</v>
      </c>
      <c r="I176" s="47">
        <f t="shared" si="4"/>
        <v>20010</v>
      </c>
      <c r="J176" s="47">
        <f t="shared" si="5"/>
        <v>122630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66499</v>
      </c>
      <c r="F177" s="68">
        <f>work!I177+work!J177</f>
        <v>401358</v>
      </c>
      <c r="H177" s="79">
        <f>work!L177</f>
        <v>20130107</v>
      </c>
      <c r="I177" s="47">
        <f t="shared" si="4"/>
        <v>66499</v>
      </c>
      <c r="J177" s="47">
        <f t="shared" si="5"/>
        <v>401358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1561018</v>
      </c>
      <c r="F178" s="68">
        <f>work!I178+work!J178</f>
        <v>2253621</v>
      </c>
      <c r="H178" s="79">
        <f>work!L178</f>
        <v>20121207</v>
      </c>
      <c r="I178" s="47">
        <f t="shared" si="4"/>
        <v>1561018</v>
      </c>
      <c r="J178" s="47">
        <f t="shared" si="5"/>
        <v>2253621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428930</v>
      </c>
      <c r="F179" s="68">
        <f>work!I179+work!J179</f>
        <v>12535</v>
      </c>
      <c r="H179" s="79">
        <f>work!L179</f>
        <v>20121207</v>
      </c>
      <c r="I179" s="47">
        <f t="shared" si="4"/>
        <v>428930</v>
      </c>
      <c r="J179" s="47">
        <f t="shared" si="5"/>
        <v>12535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841853</v>
      </c>
      <c r="F180" s="68">
        <f>work!I180+work!J180</f>
        <v>107525</v>
      </c>
      <c r="H180" s="79">
        <f>work!L180</f>
        <v>20130107</v>
      </c>
      <c r="I180" s="47">
        <f t="shared" si="4"/>
        <v>841853</v>
      </c>
      <c r="J180" s="47">
        <f t="shared" si="5"/>
        <v>107525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357096</v>
      </c>
      <c r="F181" s="68">
        <f>work!I181+work!J181</f>
        <v>54751</v>
      </c>
      <c r="H181" s="79">
        <f>work!L181</f>
        <v>20121207</v>
      </c>
      <c r="I181" s="47">
        <f t="shared" si="4"/>
        <v>357096</v>
      </c>
      <c r="J181" s="47">
        <f t="shared" si="5"/>
        <v>54751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6630</v>
      </c>
      <c r="F182" s="68">
        <f>work!I182+work!J182</f>
        <v>789</v>
      </c>
      <c r="H182" s="79">
        <f>work!L182</f>
        <v>20121207</v>
      </c>
      <c r="I182" s="47">
        <f t="shared" si="4"/>
        <v>6630</v>
      </c>
      <c r="J182" s="47">
        <f t="shared" si="5"/>
        <v>789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13330</v>
      </c>
      <c r="F183" s="68">
        <f>work!I183+work!J183</f>
        <v>6500</v>
      </c>
      <c r="H183" s="79">
        <f>work!L183</f>
        <v>20121207</v>
      </c>
      <c r="I183" s="47">
        <f t="shared" si="4"/>
        <v>13330</v>
      </c>
      <c r="J183" s="47">
        <f t="shared" si="5"/>
        <v>6500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20648</v>
      </c>
      <c r="F184" s="68">
        <f>work!I184+work!J184</f>
        <v>7280</v>
      </c>
      <c r="H184" s="79">
        <f>work!L184</f>
        <v>20121207</v>
      </c>
      <c r="I184" s="47">
        <f t="shared" si="4"/>
        <v>20648</v>
      </c>
      <c r="J184" s="47">
        <f t="shared" si="5"/>
        <v>7280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62479</v>
      </c>
      <c r="F185" s="68">
        <f>work!I185+work!J185</f>
        <v>24500</v>
      </c>
      <c r="H185" s="79">
        <f>work!L185</f>
        <v>20130107</v>
      </c>
      <c r="I185" s="47">
        <f t="shared" si="4"/>
        <v>62479</v>
      </c>
      <c r="J185" s="47">
        <f t="shared" si="5"/>
        <v>24500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58055</v>
      </c>
      <c r="F186" s="68">
        <f>work!I186+work!J186</f>
        <v>234500</v>
      </c>
      <c r="H186" s="79">
        <f>work!L186</f>
        <v>20121207</v>
      </c>
      <c r="I186" s="47">
        <f t="shared" si="4"/>
        <v>58055</v>
      </c>
      <c r="J186" s="47">
        <f t="shared" si="5"/>
        <v>234500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75004</v>
      </c>
      <c r="F187" s="68">
        <f>work!I187+work!J187</f>
        <v>0</v>
      </c>
      <c r="H187" s="79">
        <f>work!L187</f>
        <v>20130118</v>
      </c>
      <c r="I187" s="47">
        <f t="shared" si="4"/>
        <v>75004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118296</v>
      </c>
      <c r="F188" s="68">
        <f>work!I188+work!J188</f>
        <v>0</v>
      </c>
      <c r="H188" s="79">
        <f>work!L188</f>
        <v>20121207</v>
      </c>
      <c r="I188" s="47">
        <f t="shared" si="4"/>
        <v>118296</v>
      </c>
      <c r="J188" s="47">
        <f t="shared" si="5"/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73860</v>
      </c>
      <c r="F189" s="68">
        <f>work!I189+work!J189</f>
        <v>7000</v>
      </c>
      <c r="H189" s="79">
        <f>work!L189</f>
        <v>20121207</v>
      </c>
      <c r="I189" s="47">
        <f t="shared" si="4"/>
        <v>73860</v>
      </c>
      <c r="J189" s="47">
        <f t="shared" si="5"/>
        <v>7000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445638</v>
      </c>
      <c r="F190" s="68">
        <f>work!I190+work!J190</f>
        <v>372488</v>
      </c>
      <c r="H190" s="79">
        <f>work!L190</f>
        <v>20130107</v>
      </c>
      <c r="I190" s="47">
        <f t="shared" si="4"/>
        <v>445638</v>
      </c>
      <c r="J190" s="47">
        <f t="shared" si="5"/>
        <v>372488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178510</v>
      </c>
      <c r="F191" s="68">
        <f>work!I191+work!J191</f>
        <v>0</v>
      </c>
      <c r="H191" s="79">
        <f>work!L191</f>
        <v>20121207</v>
      </c>
      <c r="I191" s="47">
        <f t="shared" si="4"/>
        <v>178510</v>
      </c>
      <c r="J191" s="47">
        <f t="shared" si="5"/>
        <v>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40000</v>
      </c>
      <c r="F192" s="68">
        <f>work!I192+work!J192</f>
        <v>1500</v>
      </c>
      <c r="G192" s="91"/>
      <c r="H192" s="65">
        <f>work!L192</f>
        <v>20121207</v>
      </c>
      <c r="I192" s="47">
        <f t="shared" si="4"/>
        <v>40000</v>
      </c>
      <c r="J192" s="47">
        <f t="shared" si="5"/>
        <v>1500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107862</v>
      </c>
      <c r="F193" s="68">
        <f>work!I193+work!J193</f>
        <v>12657</v>
      </c>
      <c r="H193" s="79">
        <f>work!L193</f>
        <v>20121207</v>
      </c>
      <c r="I193" s="47">
        <f t="shared" si="4"/>
        <v>107862</v>
      </c>
      <c r="J193" s="47">
        <f t="shared" si="5"/>
        <v>12657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72428</v>
      </c>
      <c r="F194" s="68">
        <f>work!I194+work!J194</f>
        <v>4020</v>
      </c>
      <c r="H194" s="79">
        <f>work!L194</f>
        <v>20121207</v>
      </c>
      <c r="I194" s="47">
        <f t="shared" si="4"/>
        <v>72428</v>
      </c>
      <c r="J194" s="47">
        <f t="shared" si="5"/>
        <v>4020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75999</v>
      </c>
      <c r="F195" s="68">
        <f>work!I195+work!J195</f>
        <v>3600</v>
      </c>
      <c r="H195" s="79">
        <f>work!L195</f>
        <v>20130107</v>
      </c>
      <c r="I195" s="47">
        <f t="shared" si="4"/>
        <v>75999</v>
      </c>
      <c r="J195" s="47">
        <f t="shared" si="5"/>
        <v>3600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825395</v>
      </c>
      <c r="F197" s="68">
        <f>work!I197+work!J197</f>
        <v>1879693</v>
      </c>
      <c r="H197" s="79">
        <f>work!L197</f>
        <v>20130118</v>
      </c>
      <c r="I197" s="47">
        <f t="shared" si="4"/>
        <v>825395</v>
      </c>
      <c r="J197" s="47">
        <f t="shared" si="5"/>
        <v>1879693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333651</v>
      </c>
      <c r="F198" s="68">
        <f>work!I198+work!J198</f>
        <v>26510</v>
      </c>
      <c r="H198" s="79">
        <f>work!L198</f>
        <v>20121207</v>
      </c>
      <c r="I198" s="47">
        <f t="shared" si="4"/>
        <v>333651</v>
      </c>
      <c r="J198" s="47">
        <f t="shared" si="5"/>
        <v>26510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692121</v>
      </c>
      <c r="F199" s="68">
        <f>work!I199+work!J199</f>
        <v>63595</v>
      </c>
      <c r="H199" s="79">
        <f>work!L199</f>
        <v>20121207</v>
      </c>
      <c r="I199" s="47">
        <f t="shared" si="4"/>
        <v>692121</v>
      </c>
      <c r="J199" s="47">
        <f t="shared" si="5"/>
        <v>63595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13038</v>
      </c>
      <c r="F200" s="68">
        <f>work!I200+work!J200</f>
        <v>0</v>
      </c>
      <c r="H200" s="79">
        <f>work!L200</f>
        <v>20130107</v>
      </c>
      <c r="I200" s="47">
        <f t="shared" si="4"/>
        <v>13038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5337237</v>
      </c>
      <c r="F201" s="68">
        <f>work!I201+work!J201</f>
        <v>123420</v>
      </c>
      <c r="H201" s="79">
        <f>work!L201</f>
        <v>20121207</v>
      </c>
      <c r="I201" s="47">
        <f t="shared" si="4"/>
        <v>5337237</v>
      </c>
      <c r="J201" s="47">
        <f t="shared" si="5"/>
        <v>123420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1194009</v>
      </c>
      <c r="F202" s="68">
        <f>work!I202+work!J202</f>
        <v>48266</v>
      </c>
      <c r="H202" s="79">
        <f>work!L202</f>
        <v>20130107</v>
      </c>
      <c r="I202" s="47">
        <f t="shared" si="4"/>
        <v>1194009</v>
      </c>
      <c r="J202" s="47">
        <f t="shared" si="5"/>
        <v>48266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316165</v>
      </c>
      <c r="F203" s="68">
        <f>work!I203+work!J203</f>
        <v>0</v>
      </c>
      <c r="H203" s="79">
        <f>work!L203</f>
        <v>20121207</v>
      </c>
      <c r="I203" s="47">
        <f t="shared" si="4"/>
        <v>316165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178498</v>
      </c>
      <c r="F204" s="68">
        <f>work!I204+work!J204</f>
        <v>41900</v>
      </c>
      <c r="H204" s="79">
        <f>work!L204</f>
        <v>20121207</v>
      </c>
      <c r="I204" s="47">
        <f t="shared" si="4"/>
        <v>178498</v>
      </c>
      <c r="J204" s="47">
        <f t="shared" si="5"/>
        <v>41900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626069</v>
      </c>
      <c r="F205" s="68">
        <f>work!I205+work!J205</f>
        <v>137913</v>
      </c>
      <c r="H205" s="79">
        <f>work!L205</f>
        <v>20130107</v>
      </c>
      <c r="I205" s="47">
        <f t="shared" si="4"/>
        <v>626069</v>
      </c>
      <c r="J205" s="47">
        <f t="shared" si="5"/>
        <v>137913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701789</v>
      </c>
      <c r="F206" s="68">
        <f>work!I206+work!J206</f>
        <v>397720</v>
      </c>
      <c r="H206" s="79">
        <f>work!L206</f>
        <v>20130107</v>
      </c>
      <c r="I206" s="47">
        <f t="shared" si="4"/>
        <v>701789</v>
      </c>
      <c r="J206" s="47">
        <f t="shared" si="5"/>
        <v>397720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531604</v>
      </c>
      <c r="F207" s="68">
        <f>work!I207+work!J207</f>
        <v>269052</v>
      </c>
      <c r="H207" s="79">
        <f>work!L207</f>
        <v>20121207</v>
      </c>
      <c r="I207" s="47">
        <f t="shared" si="4"/>
        <v>531604</v>
      </c>
      <c r="J207" s="47">
        <f t="shared" si="5"/>
        <v>269052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6425393</v>
      </c>
      <c r="F208" s="68">
        <f>work!I208+work!J208</f>
        <v>627509</v>
      </c>
      <c r="H208" s="79">
        <f>work!L208</f>
        <v>20121207</v>
      </c>
      <c r="I208" s="47">
        <f t="shared" si="4"/>
        <v>6425393</v>
      </c>
      <c r="J208" s="47">
        <f t="shared" si="5"/>
        <v>627509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6625056</v>
      </c>
      <c r="F209" s="68">
        <f>work!I209+work!J209</f>
        <v>1177200</v>
      </c>
      <c r="H209" s="79">
        <f>work!L209</f>
        <v>20121207</v>
      </c>
      <c r="I209" s="47">
        <f t="shared" si="4"/>
        <v>6625056</v>
      </c>
      <c r="J209" s="47">
        <f t="shared" si="5"/>
        <v>1177200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2665323</v>
      </c>
      <c r="F210" s="68">
        <f>work!I210+work!J210</f>
        <v>294701</v>
      </c>
      <c r="H210" s="79">
        <f>work!L210</f>
        <v>20121207</v>
      </c>
      <c r="I210" s="47">
        <f t="shared" si="4"/>
        <v>2665323</v>
      </c>
      <c r="J210" s="47">
        <f t="shared" si="5"/>
        <v>294701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825526</v>
      </c>
      <c r="F211" s="68">
        <f>work!I211+work!J211</f>
        <v>37881</v>
      </c>
      <c r="H211" s="79">
        <f>work!L211</f>
        <v>20121207</v>
      </c>
      <c r="I211" s="47">
        <f t="shared" si="4"/>
        <v>825526</v>
      </c>
      <c r="J211" s="47">
        <f t="shared" si="5"/>
        <v>37881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69035</v>
      </c>
      <c r="F212" s="68">
        <f>work!I212+work!J212</f>
        <v>15000</v>
      </c>
      <c r="H212" s="79">
        <f>work!L212</f>
        <v>20121207</v>
      </c>
      <c r="I212" s="47">
        <f t="shared" si="4"/>
        <v>69035</v>
      </c>
      <c r="J212" s="47">
        <f t="shared" si="5"/>
        <v>15000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46030</v>
      </c>
      <c r="F213" s="68">
        <f>work!I213+work!J213</f>
        <v>0</v>
      </c>
      <c r="H213" s="79">
        <f>work!L213</f>
        <v>20121207</v>
      </c>
      <c r="I213" s="47">
        <f t="shared" si="4"/>
        <v>46030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319782</v>
      </c>
      <c r="F214" s="68">
        <f>work!I214+work!J214</f>
        <v>14801</v>
      </c>
      <c r="H214" s="79">
        <f>work!L214</f>
        <v>20121207</v>
      </c>
      <c r="I214" s="47">
        <f t="shared" si="4"/>
        <v>319782</v>
      </c>
      <c r="J214" s="47">
        <f t="shared" si="5"/>
        <v>14801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448060</v>
      </c>
      <c r="F215" s="68">
        <f>work!I215+work!J215</f>
        <v>105385</v>
      </c>
      <c r="H215" s="79">
        <f>work!L215</f>
        <v>20121207</v>
      </c>
      <c r="I215" s="47">
        <f t="shared" si="4"/>
        <v>448060</v>
      </c>
      <c r="J215" s="47">
        <f t="shared" si="5"/>
        <v>105385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94198</v>
      </c>
      <c r="F216" s="68">
        <f>work!I216+work!J216</f>
        <v>203000</v>
      </c>
      <c r="H216" s="79">
        <f>work!L216</f>
        <v>20121207</v>
      </c>
      <c r="I216" s="47">
        <f t="shared" si="4"/>
        <v>94198</v>
      </c>
      <c r="J216" s="47">
        <f t="shared" si="5"/>
        <v>203000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134446</v>
      </c>
      <c r="F217" s="68">
        <f>work!I217+work!J217</f>
        <v>306363</v>
      </c>
      <c r="H217" s="79">
        <f>work!L217</f>
        <v>20121207</v>
      </c>
      <c r="I217" s="47">
        <f t="shared" si="4"/>
        <v>134446</v>
      </c>
      <c r="J217" s="47">
        <f t="shared" si="5"/>
        <v>306363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24200</v>
      </c>
      <c r="F218" s="68">
        <f>work!I218+work!J218</f>
        <v>27800</v>
      </c>
      <c r="H218" s="79">
        <f>work!L218</f>
        <v>20121207</v>
      </c>
      <c r="I218" s="47">
        <f t="shared" si="4"/>
        <v>24200</v>
      </c>
      <c r="J218" s="47">
        <f t="shared" si="5"/>
        <v>27800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240951</v>
      </c>
      <c r="F219" s="68">
        <f>work!I219+work!J219</f>
        <v>31551</v>
      </c>
      <c r="H219" s="79">
        <f>work!L219</f>
        <v>20121207</v>
      </c>
      <c r="I219" s="47">
        <f t="shared" si="4"/>
        <v>240951</v>
      </c>
      <c r="J219" s="47">
        <f t="shared" si="5"/>
        <v>31551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56152</v>
      </c>
      <c r="F220" s="68">
        <f>work!I220+work!J220</f>
        <v>0</v>
      </c>
      <c r="H220" s="79">
        <f>work!L220</f>
        <v>20121207</v>
      </c>
      <c r="I220" s="47">
        <f t="shared" si="4"/>
        <v>56152</v>
      </c>
      <c r="J220" s="47">
        <f t="shared" si="5"/>
        <v>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 t="e">
        <f>work!G221+work!H221</f>
        <v>#VALUE!</v>
      </c>
      <c r="F221" s="68" t="e">
        <f>work!I221+work!J221</f>
        <v>#VALUE!</v>
      </c>
      <c r="H221" s="79" t="str">
        <f>work!L221</f>
        <v>No report</v>
      </c>
      <c r="I221" s="47" t="e">
        <f t="shared" si="4"/>
        <v>#VALUE!</v>
      </c>
      <c r="J221" s="47" t="e">
        <f t="shared" si="5"/>
        <v>#VALUE!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2750</v>
      </c>
      <c r="F222" s="68">
        <f>work!I222+work!J222</f>
        <v>7200</v>
      </c>
      <c r="H222" s="79">
        <f>work!L222</f>
        <v>20121207</v>
      </c>
      <c r="I222" s="47">
        <f t="shared" si="4"/>
        <v>2750</v>
      </c>
      <c r="J222" s="47">
        <f t="shared" si="5"/>
        <v>7200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68188</v>
      </c>
      <c r="F223" s="68">
        <f>work!I223+work!J223</f>
        <v>459411</v>
      </c>
      <c r="H223" s="79">
        <f>work!L223</f>
        <v>20121207</v>
      </c>
      <c r="I223" s="47">
        <f t="shared" si="4"/>
        <v>68188</v>
      </c>
      <c r="J223" s="47">
        <f t="shared" si="5"/>
        <v>459411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49500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49500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132016</v>
      </c>
      <c r="F225" s="68">
        <f>work!I225+work!J225</f>
        <v>54000</v>
      </c>
      <c r="H225" s="79">
        <f>work!L225</f>
        <v>20121207</v>
      </c>
      <c r="I225" s="47">
        <f t="shared" si="6"/>
        <v>132016</v>
      </c>
      <c r="J225" s="47">
        <f t="shared" si="7"/>
        <v>54000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306484</v>
      </c>
      <c r="F226" s="68">
        <f>work!I226+work!J226</f>
        <v>1997372</v>
      </c>
      <c r="H226" s="79">
        <f>work!L226</f>
        <v>20121207</v>
      </c>
      <c r="I226" s="47">
        <f t="shared" si="6"/>
        <v>306484</v>
      </c>
      <c r="J226" s="47">
        <f t="shared" si="7"/>
        <v>1997372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17834</v>
      </c>
      <c r="H227" s="79">
        <f>work!L227</f>
        <v>20121207</v>
      </c>
      <c r="I227" s="47">
        <f t="shared" si="6"/>
        <v>0</v>
      </c>
      <c r="J227" s="47">
        <f t="shared" si="7"/>
        <v>17834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7600</v>
      </c>
      <c r="F228" s="68">
        <f>work!I228+work!J228</f>
        <v>500</v>
      </c>
      <c r="H228" s="79">
        <f>work!L228</f>
        <v>20121207</v>
      </c>
      <c r="I228" s="47">
        <f t="shared" si="6"/>
        <v>7600</v>
      </c>
      <c r="J228" s="47">
        <f t="shared" si="7"/>
        <v>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148135</v>
      </c>
      <c r="F229" s="68">
        <f>work!I229+work!J229</f>
        <v>75800</v>
      </c>
      <c r="H229" s="79">
        <f>work!L229</f>
        <v>20121207</v>
      </c>
      <c r="I229" s="47">
        <f t="shared" si="6"/>
        <v>148135</v>
      </c>
      <c r="J229" s="47">
        <f t="shared" si="7"/>
        <v>75800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1541554</v>
      </c>
      <c r="F230" s="68">
        <f>work!I230+work!J230</f>
        <v>939684</v>
      </c>
      <c r="H230" s="79">
        <f>work!L230</f>
        <v>20130107</v>
      </c>
      <c r="I230" s="47">
        <f t="shared" si="6"/>
        <v>1541554</v>
      </c>
      <c r="J230" s="47">
        <f t="shared" si="7"/>
        <v>939684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539577</v>
      </c>
      <c r="F231" s="68">
        <f>work!I231+work!J231</f>
        <v>97915</v>
      </c>
      <c r="H231" s="79">
        <f>work!L231</f>
        <v>20130107</v>
      </c>
      <c r="I231" s="47">
        <f t="shared" si="6"/>
        <v>539577</v>
      </c>
      <c r="J231" s="47">
        <f t="shared" si="7"/>
        <v>97915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931374</v>
      </c>
      <c r="F232" s="68">
        <f>work!I232+work!J232</f>
        <v>821000</v>
      </c>
      <c r="H232" s="79">
        <f>work!L232</f>
        <v>20121207</v>
      </c>
      <c r="I232" s="47">
        <f t="shared" si="6"/>
        <v>931374</v>
      </c>
      <c r="J232" s="47">
        <f t="shared" si="7"/>
        <v>821000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322800</v>
      </c>
      <c r="F233" s="68">
        <f>work!I233+work!J233</f>
        <v>0</v>
      </c>
      <c r="H233" s="79">
        <f>work!L233</f>
        <v>20121207</v>
      </c>
      <c r="I233" s="47">
        <f t="shared" si="6"/>
        <v>322800</v>
      </c>
      <c r="J233" s="47">
        <f t="shared" si="7"/>
        <v>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240835</v>
      </c>
      <c r="F234" s="68">
        <f>work!I234+work!J234</f>
        <v>106699</v>
      </c>
      <c r="H234" s="79">
        <f>work!L234</f>
        <v>20121207</v>
      </c>
      <c r="I234" s="47">
        <f t="shared" si="6"/>
        <v>240835</v>
      </c>
      <c r="J234" s="47">
        <f t="shared" si="7"/>
        <v>106699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917740</v>
      </c>
      <c r="F235" s="68">
        <f>work!I235+work!J235</f>
        <v>183125</v>
      </c>
      <c r="H235" s="79">
        <f>work!L235</f>
        <v>20121207</v>
      </c>
      <c r="I235" s="47">
        <f t="shared" si="6"/>
        <v>917740</v>
      </c>
      <c r="J235" s="47">
        <f t="shared" si="7"/>
        <v>183125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883000</v>
      </c>
      <c r="F236" s="68">
        <f>work!I236+work!J236</f>
        <v>0</v>
      </c>
      <c r="H236" s="79">
        <f>work!L236</f>
        <v>20130107</v>
      </c>
      <c r="I236" s="47">
        <f t="shared" si="6"/>
        <v>883000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76969</v>
      </c>
      <c r="F237" s="68">
        <f>work!I237+work!J237</f>
        <v>192119</v>
      </c>
      <c r="H237" s="79">
        <f>work!L237</f>
        <v>20121207</v>
      </c>
      <c r="I237" s="47">
        <f t="shared" si="6"/>
        <v>76969</v>
      </c>
      <c r="J237" s="47">
        <f t="shared" si="7"/>
        <v>192119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274176</v>
      </c>
      <c r="F238" s="68">
        <f>work!I238+work!J238</f>
        <v>0</v>
      </c>
      <c r="H238" s="79">
        <f>work!L238</f>
        <v>20130107</v>
      </c>
      <c r="I238" s="47">
        <f t="shared" si="6"/>
        <v>274176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331600</v>
      </c>
      <c r="F239" s="68">
        <f>work!I239+work!J239</f>
        <v>238077</v>
      </c>
      <c r="H239" s="79">
        <f>work!L239</f>
        <v>20121207</v>
      </c>
      <c r="I239" s="47">
        <f t="shared" si="6"/>
        <v>331600</v>
      </c>
      <c r="J239" s="47">
        <f t="shared" si="7"/>
        <v>238077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3240566</v>
      </c>
      <c r="F240" s="68">
        <f>work!I240+work!J240</f>
        <v>2324042</v>
      </c>
      <c r="H240" s="79">
        <f>work!L240</f>
        <v>20121207</v>
      </c>
      <c r="I240" s="47">
        <f t="shared" si="6"/>
        <v>3240566</v>
      </c>
      <c r="J240" s="47">
        <f t="shared" si="7"/>
        <v>2324042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1306301</v>
      </c>
      <c r="F241" s="68">
        <f>work!I241+work!J241</f>
        <v>517650</v>
      </c>
      <c r="H241" s="79">
        <f>work!L241</f>
        <v>20130118</v>
      </c>
      <c r="I241" s="47">
        <f t="shared" si="6"/>
        <v>1306301</v>
      </c>
      <c r="J241" s="47">
        <f t="shared" si="7"/>
        <v>517650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1527780</v>
      </c>
      <c r="F243" s="68">
        <f>work!I243+work!J243</f>
        <v>362739</v>
      </c>
      <c r="H243" s="79">
        <f>work!L243</f>
        <v>20121207</v>
      </c>
      <c r="I243" s="47">
        <f t="shared" si="6"/>
        <v>1527780</v>
      </c>
      <c r="J243" s="47">
        <f t="shared" si="7"/>
        <v>362739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1747932</v>
      </c>
      <c r="F244" s="68">
        <f>work!I244+work!J244</f>
        <v>3043628</v>
      </c>
      <c r="H244" s="79">
        <f>work!L244</f>
        <v>20130107</v>
      </c>
      <c r="I244" s="47">
        <f t="shared" si="6"/>
        <v>1747932</v>
      </c>
      <c r="J244" s="47">
        <f t="shared" si="7"/>
        <v>3043628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538354</v>
      </c>
      <c r="F245" s="68">
        <f>work!I245+work!J245</f>
        <v>400</v>
      </c>
      <c r="H245" s="79">
        <f>work!L245</f>
        <v>20121207</v>
      </c>
      <c r="I245" s="47">
        <f t="shared" si="6"/>
        <v>538354</v>
      </c>
      <c r="J245" s="47">
        <f t="shared" si="7"/>
        <v>400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779172</v>
      </c>
      <c r="F246" s="68">
        <f>work!I246+work!J246</f>
        <v>240488</v>
      </c>
      <c r="H246" s="79">
        <f>work!L246</f>
        <v>20130107</v>
      </c>
      <c r="I246" s="47">
        <f t="shared" si="6"/>
        <v>779172</v>
      </c>
      <c r="J246" s="47">
        <f t="shared" si="7"/>
        <v>240488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261668</v>
      </c>
      <c r="F247" s="68">
        <f>work!I247+work!J247</f>
        <v>140900</v>
      </c>
      <c r="G247" s="91"/>
      <c r="H247" s="65">
        <f>work!L247</f>
        <v>20130118</v>
      </c>
      <c r="I247" s="47">
        <f t="shared" si="6"/>
        <v>261668</v>
      </c>
      <c r="J247" s="47">
        <f t="shared" si="7"/>
        <v>140900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292091</v>
      </c>
      <c r="F248" s="68">
        <f>work!I248+work!J248</f>
        <v>1844967</v>
      </c>
      <c r="H248" s="79">
        <f>work!L248</f>
        <v>20121207</v>
      </c>
      <c r="I248" s="47">
        <f t="shared" si="6"/>
        <v>292091</v>
      </c>
      <c r="J248" s="47">
        <f t="shared" si="7"/>
        <v>1844967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668624</v>
      </c>
      <c r="F249" s="68">
        <f>work!I249+work!J249</f>
        <v>1211450</v>
      </c>
      <c r="H249" s="79">
        <f>work!L249</f>
        <v>20121207</v>
      </c>
      <c r="I249" s="47">
        <f t="shared" si="6"/>
        <v>668624</v>
      </c>
      <c r="J249" s="47">
        <f t="shared" si="7"/>
        <v>1211450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1106817</v>
      </c>
      <c r="F250" s="68">
        <f>work!I250+work!J250</f>
        <v>26288</v>
      </c>
      <c r="H250" s="79">
        <f>work!L250</f>
        <v>20121207</v>
      </c>
      <c r="I250" s="47">
        <f t="shared" si="6"/>
        <v>1106817</v>
      </c>
      <c r="J250" s="47">
        <f t="shared" si="7"/>
        <v>26288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1313711</v>
      </c>
      <c r="F251" s="68">
        <f>work!I251+work!J251</f>
        <v>337894</v>
      </c>
      <c r="H251" s="79">
        <f>work!L251</f>
        <v>20121207</v>
      </c>
      <c r="I251" s="47">
        <f t="shared" si="6"/>
        <v>1313711</v>
      </c>
      <c r="J251" s="47">
        <f t="shared" si="7"/>
        <v>337894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1408674</v>
      </c>
      <c r="F252" s="68">
        <f>work!I252+work!J252</f>
        <v>1295374</v>
      </c>
      <c r="H252" s="79">
        <f>work!L252</f>
        <v>20121207</v>
      </c>
      <c r="I252" s="47">
        <f t="shared" si="6"/>
        <v>1408674</v>
      </c>
      <c r="J252" s="47">
        <f t="shared" si="7"/>
        <v>1295374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290438</v>
      </c>
      <c r="F253" s="68">
        <f>work!I253+work!J253</f>
        <v>1363625</v>
      </c>
      <c r="H253" s="79">
        <f>work!L253</f>
        <v>20121207</v>
      </c>
      <c r="I253" s="47">
        <f t="shared" si="6"/>
        <v>290438</v>
      </c>
      <c r="J253" s="47">
        <f t="shared" si="7"/>
        <v>1363625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602510</v>
      </c>
      <c r="F254" s="68">
        <f>work!I254+work!J254</f>
        <v>404650</v>
      </c>
      <c r="H254" s="79">
        <f>work!L254</f>
        <v>20121207</v>
      </c>
      <c r="I254" s="47">
        <f t="shared" si="6"/>
        <v>602510</v>
      </c>
      <c r="J254" s="47">
        <f t="shared" si="7"/>
        <v>404650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683369</v>
      </c>
      <c r="F255" s="68">
        <f>work!I255+work!J255</f>
        <v>130200</v>
      </c>
      <c r="H255" s="79">
        <f>work!L255</f>
        <v>20121207</v>
      </c>
      <c r="I255" s="47">
        <f t="shared" si="6"/>
        <v>683369</v>
      </c>
      <c r="J255" s="47">
        <f t="shared" si="7"/>
        <v>130200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26400</v>
      </c>
      <c r="F256" s="68">
        <f>work!I256+work!J256</f>
        <v>78900</v>
      </c>
      <c r="H256" s="79">
        <f>work!L256</f>
        <v>20121207</v>
      </c>
      <c r="I256" s="47">
        <f t="shared" si="6"/>
        <v>26400</v>
      </c>
      <c r="J256" s="47">
        <f t="shared" si="7"/>
        <v>78900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859582</v>
      </c>
      <c r="F257" s="68">
        <f>work!I257+work!J257</f>
        <v>11300</v>
      </c>
      <c r="H257" s="79">
        <f>work!L257</f>
        <v>20130107</v>
      </c>
      <c r="I257" s="47">
        <f t="shared" si="6"/>
        <v>859582</v>
      </c>
      <c r="J257" s="47">
        <f t="shared" si="7"/>
        <v>11300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1351875</v>
      </c>
      <c r="F258" s="68">
        <f>work!I258+work!J258</f>
        <v>19383573</v>
      </c>
      <c r="H258" s="79">
        <f>work!L258</f>
        <v>20130107</v>
      </c>
      <c r="I258" s="47">
        <f t="shared" si="6"/>
        <v>1351875</v>
      </c>
      <c r="J258" s="47">
        <f t="shared" si="7"/>
        <v>19383573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185853</v>
      </c>
      <c r="F259" s="68">
        <f>work!I259+work!J259</f>
        <v>232500</v>
      </c>
      <c r="H259" s="79">
        <f>work!L259</f>
        <v>20121207</v>
      </c>
      <c r="I259" s="47">
        <f t="shared" si="6"/>
        <v>185853</v>
      </c>
      <c r="J259" s="47">
        <f t="shared" si="7"/>
        <v>232500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2082692</v>
      </c>
      <c r="F260" s="68">
        <f>work!I260+work!J260</f>
        <v>79463</v>
      </c>
      <c r="H260" s="79">
        <f>work!L260</f>
        <v>20121207</v>
      </c>
      <c r="I260" s="47">
        <f t="shared" si="6"/>
        <v>2082692</v>
      </c>
      <c r="J260" s="47">
        <f t="shared" si="7"/>
        <v>79463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110524</v>
      </c>
      <c r="F261" s="68">
        <f>work!I261+work!J261</f>
        <v>596300</v>
      </c>
      <c r="H261" s="79">
        <f>work!L261</f>
        <v>20130107</v>
      </c>
      <c r="I261" s="47">
        <f t="shared" si="6"/>
        <v>110524</v>
      </c>
      <c r="J261" s="47">
        <f t="shared" si="7"/>
        <v>596300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628229</v>
      </c>
      <c r="F262" s="68">
        <f>work!I262+work!J262</f>
        <v>82738</v>
      </c>
      <c r="H262" s="79">
        <f>work!L262</f>
        <v>20121207</v>
      </c>
      <c r="I262" s="47">
        <f t="shared" si="6"/>
        <v>628229</v>
      </c>
      <c r="J262" s="47">
        <f t="shared" si="7"/>
        <v>82738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636036</v>
      </c>
      <c r="F263" s="68">
        <f>work!I263+work!J263</f>
        <v>46280</v>
      </c>
      <c r="H263" s="79">
        <f>work!L263</f>
        <v>20121207</v>
      </c>
      <c r="I263" s="47">
        <f t="shared" si="6"/>
        <v>636036</v>
      </c>
      <c r="J263" s="47">
        <f t="shared" si="7"/>
        <v>46280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65406</v>
      </c>
      <c r="F264" s="68">
        <f>work!I264+work!J264</f>
        <v>0</v>
      </c>
      <c r="H264" s="79">
        <f>work!L264</f>
        <v>20130107</v>
      </c>
      <c r="I264" s="47">
        <f t="shared" si="6"/>
        <v>65406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8950</v>
      </c>
      <c r="F265" s="68">
        <f>work!I265+work!J265</f>
        <v>0</v>
      </c>
      <c r="H265" s="79">
        <f>work!L265</f>
        <v>20130118</v>
      </c>
      <c r="I265" s="47">
        <f t="shared" si="6"/>
        <v>8950</v>
      </c>
      <c r="J265" s="47">
        <f t="shared" si="7"/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68000</v>
      </c>
      <c r="F266" s="68">
        <f>work!I266+work!J266</f>
        <v>301500</v>
      </c>
      <c r="H266" s="79">
        <f>work!L266</f>
        <v>20130107</v>
      </c>
      <c r="I266" s="47">
        <f t="shared" si="6"/>
        <v>68000</v>
      </c>
      <c r="J266" s="47">
        <f t="shared" si="7"/>
        <v>301500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172495</v>
      </c>
      <c r="F267" s="68">
        <f>work!I267+work!J267</f>
        <v>68950</v>
      </c>
      <c r="H267" s="79">
        <f>work!L267</f>
        <v>20130107</v>
      </c>
      <c r="I267" s="47">
        <f t="shared" si="6"/>
        <v>172495</v>
      </c>
      <c r="J267" s="47">
        <f t="shared" si="7"/>
        <v>68950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29711</v>
      </c>
      <c r="F268" s="68">
        <f>work!I268+work!J268</f>
        <v>19000</v>
      </c>
      <c r="H268" s="79">
        <f>work!L268</f>
        <v>20121207</v>
      </c>
      <c r="I268" s="47">
        <f t="shared" si="6"/>
        <v>29711</v>
      </c>
      <c r="J268" s="47">
        <f t="shared" si="7"/>
        <v>19000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3950</v>
      </c>
      <c r="H269" s="79">
        <f>work!L269</f>
        <v>20121207</v>
      </c>
      <c r="I269" s="47">
        <f t="shared" si="6"/>
        <v>0</v>
      </c>
      <c r="J269" s="47">
        <f t="shared" si="7"/>
        <v>3950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1036707</v>
      </c>
      <c r="F270" s="68">
        <f>work!I270+work!J270</f>
        <v>314475</v>
      </c>
      <c r="H270" s="79">
        <f>work!L270</f>
        <v>20121207</v>
      </c>
      <c r="I270" s="47">
        <f t="shared" si="6"/>
        <v>1036707</v>
      </c>
      <c r="J270" s="47">
        <f t="shared" si="7"/>
        <v>314475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40145</v>
      </c>
      <c r="F271" s="68">
        <f>work!I271+work!J271</f>
        <v>600</v>
      </c>
      <c r="H271" s="79">
        <f>work!L271</f>
        <v>20121207</v>
      </c>
      <c r="I271" s="47">
        <f t="shared" si="6"/>
        <v>40145</v>
      </c>
      <c r="J271" s="47">
        <f t="shared" si="7"/>
        <v>600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201738</v>
      </c>
      <c r="F272" s="68">
        <f>work!I272+work!J272</f>
        <v>12720585</v>
      </c>
      <c r="H272" s="79">
        <f>work!L272</f>
        <v>20121207</v>
      </c>
      <c r="I272" s="47">
        <f t="shared" si="6"/>
        <v>201738</v>
      </c>
      <c r="J272" s="47">
        <f t="shared" si="7"/>
        <v>12720585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30324</v>
      </c>
      <c r="F273" s="68">
        <f>work!I273+work!J273</f>
        <v>8300</v>
      </c>
      <c r="H273" s="79">
        <f>work!L273</f>
        <v>20121207</v>
      </c>
      <c r="I273" s="47">
        <f t="shared" si="6"/>
        <v>30324</v>
      </c>
      <c r="J273" s="47">
        <f t="shared" si="7"/>
        <v>8300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178132</v>
      </c>
      <c r="F274" s="68">
        <f>work!I274+work!J274</f>
        <v>3826951</v>
      </c>
      <c r="H274" s="79">
        <f>work!L274</f>
        <v>20121207</v>
      </c>
      <c r="I274" s="47">
        <f t="shared" si="6"/>
        <v>178132</v>
      </c>
      <c r="J274" s="47">
        <f t="shared" si="7"/>
        <v>3826951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11331</v>
      </c>
      <c r="F275" s="68">
        <f>work!I275+work!J275</f>
        <v>2000</v>
      </c>
      <c r="H275" s="79">
        <f>work!L275</f>
        <v>20121207</v>
      </c>
      <c r="I275" s="47">
        <f t="shared" si="6"/>
        <v>11331</v>
      </c>
      <c r="J275" s="47">
        <f t="shared" si="7"/>
        <v>2000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872228</v>
      </c>
      <c r="F276" s="68">
        <f>work!I276+work!J276</f>
        <v>248459</v>
      </c>
      <c r="H276" s="79">
        <f>work!L276</f>
        <v>20130107</v>
      </c>
      <c r="I276" s="47">
        <f t="shared" si="6"/>
        <v>872228</v>
      </c>
      <c r="J276" s="47">
        <f t="shared" si="7"/>
        <v>248459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2020745</v>
      </c>
      <c r="F277" s="68">
        <f>work!I277+work!J277</f>
        <v>308649</v>
      </c>
      <c r="H277" s="79">
        <f>work!L277</f>
        <v>20121207</v>
      </c>
      <c r="I277" s="47">
        <f t="shared" si="6"/>
        <v>2020745</v>
      </c>
      <c r="J277" s="47">
        <f t="shared" si="7"/>
        <v>308649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21240</v>
      </c>
      <c r="F278" s="68">
        <f>work!I278+work!J278</f>
        <v>300</v>
      </c>
      <c r="H278" s="79">
        <f>work!L278</f>
        <v>20121207</v>
      </c>
      <c r="I278" s="47">
        <f t="shared" si="6"/>
        <v>21240</v>
      </c>
      <c r="J278" s="47">
        <f t="shared" si="7"/>
        <v>300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246098</v>
      </c>
      <c r="F279" s="68">
        <f>work!I279+work!J279</f>
        <v>449800</v>
      </c>
      <c r="H279" s="79">
        <f>work!L279</f>
        <v>20121207</v>
      </c>
      <c r="I279" s="47">
        <f t="shared" si="6"/>
        <v>246098</v>
      </c>
      <c r="J279" s="47">
        <f t="shared" si="7"/>
        <v>449800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2739043</v>
      </c>
      <c r="F280" s="68">
        <f>work!I280+work!J280</f>
        <v>306463</v>
      </c>
      <c r="H280" s="79">
        <f>work!L280</f>
        <v>20121207</v>
      </c>
      <c r="I280" s="47">
        <f t="shared" si="6"/>
        <v>2739043</v>
      </c>
      <c r="J280" s="47">
        <f t="shared" si="7"/>
        <v>306463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2688448</v>
      </c>
      <c r="F281" s="68">
        <f>work!I281+work!J281</f>
        <v>17261442</v>
      </c>
      <c r="H281" s="79">
        <f>work!L281</f>
        <v>20121207</v>
      </c>
      <c r="I281" s="47">
        <f t="shared" si="6"/>
        <v>2688448</v>
      </c>
      <c r="J281" s="47">
        <f t="shared" si="7"/>
        <v>17261442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6663643</v>
      </c>
      <c r="F282" s="68">
        <f>work!I282+work!J282</f>
        <v>25173709</v>
      </c>
      <c r="H282" s="79">
        <f>work!L282</f>
        <v>20121207</v>
      </c>
      <c r="I282" s="47">
        <f t="shared" si="6"/>
        <v>6663643</v>
      </c>
      <c r="J282" s="47">
        <f t="shared" si="7"/>
        <v>25173709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124580</v>
      </c>
      <c r="F283" s="68">
        <f>work!I283+work!J283</f>
        <v>204315</v>
      </c>
      <c r="H283" s="79">
        <f>work!L283</f>
        <v>20130107</v>
      </c>
      <c r="I283" s="47">
        <f t="shared" si="6"/>
        <v>124580</v>
      </c>
      <c r="J283" s="47">
        <f t="shared" si="7"/>
        <v>204315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311223</v>
      </c>
      <c r="F284" s="68">
        <f>work!I284+work!J284</f>
        <v>1676072</v>
      </c>
      <c r="H284" s="79">
        <f>work!L284</f>
        <v>20121207</v>
      </c>
      <c r="I284" s="47">
        <f t="shared" si="6"/>
        <v>311223</v>
      </c>
      <c r="J284" s="47">
        <f t="shared" si="7"/>
        <v>1676072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843199</v>
      </c>
      <c r="F285" s="68">
        <f>work!I285+work!J285</f>
        <v>1912550</v>
      </c>
      <c r="H285" s="79">
        <f>work!L285</f>
        <v>20121207</v>
      </c>
      <c r="I285" s="47">
        <f t="shared" si="6"/>
        <v>843199</v>
      </c>
      <c r="J285" s="47">
        <f t="shared" si="7"/>
        <v>1912550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1054021</v>
      </c>
      <c r="F286" s="68">
        <f>work!I286+work!J286</f>
        <v>70984</v>
      </c>
      <c r="H286" s="79">
        <f>work!L286</f>
        <v>20121207</v>
      </c>
      <c r="I286" s="47">
        <f t="shared" si="6"/>
        <v>1054021</v>
      </c>
      <c r="J286" s="47">
        <f t="shared" si="7"/>
        <v>70984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2069612</v>
      </c>
      <c r="F287" s="68">
        <f>work!I287+work!J287</f>
        <v>882102</v>
      </c>
      <c r="H287" s="79">
        <f>work!L287</f>
        <v>20130107</v>
      </c>
      <c r="I287" s="47">
        <f t="shared" si="6"/>
        <v>2069612</v>
      </c>
      <c r="J287" s="47">
        <f t="shared" si="7"/>
        <v>882102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5210102</v>
      </c>
      <c r="F288" s="68">
        <f>work!I288+work!J288</f>
        <v>120790</v>
      </c>
      <c r="H288" s="79">
        <f>work!L288</f>
        <v>20121207</v>
      </c>
      <c r="I288" s="47">
        <f aca="true" t="shared" si="8" ref="I288:I351">E288</f>
        <v>5210102</v>
      </c>
      <c r="J288" s="47">
        <f aca="true" t="shared" si="9" ref="J288:J351">F288</f>
        <v>120790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104127</v>
      </c>
      <c r="F289" s="68">
        <f>work!I289+work!J289</f>
        <v>175000</v>
      </c>
      <c r="H289" s="79">
        <f>work!L289</f>
        <v>20130107</v>
      </c>
      <c r="I289" s="47">
        <f t="shared" si="8"/>
        <v>104127</v>
      </c>
      <c r="J289" s="47">
        <f t="shared" si="9"/>
        <v>175000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391000</v>
      </c>
      <c r="F290" s="68">
        <f>work!I290+work!J290</f>
        <v>112333</v>
      </c>
      <c r="H290" s="79">
        <f>work!L290</f>
        <v>20121207</v>
      </c>
      <c r="I290" s="47">
        <f t="shared" si="8"/>
        <v>391000</v>
      </c>
      <c r="J290" s="47">
        <f t="shared" si="9"/>
        <v>112333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1000</v>
      </c>
      <c r="F291" s="68">
        <f>work!I291+work!J291</f>
        <v>62125</v>
      </c>
      <c r="H291" s="79">
        <f>work!L291</f>
        <v>20121207</v>
      </c>
      <c r="I291" s="47">
        <f t="shared" si="8"/>
        <v>1000</v>
      </c>
      <c r="J291" s="47">
        <f t="shared" si="9"/>
        <v>62125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14250</v>
      </c>
      <c r="F292" s="68">
        <f>work!I292+work!J292</f>
        <v>1875</v>
      </c>
      <c r="H292" s="79">
        <f>work!L292</f>
        <v>20121207</v>
      </c>
      <c r="I292" s="47">
        <f t="shared" si="8"/>
        <v>14250</v>
      </c>
      <c r="J292" s="47">
        <f t="shared" si="9"/>
        <v>1875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48637</v>
      </c>
      <c r="F293" s="68">
        <f>work!I293+work!J293</f>
        <v>18847</v>
      </c>
      <c r="H293" s="79">
        <f>work!L293</f>
        <v>20121207</v>
      </c>
      <c r="I293" s="47">
        <f t="shared" si="8"/>
        <v>48637</v>
      </c>
      <c r="J293" s="47">
        <f t="shared" si="9"/>
        <v>18847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233595</v>
      </c>
      <c r="F294" s="68">
        <f>work!I294+work!J294</f>
        <v>690642</v>
      </c>
      <c r="H294" s="79">
        <f>work!L294</f>
        <v>20121207</v>
      </c>
      <c r="I294" s="47">
        <f t="shared" si="8"/>
        <v>233595</v>
      </c>
      <c r="J294" s="47">
        <f t="shared" si="9"/>
        <v>690642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20000</v>
      </c>
      <c r="F295" s="68">
        <f>work!I295+work!J295</f>
        <v>12500</v>
      </c>
      <c r="H295" s="79">
        <f>work!L295</f>
        <v>20130118</v>
      </c>
      <c r="I295" s="47">
        <f t="shared" si="8"/>
        <v>20000</v>
      </c>
      <c r="J295" s="47">
        <f t="shared" si="9"/>
        <v>12500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94900</v>
      </c>
      <c r="F296" s="68">
        <f>work!I296+work!J296</f>
        <v>82540</v>
      </c>
      <c r="H296" s="79">
        <f>work!L296</f>
        <v>20121207</v>
      </c>
      <c r="I296" s="47">
        <f t="shared" si="8"/>
        <v>94900</v>
      </c>
      <c r="J296" s="47">
        <f t="shared" si="9"/>
        <v>82540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41200</v>
      </c>
      <c r="F297" s="68">
        <f>work!I297+work!J297</f>
        <v>46000</v>
      </c>
      <c r="H297" s="79">
        <f>work!L297</f>
        <v>20130107</v>
      </c>
      <c r="I297" s="47">
        <f t="shared" si="8"/>
        <v>41200</v>
      </c>
      <c r="J297" s="47">
        <f t="shared" si="9"/>
        <v>46000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50875</v>
      </c>
      <c r="F298" s="68">
        <f>work!I298+work!J298</f>
        <v>148200</v>
      </c>
      <c r="H298" s="79">
        <f>work!L298</f>
        <v>20121207</v>
      </c>
      <c r="I298" s="47">
        <f t="shared" si="8"/>
        <v>50875</v>
      </c>
      <c r="J298" s="47">
        <f t="shared" si="9"/>
        <v>148200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66144</v>
      </c>
      <c r="F299" s="68">
        <f>work!I299+work!J299</f>
        <v>58000</v>
      </c>
      <c r="H299" s="79">
        <f>work!L299</f>
        <v>20121207</v>
      </c>
      <c r="I299" s="47">
        <f t="shared" si="8"/>
        <v>66144</v>
      </c>
      <c r="J299" s="47">
        <f t="shared" si="9"/>
        <v>58000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13800</v>
      </c>
      <c r="F300" s="68">
        <f>work!I300+work!J300</f>
        <v>1867</v>
      </c>
      <c r="H300" s="79">
        <f>work!L300</f>
        <v>20121207</v>
      </c>
      <c r="I300" s="47">
        <f t="shared" si="8"/>
        <v>13800</v>
      </c>
      <c r="J300" s="47">
        <f t="shared" si="9"/>
        <v>1867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22748</v>
      </c>
      <c r="F301" s="68">
        <f>work!I301+work!J301</f>
        <v>1895</v>
      </c>
      <c r="H301" s="79">
        <f>work!L301</f>
        <v>20121207</v>
      </c>
      <c r="I301" s="47">
        <f t="shared" si="8"/>
        <v>22748</v>
      </c>
      <c r="J301" s="47">
        <f t="shared" si="9"/>
        <v>1895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32319</v>
      </c>
      <c r="F302" s="68">
        <f>work!I302+work!J302</f>
        <v>0</v>
      </c>
      <c r="H302" s="79">
        <f>work!L302</f>
        <v>20130107</v>
      </c>
      <c r="I302" s="47">
        <f t="shared" si="8"/>
        <v>32319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193930</v>
      </c>
      <c r="F303" s="68">
        <f>work!I303+work!J303</f>
        <v>77185</v>
      </c>
      <c r="H303" s="79">
        <f>work!L303</f>
        <v>20121207</v>
      </c>
      <c r="I303" s="47">
        <f t="shared" si="8"/>
        <v>193930</v>
      </c>
      <c r="J303" s="47">
        <f t="shared" si="9"/>
        <v>77185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251945</v>
      </c>
      <c r="F304" s="68">
        <f>work!I304+work!J304</f>
        <v>16475</v>
      </c>
      <c r="H304" s="79">
        <f>work!L304</f>
        <v>20130107</v>
      </c>
      <c r="I304" s="47">
        <f t="shared" si="8"/>
        <v>251945</v>
      </c>
      <c r="J304" s="47">
        <f t="shared" si="9"/>
        <v>16475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113500</v>
      </c>
      <c r="F305" s="68">
        <f>work!I305+work!J305</f>
        <v>7995</v>
      </c>
      <c r="H305" s="79">
        <f>work!L305</f>
        <v>20130107</v>
      </c>
      <c r="I305" s="47">
        <f t="shared" si="8"/>
        <v>113500</v>
      </c>
      <c r="J305" s="47">
        <f t="shared" si="9"/>
        <v>7995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1000</v>
      </c>
      <c r="F306" s="68">
        <f>work!I306+work!J306</f>
        <v>4300</v>
      </c>
      <c r="H306" s="79">
        <f>work!L306</f>
        <v>20121207</v>
      </c>
      <c r="I306" s="47">
        <f t="shared" si="8"/>
        <v>1000</v>
      </c>
      <c r="J306" s="47">
        <f t="shared" si="9"/>
        <v>4300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507832</v>
      </c>
      <c r="F307" s="68">
        <f>work!I307+work!J307</f>
        <v>347000</v>
      </c>
      <c r="H307" s="79">
        <f>work!L307</f>
        <v>20121207</v>
      </c>
      <c r="I307" s="47">
        <f t="shared" si="8"/>
        <v>507832</v>
      </c>
      <c r="J307" s="47">
        <f t="shared" si="9"/>
        <v>347000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5000</v>
      </c>
      <c r="F308" s="68">
        <f>work!I308+work!J308</f>
        <v>1184</v>
      </c>
      <c r="H308" s="79">
        <f>work!L308</f>
        <v>20121207</v>
      </c>
      <c r="I308" s="47">
        <f t="shared" si="8"/>
        <v>5000</v>
      </c>
      <c r="J308" s="47">
        <f t="shared" si="9"/>
        <v>1184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852874</v>
      </c>
      <c r="F309" s="68">
        <f>work!I309+work!J309</f>
        <v>2045073</v>
      </c>
      <c r="H309" s="79">
        <f>work!L309</f>
        <v>20121207</v>
      </c>
      <c r="I309" s="47">
        <f t="shared" si="8"/>
        <v>852874</v>
      </c>
      <c r="J309" s="47">
        <f t="shared" si="9"/>
        <v>2045073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1935986</v>
      </c>
      <c r="F310" s="68">
        <f>work!I310+work!J310</f>
        <v>1533444</v>
      </c>
      <c r="H310" s="79">
        <f>work!L310</f>
        <v>20121207</v>
      </c>
      <c r="I310" s="47">
        <f t="shared" si="8"/>
        <v>1935986</v>
      </c>
      <c r="J310" s="47">
        <f t="shared" si="9"/>
        <v>1533444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385999</v>
      </c>
      <c r="F312" s="68">
        <f>work!I312+work!J312</f>
        <v>5008</v>
      </c>
      <c r="H312" s="79">
        <f>work!L312</f>
        <v>20121207</v>
      </c>
      <c r="I312" s="47">
        <f t="shared" si="8"/>
        <v>385999</v>
      </c>
      <c r="J312" s="47">
        <f t="shared" si="9"/>
        <v>5008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1011045</v>
      </c>
      <c r="F313" s="68">
        <f>work!I313+work!J313</f>
        <v>88092</v>
      </c>
      <c r="H313" s="79">
        <f>work!L313</f>
        <v>20121207</v>
      </c>
      <c r="I313" s="47">
        <f t="shared" si="8"/>
        <v>1011045</v>
      </c>
      <c r="J313" s="47">
        <f t="shared" si="9"/>
        <v>88092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101604</v>
      </c>
      <c r="F314" s="68">
        <f>work!I314+work!J314</f>
        <v>66450</v>
      </c>
      <c r="H314" s="79">
        <f>work!L314</f>
        <v>20121207</v>
      </c>
      <c r="I314" s="47">
        <f t="shared" si="8"/>
        <v>101604</v>
      </c>
      <c r="J314" s="47">
        <f t="shared" si="9"/>
        <v>66450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962223</v>
      </c>
      <c r="F315" s="68">
        <f>work!I315+work!J315</f>
        <v>2369640</v>
      </c>
      <c r="H315" s="79">
        <f>work!L315</f>
        <v>20121207</v>
      </c>
      <c r="I315" s="47">
        <f t="shared" si="8"/>
        <v>962223</v>
      </c>
      <c r="J315" s="47">
        <f t="shared" si="9"/>
        <v>2369640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489704</v>
      </c>
      <c r="F316" s="68">
        <f>work!I316+work!J316</f>
        <v>1510160</v>
      </c>
      <c r="H316" s="79">
        <f>work!L316</f>
        <v>20121207</v>
      </c>
      <c r="I316" s="47">
        <f t="shared" si="8"/>
        <v>489704</v>
      </c>
      <c r="J316" s="47">
        <f t="shared" si="9"/>
        <v>1510160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2228348</v>
      </c>
      <c r="F317" s="68">
        <f>work!I317+work!J317</f>
        <v>732659</v>
      </c>
      <c r="H317" s="79">
        <f>work!L317</f>
        <v>20130107</v>
      </c>
      <c r="I317" s="47">
        <f t="shared" si="8"/>
        <v>2228348</v>
      </c>
      <c r="J317" s="47">
        <f t="shared" si="9"/>
        <v>732659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55877</v>
      </c>
      <c r="F318" s="68">
        <f>work!I318+work!J318</f>
        <v>56845</v>
      </c>
      <c r="H318" s="79">
        <f>work!L318</f>
        <v>20121207</v>
      </c>
      <c r="I318" s="47">
        <f t="shared" si="8"/>
        <v>55877</v>
      </c>
      <c r="J318" s="47">
        <f t="shared" si="9"/>
        <v>56845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23650</v>
      </c>
      <c r="F319" s="68">
        <f>work!I319+work!J319</f>
        <v>43250</v>
      </c>
      <c r="H319" s="79">
        <f>work!L319</f>
        <v>20121207</v>
      </c>
      <c r="I319" s="47">
        <f t="shared" si="8"/>
        <v>23650</v>
      </c>
      <c r="J319" s="47">
        <f t="shared" si="9"/>
        <v>43250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4255779</v>
      </c>
      <c r="F320" s="68">
        <f>work!I320+work!J320</f>
        <v>1666155</v>
      </c>
      <c r="H320" s="79">
        <f>work!L320</f>
        <v>20121207</v>
      </c>
      <c r="I320" s="47">
        <f t="shared" si="8"/>
        <v>4255779</v>
      </c>
      <c r="J320" s="47">
        <f t="shared" si="9"/>
        <v>1666155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851594</v>
      </c>
      <c r="F321" s="68">
        <f>work!I321+work!J321</f>
        <v>1044628</v>
      </c>
      <c r="H321" s="79">
        <f>work!L321</f>
        <v>20130107</v>
      </c>
      <c r="I321" s="47">
        <f t="shared" si="8"/>
        <v>851594</v>
      </c>
      <c r="J321" s="47">
        <f t="shared" si="9"/>
        <v>1044628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124837</v>
      </c>
      <c r="F322" s="68">
        <f>work!I322+work!J322</f>
        <v>27000</v>
      </c>
      <c r="H322" s="79">
        <f>work!L322</f>
        <v>20121207</v>
      </c>
      <c r="I322" s="47">
        <f t="shared" si="8"/>
        <v>124837</v>
      </c>
      <c r="J322" s="47">
        <f t="shared" si="9"/>
        <v>27000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543658</v>
      </c>
      <c r="F323" s="68">
        <f>work!I323+work!J323</f>
        <v>194065</v>
      </c>
      <c r="H323" s="79">
        <f>work!L323</f>
        <v>20121207</v>
      </c>
      <c r="I323" s="47">
        <f t="shared" si="8"/>
        <v>543658</v>
      </c>
      <c r="J323" s="47">
        <f t="shared" si="9"/>
        <v>194065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2513621</v>
      </c>
      <c r="F324" s="68">
        <f>work!I324+work!J324</f>
        <v>5102555</v>
      </c>
      <c r="H324" s="79">
        <f>work!L324</f>
        <v>20121207</v>
      </c>
      <c r="I324" s="47">
        <f t="shared" si="8"/>
        <v>2513621</v>
      </c>
      <c r="J324" s="47">
        <f t="shared" si="9"/>
        <v>5102555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804945</v>
      </c>
      <c r="F325" s="68">
        <f>work!I325+work!J325</f>
        <v>1044647</v>
      </c>
      <c r="H325" s="79">
        <f>work!L325</f>
        <v>20121207</v>
      </c>
      <c r="I325" s="47">
        <f t="shared" si="8"/>
        <v>804945</v>
      </c>
      <c r="J325" s="47">
        <f t="shared" si="9"/>
        <v>1044647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503648</v>
      </c>
      <c r="F326" s="68">
        <f>work!I326+work!J326</f>
        <v>1891395</v>
      </c>
      <c r="H326" s="79">
        <f>work!L326</f>
        <v>20130107</v>
      </c>
      <c r="I326" s="47">
        <f t="shared" si="8"/>
        <v>503648</v>
      </c>
      <c r="J326" s="47">
        <f t="shared" si="9"/>
        <v>1891395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1434177</v>
      </c>
      <c r="F327" s="68">
        <f>work!I327+work!J327</f>
        <v>1337304</v>
      </c>
      <c r="H327" s="79">
        <f>work!L327</f>
        <v>20121207</v>
      </c>
      <c r="I327" s="47">
        <f t="shared" si="8"/>
        <v>1434177</v>
      </c>
      <c r="J327" s="47">
        <f t="shared" si="9"/>
        <v>1337304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244078</v>
      </c>
      <c r="F328" s="68">
        <f>work!I328+work!J328</f>
        <v>234315</v>
      </c>
      <c r="H328" s="79">
        <f>work!L328</f>
        <v>20121207</v>
      </c>
      <c r="I328" s="47">
        <f t="shared" si="8"/>
        <v>244078</v>
      </c>
      <c r="J328" s="47">
        <f t="shared" si="9"/>
        <v>234315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524250</v>
      </c>
      <c r="F329" s="68">
        <f>work!I329+work!J329</f>
        <v>883355</v>
      </c>
      <c r="H329" s="79">
        <f>work!L329</f>
        <v>20121207</v>
      </c>
      <c r="I329" s="47">
        <f t="shared" si="8"/>
        <v>524250</v>
      </c>
      <c r="J329" s="47">
        <f t="shared" si="9"/>
        <v>883355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163050</v>
      </c>
      <c r="F330" s="68">
        <f>work!I330+work!J330</f>
        <v>387700</v>
      </c>
      <c r="G330" s="91"/>
      <c r="H330" s="65">
        <f>work!L330</f>
        <v>20121207</v>
      </c>
      <c r="I330" s="47">
        <f t="shared" si="8"/>
        <v>163050</v>
      </c>
      <c r="J330" s="47">
        <f t="shared" si="9"/>
        <v>387700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843953</v>
      </c>
      <c r="F331" s="68">
        <f>work!I331+work!J331</f>
        <v>497625</v>
      </c>
      <c r="H331" s="79">
        <f>work!L331</f>
        <v>20130107</v>
      </c>
      <c r="I331" s="47">
        <f t="shared" si="8"/>
        <v>843953</v>
      </c>
      <c r="J331" s="47">
        <f t="shared" si="9"/>
        <v>497625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3353372</v>
      </c>
      <c r="F332" s="68">
        <f>work!I332+work!J332</f>
        <v>3859312</v>
      </c>
      <c r="H332" s="79">
        <f>work!L332</f>
        <v>20121207</v>
      </c>
      <c r="I332" s="47">
        <f t="shared" si="8"/>
        <v>3353372</v>
      </c>
      <c r="J332" s="47">
        <f t="shared" si="9"/>
        <v>3859312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46803</v>
      </c>
      <c r="F333" s="68">
        <f>work!I333+work!J333</f>
        <v>0</v>
      </c>
      <c r="H333" s="79">
        <f>work!L333</f>
        <v>20121207</v>
      </c>
      <c r="I333" s="47">
        <f t="shared" si="8"/>
        <v>46803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516934</v>
      </c>
      <c r="H334" s="79">
        <f>work!L334</f>
        <v>20121207</v>
      </c>
      <c r="I334" s="47">
        <f t="shared" si="8"/>
        <v>0</v>
      </c>
      <c r="J334" s="47">
        <f t="shared" si="9"/>
        <v>516934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54987</v>
      </c>
      <c r="F335" s="68">
        <f>work!I335+work!J335</f>
        <v>2000</v>
      </c>
      <c r="H335" s="79">
        <f>work!L335</f>
        <v>20121207</v>
      </c>
      <c r="I335" s="47">
        <f t="shared" si="8"/>
        <v>54987</v>
      </c>
      <c r="J335" s="47">
        <f t="shared" si="9"/>
        <v>2000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763097</v>
      </c>
      <c r="F336" s="68">
        <f>work!I336+work!J336</f>
        <v>173545</v>
      </c>
      <c r="H336" s="79">
        <f>work!L336</f>
        <v>20121207</v>
      </c>
      <c r="I336" s="47">
        <f t="shared" si="8"/>
        <v>763097</v>
      </c>
      <c r="J336" s="47">
        <f t="shared" si="9"/>
        <v>173545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265364</v>
      </c>
      <c r="F337" s="68">
        <f>work!I337+work!J337</f>
        <v>136575</v>
      </c>
      <c r="H337" s="79">
        <f>work!L337</f>
        <v>20121207</v>
      </c>
      <c r="I337" s="47">
        <f t="shared" si="8"/>
        <v>265364</v>
      </c>
      <c r="J337" s="47">
        <f t="shared" si="9"/>
        <v>136575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347976</v>
      </c>
      <c r="F338" s="68">
        <f>work!I338+work!J338</f>
        <v>218651</v>
      </c>
      <c r="H338" s="79">
        <f>work!L338</f>
        <v>20130107</v>
      </c>
      <c r="I338" s="47">
        <f t="shared" si="8"/>
        <v>347976</v>
      </c>
      <c r="J338" s="47">
        <f t="shared" si="9"/>
        <v>218651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122407</v>
      </c>
      <c r="F339" s="68">
        <f>work!I339+work!J339</f>
        <v>60875</v>
      </c>
      <c r="H339" s="79">
        <f>work!L339</f>
        <v>20121207</v>
      </c>
      <c r="I339" s="47">
        <f t="shared" si="8"/>
        <v>122407</v>
      </c>
      <c r="J339" s="47">
        <f t="shared" si="9"/>
        <v>60875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3410734</v>
      </c>
      <c r="F340" s="68">
        <f>work!I340+work!J340</f>
        <v>1338333</v>
      </c>
      <c r="H340" s="79">
        <f>work!L340</f>
        <v>20121207</v>
      </c>
      <c r="I340" s="47">
        <f t="shared" si="8"/>
        <v>3410734</v>
      </c>
      <c r="J340" s="47">
        <f t="shared" si="9"/>
        <v>1338333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119731</v>
      </c>
      <c r="F341" s="68">
        <f>work!I341+work!J341</f>
        <v>992187</v>
      </c>
      <c r="H341" s="79">
        <f>work!L341</f>
        <v>20121207</v>
      </c>
      <c r="I341" s="47">
        <f t="shared" si="8"/>
        <v>119731</v>
      </c>
      <c r="J341" s="47">
        <f t="shared" si="9"/>
        <v>992187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1149055</v>
      </c>
      <c r="F342" s="68">
        <f>work!I342+work!J342</f>
        <v>820253</v>
      </c>
      <c r="H342" s="79">
        <f>work!L342</f>
        <v>20121207</v>
      </c>
      <c r="I342" s="47">
        <f t="shared" si="8"/>
        <v>1149055</v>
      </c>
      <c r="J342" s="47">
        <f t="shared" si="9"/>
        <v>820253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283443</v>
      </c>
      <c r="F343" s="68">
        <f>work!I343+work!J343</f>
        <v>812860</v>
      </c>
      <c r="H343" s="79">
        <f>work!L343</f>
        <v>20121207</v>
      </c>
      <c r="I343" s="47">
        <f t="shared" si="8"/>
        <v>283443</v>
      </c>
      <c r="J343" s="47">
        <f t="shared" si="9"/>
        <v>812860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1580979</v>
      </c>
      <c r="F344" s="68">
        <f>work!I344+work!J344</f>
        <v>1578154</v>
      </c>
      <c r="H344" s="79">
        <f>work!L344</f>
        <v>20121207</v>
      </c>
      <c r="I344" s="47">
        <f t="shared" si="8"/>
        <v>1580979</v>
      </c>
      <c r="J344" s="47">
        <f t="shared" si="9"/>
        <v>1578154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457900</v>
      </c>
      <c r="F345" s="68">
        <f>work!I345+work!J345</f>
        <v>2777123</v>
      </c>
      <c r="H345" s="79">
        <f>work!L345</f>
        <v>20121207</v>
      </c>
      <c r="I345" s="47">
        <f t="shared" si="8"/>
        <v>457900</v>
      </c>
      <c r="J345" s="47">
        <f t="shared" si="9"/>
        <v>2777123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2040594</v>
      </c>
      <c r="F346" s="68">
        <f>work!I346+work!J346</f>
        <v>54400</v>
      </c>
      <c r="H346" s="79">
        <f>work!L346</f>
        <v>20121207</v>
      </c>
      <c r="I346" s="47">
        <f t="shared" si="8"/>
        <v>2040594</v>
      </c>
      <c r="J346" s="47">
        <f t="shared" si="9"/>
        <v>54400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34808</v>
      </c>
      <c r="F347" s="68">
        <f>work!I347+work!J347</f>
        <v>20449</v>
      </c>
      <c r="H347" s="79">
        <f>work!L347</f>
        <v>20130118</v>
      </c>
      <c r="I347" s="47">
        <f t="shared" si="8"/>
        <v>34808</v>
      </c>
      <c r="J347" s="47">
        <f t="shared" si="9"/>
        <v>20449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3483472</v>
      </c>
      <c r="F348" s="68">
        <f>work!I348+work!J348</f>
        <v>5569425</v>
      </c>
      <c r="H348" s="79">
        <f>work!L348</f>
        <v>20121207</v>
      </c>
      <c r="I348" s="47">
        <f t="shared" si="8"/>
        <v>3483472</v>
      </c>
      <c r="J348" s="47">
        <f t="shared" si="9"/>
        <v>5569425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88485</v>
      </c>
      <c r="F349" s="68">
        <f>work!I349+work!J349</f>
        <v>1729642</v>
      </c>
      <c r="H349" s="79">
        <f>work!L349</f>
        <v>20130107</v>
      </c>
      <c r="I349" s="47">
        <f t="shared" si="8"/>
        <v>88485</v>
      </c>
      <c r="J349" s="47">
        <f t="shared" si="9"/>
        <v>1729642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171789</v>
      </c>
      <c r="F350" s="68">
        <f>work!I350+work!J350</f>
        <v>65829</v>
      </c>
      <c r="H350" s="79">
        <f>work!L350</f>
        <v>20121207</v>
      </c>
      <c r="I350" s="47">
        <f t="shared" si="8"/>
        <v>171789</v>
      </c>
      <c r="J350" s="47">
        <f t="shared" si="9"/>
        <v>65829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197598</v>
      </c>
      <c r="F351" s="68">
        <f>work!I351+work!J351</f>
        <v>59562</v>
      </c>
      <c r="H351" s="79">
        <f>work!L351</f>
        <v>20121207</v>
      </c>
      <c r="I351" s="47">
        <f t="shared" si="8"/>
        <v>197598</v>
      </c>
      <c r="J351" s="47">
        <f t="shared" si="9"/>
        <v>59562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2771309</v>
      </c>
      <c r="F352" s="68">
        <f>work!I352+work!J352</f>
        <v>3477627</v>
      </c>
      <c r="H352" s="79">
        <f>work!L352</f>
        <v>20121207</v>
      </c>
      <c r="I352" s="47">
        <f aca="true" t="shared" si="10" ref="I352:I415">E352</f>
        <v>2771309</v>
      </c>
      <c r="J352" s="47">
        <f aca="true" t="shared" si="11" ref="J352:J415">F352</f>
        <v>3477627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107718</v>
      </c>
      <c r="F353" s="68">
        <f>work!I353+work!J353</f>
        <v>38400</v>
      </c>
      <c r="H353" s="79">
        <f>work!L353</f>
        <v>20130107</v>
      </c>
      <c r="I353" s="47">
        <f t="shared" si="10"/>
        <v>107718</v>
      </c>
      <c r="J353" s="47">
        <f t="shared" si="11"/>
        <v>38400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54045</v>
      </c>
      <c r="F354" s="68">
        <f>work!I354+work!J354</f>
        <v>8800</v>
      </c>
      <c r="H354" s="79">
        <f>work!L354</f>
        <v>20130107</v>
      </c>
      <c r="I354" s="47">
        <f t="shared" si="10"/>
        <v>54045</v>
      </c>
      <c r="J354" s="47">
        <f t="shared" si="11"/>
        <v>8800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571672</v>
      </c>
      <c r="F355" s="68">
        <f>work!I355+work!J355</f>
        <v>598363</v>
      </c>
      <c r="H355" s="79">
        <f>work!L355</f>
        <v>20121207</v>
      </c>
      <c r="I355" s="47">
        <f t="shared" si="10"/>
        <v>571672</v>
      </c>
      <c r="J355" s="47">
        <f t="shared" si="11"/>
        <v>598363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22787</v>
      </c>
      <c r="F356" s="68">
        <f>work!I356+work!J356</f>
        <v>224713</v>
      </c>
      <c r="H356" s="79">
        <f>work!L356</f>
        <v>20121207</v>
      </c>
      <c r="I356" s="47">
        <f t="shared" si="10"/>
        <v>22787</v>
      </c>
      <c r="J356" s="47">
        <f t="shared" si="11"/>
        <v>224713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290269</v>
      </c>
      <c r="F357" s="68">
        <f>work!I357+work!J357</f>
        <v>18300</v>
      </c>
      <c r="H357" s="79">
        <f>work!L357</f>
        <v>20121207</v>
      </c>
      <c r="I357" s="47">
        <f t="shared" si="10"/>
        <v>290269</v>
      </c>
      <c r="J357" s="47">
        <f t="shared" si="11"/>
        <v>18300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517881</v>
      </c>
      <c r="F358" s="68">
        <f>work!I358+work!J358</f>
        <v>237171</v>
      </c>
      <c r="H358" s="79">
        <f>work!L358</f>
        <v>20121207</v>
      </c>
      <c r="I358" s="47">
        <f t="shared" si="10"/>
        <v>517881</v>
      </c>
      <c r="J358" s="47">
        <f t="shared" si="11"/>
        <v>237171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1155580</v>
      </c>
      <c r="F359" s="68">
        <f>work!I359+work!J359</f>
        <v>1</v>
      </c>
      <c r="H359" s="79">
        <f>work!L359</f>
        <v>20121207</v>
      </c>
      <c r="I359" s="47">
        <f t="shared" si="10"/>
        <v>1155580</v>
      </c>
      <c r="J359" s="47">
        <f t="shared" si="11"/>
        <v>1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1056849</v>
      </c>
      <c r="F360" s="68">
        <f>work!I360+work!J360</f>
        <v>1765500</v>
      </c>
      <c r="H360" s="79">
        <f>work!L360</f>
        <v>20130107</v>
      </c>
      <c r="I360" s="47">
        <f t="shared" si="10"/>
        <v>1056849</v>
      </c>
      <c r="J360" s="47">
        <f t="shared" si="11"/>
        <v>1765500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656362</v>
      </c>
      <c r="F361" s="68">
        <f>work!I361+work!J361</f>
        <v>70001</v>
      </c>
      <c r="H361" s="79">
        <f>work!L361</f>
        <v>20121207</v>
      </c>
      <c r="I361" s="47">
        <f t="shared" si="10"/>
        <v>656362</v>
      </c>
      <c r="J361" s="47">
        <f t="shared" si="11"/>
        <v>70001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1092014</v>
      </c>
      <c r="F362" s="68">
        <f>work!I362+work!J362</f>
        <v>25300</v>
      </c>
      <c r="H362" s="79">
        <f>work!L362</f>
        <v>20121207</v>
      </c>
      <c r="I362" s="47">
        <f t="shared" si="10"/>
        <v>1092014</v>
      </c>
      <c r="J362" s="47">
        <f t="shared" si="11"/>
        <v>25300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511117</v>
      </c>
      <c r="F363" s="68">
        <f>work!I363+work!J363</f>
        <v>2887052</v>
      </c>
      <c r="H363" s="79">
        <f>work!L363</f>
        <v>20130118</v>
      </c>
      <c r="I363" s="47">
        <f t="shared" si="10"/>
        <v>511117</v>
      </c>
      <c r="J363" s="47">
        <f t="shared" si="11"/>
        <v>2887052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228435</v>
      </c>
      <c r="F364" s="68">
        <f>work!I364+work!J364</f>
        <v>0</v>
      </c>
      <c r="H364" s="79">
        <f>work!L364</f>
        <v>20121207</v>
      </c>
      <c r="I364" s="47">
        <f t="shared" si="10"/>
        <v>228435</v>
      </c>
      <c r="J364" s="47">
        <f t="shared" si="11"/>
        <v>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641320</v>
      </c>
      <c r="F365" s="68">
        <f>work!I365+work!J365</f>
        <v>25000</v>
      </c>
      <c r="H365" s="79">
        <f>work!L365</f>
        <v>20121207</v>
      </c>
      <c r="I365" s="47">
        <f t="shared" si="10"/>
        <v>641320</v>
      </c>
      <c r="J365" s="47">
        <f t="shared" si="11"/>
        <v>25000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 t="e">
        <f>work!G366+work!H366</f>
        <v>#VALUE!</v>
      </c>
      <c r="F366" s="68" t="e">
        <f>work!I366+work!J366</f>
        <v>#VALUE!</v>
      </c>
      <c r="H366" s="79" t="str">
        <f>work!L366</f>
        <v>No report</v>
      </c>
      <c r="I366" s="47" t="e">
        <f t="shared" si="10"/>
        <v>#VALUE!</v>
      </c>
      <c r="J366" s="47" t="e">
        <f t="shared" si="11"/>
        <v>#VALUE!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180746</v>
      </c>
      <c r="F367" s="68">
        <f>work!I367+work!J367</f>
        <v>141596</v>
      </c>
      <c r="H367" s="79">
        <f>work!L367</f>
        <v>20121207</v>
      </c>
      <c r="I367" s="47">
        <f t="shared" si="10"/>
        <v>180746</v>
      </c>
      <c r="J367" s="47">
        <f t="shared" si="11"/>
        <v>141596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1330873</v>
      </c>
      <c r="F368" s="68">
        <f>work!I368+work!J368</f>
        <v>3569737</v>
      </c>
      <c r="H368" s="79">
        <f>work!L368</f>
        <v>20121207</v>
      </c>
      <c r="I368" s="47">
        <f t="shared" si="10"/>
        <v>1330873</v>
      </c>
      <c r="J368" s="47">
        <f t="shared" si="11"/>
        <v>3569737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121692</v>
      </c>
      <c r="F369" s="68">
        <f>work!I369+work!J369</f>
        <v>42400</v>
      </c>
      <c r="H369" s="79">
        <f>work!L369</f>
        <v>20121207</v>
      </c>
      <c r="I369" s="47">
        <f t="shared" si="10"/>
        <v>121692</v>
      </c>
      <c r="J369" s="47">
        <f t="shared" si="11"/>
        <v>42400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297650</v>
      </c>
      <c r="F370" s="68">
        <f>work!I370+work!J370</f>
        <v>275600</v>
      </c>
      <c r="H370" s="79">
        <f>work!L370</f>
        <v>20130107</v>
      </c>
      <c r="I370" s="47">
        <f t="shared" si="10"/>
        <v>297650</v>
      </c>
      <c r="J370" s="47">
        <f t="shared" si="11"/>
        <v>275600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148690</v>
      </c>
      <c r="F371" s="68">
        <f>work!I371+work!J371</f>
        <v>2000</v>
      </c>
      <c r="H371" s="79">
        <f>work!L371</f>
        <v>20121207</v>
      </c>
      <c r="I371" s="47">
        <f t="shared" si="10"/>
        <v>148690</v>
      </c>
      <c r="J371" s="47">
        <f t="shared" si="11"/>
        <v>2000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22790</v>
      </c>
      <c r="F372" s="68">
        <f>work!I372+work!J372</f>
        <v>0</v>
      </c>
      <c r="H372" s="79">
        <f>work!L372</f>
        <v>20121207</v>
      </c>
      <c r="I372" s="47">
        <f t="shared" si="10"/>
        <v>22790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58274</v>
      </c>
      <c r="F373" s="68">
        <f>work!I373+work!J373</f>
        <v>276934</v>
      </c>
      <c r="H373" s="79">
        <f>work!L373</f>
        <v>20121207</v>
      </c>
      <c r="I373" s="47">
        <f t="shared" si="10"/>
        <v>58274</v>
      </c>
      <c r="J373" s="47">
        <f t="shared" si="11"/>
        <v>276934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62421</v>
      </c>
      <c r="F374" s="68">
        <f>work!I374+work!J374</f>
        <v>54600</v>
      </c>
      <c r="H374" s="79">
        <f>work!L374</f>
        <v>20130107</v>
      </c>
      <c r="I374" s="47">
        <f t="shared" si="10"/>
        <v>62421</v>
      </c>
      <c r="J374" s="47">
        <f t="shared" si="11"/>
        <v>54600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249585</v>
      </c>
      <c r="F375" s="68">
        <f>work!I375+work!J375</f>
        <v>50125</v>
      </c>
      <c r="H375" s="79">
        <f>work!L375</f>
        <v>20121207</v>
      </c>
      <c r="I375" s="47">
        <f t="shared" si="10"/>
        <v>249585</v>
      </c>
      <c r="J375" s="47">
        <f t="shared" si="11"/>
        <v>50125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6000</v>
      </c>
      <c r="F376" s="68">
        <f>work!I376+work!J376</f>
        <v>7000</v>
      </c>
      <c r="H376" s="79">
        <f>work!L376</f>
        <v>20121207</v>
      </c>
      <c r="I376" s="47">
        <f t="shared" si="10"/>
        <v>6000</v>
      </c>
      <c r="J376" s="47">
        <f t="shared" si="11"/>
        <v>7000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2008644</v>
      </c>
      <c r="F377" s="68">
        <f>work!I377+work!J377</f>
        <v>50100</v>
      </c>
      <c r="H377" s="79">
        <f>work!L377</f>
        <v>20121207</v>
      </c>
      <c r="I377" s="47">
        <f t="shared" si="10"/>
        <v>2008644</v>
      </c>
      <c r="J377" s="47">
        <f t="shared" si="11"/>
        <v>50100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1731964</v>
      </c>
      <c r="F378" s="68">
        <f>work!I378+work!J378</f>
        <v>516766</v>
      </c>
      <c r="H378" s="79">
        <f>work!L378</f>
        <v>20121207</v>
      </c>
      <c r="I378" s="47">
        <f t="shared" si="10"/>
        <v>1731964</v>
      </c>
      <c r="J378" s="47">
        <f t="shared" si="11"/>
        <v>516766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527625</v>
      </c>
      <c r="F379" s="68">
        <f>work!I379+work!J379</f>
        <v>24200</v>
      </c>
      <c r="H379" s="79">
        <f>work!L379</f>
        <v>20130118</v>
      </c>
      <c r="I379" s="47">
        <f t="shared" si="10"/>
        <v>527625</v>
      </c>
      <c r="J379" s="47">
        <f t="shared" si="11"/>
        <v>24200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1078561</v>
      </c>
      <c r="F380" s="68">
        <f>work!I380+work!J380</f>
        <v>3065537</v>
      </c>
      <c r="H380" s="79">
        <f>work!L380</f>
        <v>20121207</v>
      </c>
      <c r="I380" s="47">
        <f t="shared" si="10"/>
        <v>1078561</v>
      </c>
      <c r="J380" s="47">
        <f t="shared" si="11"/>
        <v>3065537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107875</v>
      </c>
      <c r="F381" s="68">
        <f>work!I381+work!J381</f>
        <v>35257</v>
      </c>
      <c r="H381" s="79">
        <f>work!L381</f>
        <v>20130107</v>
      </c>
      <c r="I381" s="47">
        <f t="shared" si="10"/>
        <v>107875</v>
      </c>
      <c r="J381" s="47">
        <f t="shared" si="11"/>
        <v>35257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411235</v>
      </c>
      <c r="F382" s="68">
        <f>work!I382+work!J382</f>
        <v>114996</v>
      </c>
      <c r="H382" s="79">
        <f>work!L382</f>
        <v>20121207</v>
      </c>
      <c r="I382" s="47">
        <f t="shared" si="10"/>
        <v>411235</v>
      </c>
      <c r="J382" s="47">
        <f t="shared" si="11"/>
        <v>114996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1301622</v>
      </c>
      <c r="F383" s="68">
        <f>work!I383+work!J383</f>
        <v>1293456</v>
      </c>
      <c r="H383" s="79">
        <f>work!L383</f>
        <v>20121207</v>
      </c>
      <c r="I383" s="47">
        <f t="shared" si="10"/>
        <v>1301622</v>
      </c>
      <c r="J383" s="47">
        <f t="shared" si="11"/>
        <v>1293456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563761</v>
      </c>
      <c r="F384" s="68">
        <f>work!I384+work!J384</f>
        <v>193950</v>
      </c>
      <c r="H384" s="79">
        <f>work!L384</f>
        <v>20121207</v>
      </c>
      <c r="I384" s="47">
        <f t="shared" si="10"/>
        <v>563761</v>
      </c>
      <c r="J384" s="47">
        <f t="shared" si="11"/>
        <v>193950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406877</v>
      </c>
      <c r="F385" s="68">
        <f>work!I385+work!J385</f>
        <v>0</v>
      </c>
      <c r="H385" s="79">
        <f>work!L385</f>
        <v>20130107</v>
      </c>
      <c r="I385" s="47">
        <f t="shared" si="10"/>
        <v>406877</v>
      </c>
      <c r="J385" s="47">
        <f t="shared" si="11"/>
        <v>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795042</v>
      </c>
      <c r="F386" s="68">
        <f>work!I386+work!J386</f>
        <v>180139</v>
      </c>
      <c r="H386" s="79">
        <f>work!L386</f>
        <v>20121207</v>
      </c>
      <c r="I386" s="47">
        <f t="shared" si="10"/>
        <v>795042</v>
      </c>
      <c r="J386" s="47">
        <f t="shared" si="11"/>
        <v>180139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244001</v>
      </c>
      <c r="F387" s="68">
        <f>work!I387+work!J387</f>
        <v>102087</v>
      </c>
      <c r="H387" s="79">
        <f>work!L387</f>
        <v>20121207</v>
      </c>
      <c r="I387" s="47">
        <f t="shared" si="10"/>
        <v>244001</v>
      </c>
      <c r="J387" s="47">
        <f t="shared" si="11"/>
        <v>102087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514196</v>
      </c>
      <c r="F389" s="68">
        <f>work!I389+work!J389</f>
        <v>146611</v>
      </c>
      <c r="H389" s="79">
        <f>work!L389</f>
        <v>20121207</v>
      </c>
      <c r="I389" s="47">
        <f t="shared" si="10"/>
        <v>514196</v>
      </c>
      <c r="J389" s="47">
        <f t="shared" si="11"/>
        <v>146611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123400</v>
      </c>
      <c r="F390" s="68">
        <f>work!I390+work!J390</f>
        <v>2000</v>
      </c>
      <c r="H390" s="79">
        <f>work!L390</f>
        <v>20121207</v>
      </c>
      <c r="I390" s="47">
        <f t="shared" si="10"/>
        <v>123400</v>
      </c>
      <c r="J390" s="47">
        <f t="shared" si="11"/>
        <v>2000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226281</v>
      </c>
      <c r="F391" s="68">
        <f>work!I391+work!J391</f>
        <v>3757231</v>
      </c>
      <c r="H391" s="79">
        <f>work!L391</f>
        <v>20121207</v>
      </c>
      <c r="I391" s="47">
        <f t="shared" si="10"/>
        <v>226281</v>
      </c>
      <c r="J391" s="47">
        <f t="shared" si="11"/>
        <v>3757231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145068</v>
      </c>
      <c r="F392" s="68">
        <f>work!I392+work!J392</f>
        <v>189669</v>
      </c>
      <c r="H392" s="79">
        <f>work!L392</f>
        <v>20121207</v>
      </c>
      <c r="I392" s="47">
        <f t="shared" si="10"/>
        <v>145068</v>
      </c>
      <c r="J392" s="47">
        <f t="shared" si="11"/>
        <v>189669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6497</v>
      </c>
      <c r="F393" s="68">
        <f>work!I393+work!J393</f>
        <v>0</v>
      </c>
      <c r="H393" s="79">
        <f>work!L393</f>
        <v>20121207</v>
      </c>
      <c r="I393" s="47">
        <f t="shared" si="10"/>
        <v>6497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1861312</v>
      </c>
      <c r="F394" s="68">
        <f>work!I394+work!J394</f>
        <v>86000</v>
      </c>
      <c r="H394" s="79">
        <f>work!L394</f>
        <v>20130118</v>
      </c>
      <c r="I394" s="47">
        <f t="shared" si="10"/>
        <v>1861312</v>
      </c>
      <c r="J394" s="47">
        <f t="shared" si="11"/>
        <v>86000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0</v>
      </c>
      <c r="F395" s="68">
        <f>work!I395+work!J395</f>
        <v>0</v>
      </c>
      <c r="H395" s="79">
        <f>work!L395</f>
        <v>20130118</v>
      </c>
      <c r="I395" s="47">
        <f t="shared" si="10"/>
        <v>0</v>
      </c>
      <c r="J395" s="47">
        <f t="shared" si="11"/>
        <v>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1523025</v>
      </c>
      <c r="F396" s="68">
        <f>work!I396+work!J396</f>
        <v>44301</v>
      </c>
      <c r="H396" s="79">
        <f>work!L396</f>
        <v>20121207</v>
      </c>
      <c r="I396" s="47">
        <f t="shared" si="10"/>
        <v>1523025</v>
      </c>
      <c r="J396" s="47">
        <f t="shared" si="11"/>
        <v>44301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1576767</v>
      </c>
      <c r="F397" s="68">
        <f>work!I397+work!J397</f>
        <v>885275</v>
      </c>
      <c r="H397" s="79">
        <f>work!L397</f>
        <v>20130107</v>
      </c>
      <c r="I397" s="47">
        <f t="shared" si="10"/>
        <v>1576767</v>
      </c>
      <c r="J397" s="47">
        <f t="shared" si="11"/>
        <v>885275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0</v>
      </c>
      <c r="F398" s="68">
        <f>work!I398+work!J398</f>
        <v>0</v>
      </c>
      <c r="H398" s="79">
        <f>work!L398</f>
        <v>20121207</v>
      </c>
      <c r="I398" s="47">
        <f t="shared" si="10"/>
        <v>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372931</v>
      </c>
      <c r="F399" s="68">
        <f>work!I399+work!J399</f>
        <v>299000</v>
      </c>
      <c r="H399" s="79">
        <f>work!L399</f>
        <v>20130107</v>
      </c>
      <c r="I399" s="47">
        <f t="shared" si="10"/>
        <v>372931</v>
      </c>
      <c r="J399" s="47">
        <f t="shared" si="11"/>
        <v>299000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952527</v>
      </c>
      <c r="F400" s="68">
        <f>work!I400+work!J400</f>
        <v>62000</v>
      </c>
      <c r="H400" s="79">
        <f>work!L400</f>
        <v>20121207</v>
      </c>
      <c r="I400" s="47">
        <f t="shared" si="10"/>
        <v>952527</v>
      </c>
      <c r="J400" s="47">
        <f t="shared" si="11"/>
        <v>62000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567459</v>
      </c>
      <c r="F401" s="68">
        <f>work!I401+work!J401</f>
        <v>0</v>
      </c>
      <c r="H401" s="79">
        <f>work!L401</f>
        <v>20121207</v>
      </c>
      <c r="I401" s="47">
        <f t="shared" si="10"/>
        <v>567459</v>
      </c>
      <c r="J401" s="47">
        <f t="shared" si="11"/>
        <v>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490351</v>
      </c>
      <c r="F402" s="68">
        <f>work!I402+work!J402</f>
        <v>0</v>
      </c>
      <c r="H402" s="79">
        <f>work!L402</f>
        <v>20130107</v>
      </c>
      <c r="I402" s="47">
        <f t="shared" si="10"/>
        <v>490351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562223</v>
      </c>
      <c r="F403" s="68">
        <f>work!I403+work!J403</f>
        <v>148916</v>
      </c>
      <c r="H403" s="79">
        <f>work!L403</f>
        <v>20121207</v>
      </c>
      <c r="I403" s="47">
        <f t="shared" si="10"/>
        <v>562223</v>
      </c>
      <c r="J403" s="47">
        <f t="shared" si="11"/>
        <v>148916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1711650</v>
      </c>
      <c r="F404" s="68">
        <f>work!I404+work!J404</f>
        <v>377943</v>
      </c>
      <c r="H404" s="79">
        <f>work!L404</f>
        <v>20121207</v>
      </c>
      <c r="I404" s="47">
        <f t="shared" si="10"/>
        <v>1711650</v>
      </c>
      <c r="J404" s="47">
        <f t="shared" si="11"/>
        <v>377943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151214</v>
      </c>
      <c r="F405" s="68">
        <f>work!I405+work!J405</f>
        <v>152100</v>
      </c>
      <c r="G405" s="91"/>
      <c r="H405" s="65">
        <f>work!L405</f>
        <v>20130107</v>
      </c>
      <c r="I405" s="47">
        <f t="shared" si="10"/>
        <v>151214</v>
      </c>
      <c r="J405" s="47">
        <f t="shared" si="11"/>
        <v>152100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95336</v>
      </c>
      <c r="F406" s="68">
        <f>work!I406+work!J406</f>
        <v>1345977</v>
      </c>
      <c r="H406" s="79">
        <f>work!L406</f>
        <v>20121207</v>
      </c>
      <c r="I406" s="47">
        <f t="shared" si="10"/>
        <v>95336</v>
      </c>
      <c r="J406" s="47">
        <f t="shared" si="11"/>
        <v>1345977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491068</v>
      </c>
      <c r="F407" s="68">
        <f>work!I407+work!J407</f>
        <v>0</v>
      </c>
      <c r="H407" s="79">
        <f>work!L407</f>
        <v>20130118</v>
      </c>
      <c r="I407" s="47">
        <f t="shared" si="10"/>
        <v>491068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119160</v>
      </c>
      <c r="F408" s="68">
        <f>work!I408+work!J408</f>
        <v>9000</v>
      </c>
      <c r="H408" s="79">
        <f>work!L408</f>
        <v>20121207</v>
      </c>
      <c r="I408" s="47">
        <f t="shared" si="10"/>
        <v>119160</v>
      </c>
      <c r="J408" s="47">
        <f t="shared" si="11"/>
        <v>9000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436801</v>
      </c>
      <c r="F409" s="68">
        <f>work!I409+work!J409</f>
        <v>67178</v>
      </c>
      <c r="H409" s="79">
        <f>work!L409</f>
        <v>20121207</v>
      </c>
      <c r="I409" s="47">
        <f t="shared" si="10"/>
        <v>436801</v>
      </c>
      <c r="J409" s="47">
        <f t="shared" si="11"/>
        <v>67178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3450110</v>
      </c>
      <c r="F410" s="68">
        <f>work!I410+work!J410</f>
        <v>82590</v>
      </c>
      <c r="H410" s="79">
        <f>work!L410</f>
        <v>20121207</v>
      </c>
      <c r="I410" s="47">
        <f t="shared" si="10"/>
        <v>3450110</v>
      </c>
      <c r="J410" s="47">
        <f t="shared" si="11"/>
        <v>82590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67955</v>
      </c>
      <c r="F411" s="68">
        <f>work!I411+work!J411</f>
        <v>48400</v>
      </c>
      <c r="H411" s="79">
        <f>work!L411</f>
        <v>20130118</v>
      </c>
      <c r="I411" s="47">
        <f t="shared" si="10"/>
        <v>67955</v>
      </c>
      <c r="J411" s="47">
        <f t="shared" si="11"/>
        <v>48400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492998</v>
      </c>
      <c r="F412" s="68">
        <f>work!I412+work!J412</f>
        <v>467900</v>
      </c>
      <c r="H412" s="79">
        <f>work!L412</f>
        <v>20121207</v>
      </c>
      <c r="I412" s="47">
        <f t="shared" si="10"/>
        <v>492998</v>
      </c>
      <c r="J412" s="47">
        <f t="shared" si="11"/>
        <v>467900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714995</v>
      </c>
      <c r="F413" s="68">
        <f>work!I413+work!J413</f>
        <v>354413</v>
      </c>
      <c r="H413" s="89" t="s">
        <v>13</v>
      </c>
      <c r="I413" s="47">
        <f t="shared" si="10"/>
        <v>714995</v>
      </c>
      <c r="J413" s="47">
        <f t="shared" si="11"/>
        <v>354413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117690</v>
      </c>
      <c r="F414" s="68">
        <f>work!I414+work!J414</f>
        <v>11650</v>
      </c>
      <c r="H414" s="79">
        <f>work!L414</f>
        <v>20130107</v>
      </c>
      <c r="I414" s="47">
        <f t="shared" si="10"/>
        <v>117690</v>
      </c>
      <c r="J414" s="47">
        <f t="shared" si="11"/>
        <v>11650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285220</v>
      </c>
      <c r="F415" s="68">
        <f>work!I415+work!J415</f>
        <v>1404650</v>
      </c>
      <c r="H415" s="79">
        <f>work!L415</f>
        <v>20121207</v>
      </c>
      <c r="I415" s="47">
        <f t="shared" si="10"/>
        <v>285220</v>
      </c>
      <c r="J415" s="47">
        <f t="shared" si="11"/>
        <v>1404650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1129304</v>
      </c>
      <c r="F416" s="68">
        <f>work!I416+work!J416</f>
        <v>2164441</v>
      </c>
      <c r="G416" s="91"/>
      <c r="H416" s="65">
        <f>work!L416</f>
        <v>20130118</v>
      </c>
      <c r="I416" s="47">
        <f aca="true" t="shared" si="12" ref="I416:I479">E416</f>
        <v>1129304</v>
      </c>
      <c r="J416" s="47">
        <f aca="true" t="shared" si="13" ref="J416:J479">F416</f>
        <v>2164441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1523060</v>
      </c>
      <c r="F417" s="68">
        <f>work!I417+work!J417</f>
        <v>2423052</v>
      </c>
      <c r="H417" s="79">
        <f>work!L417</f>
        <v>20130118</v>
      </c>
      <c r="I417" s="47">
        <f t="shared" si="12"/>
        <v>1523060</v>
      </c>
      <c r="J417" s="47">
        <f t="shared" si="13"/>
        <v>2423052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1778638</v>
      </c>
      <c r="F418" s="68">
        <f>work!I418+work!J418</f>
        <v>86632</v>
      </c>
      <c r="H418" s="79">
        <f>work!L418</f>
        <v>20121207</v>
      </c>
      <c r="I418" s="47">
        <f t="shared" si="12"/>
        <v>1778638</v>
      </c>
      <c r="J418" s="47">
        <f t="shared" si="13"/>
        <v>86632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445774</v>
      </c>
      <c r="F419" s="68">
        <f>work!I419+work!J419</f>
        <v>120500</v>
      </c>
      <c r="H419" s="79">
        <f>work!L419</f>
        <v>20130107</v>
      </c>
      <c r="I419" s="47">
        <f t="shared" si="12"/>
        <v>445774</v>
      </c>
      <c r="J419" s="47">
        <f t="shared" si="13"/>
        <v>120500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861933</v>
      </c>
      <c r="F420" s="68">
        <f>work!I420+work!J420</f>
        <v>454690</v>
      </c>
      <c r="H420" s="79">
        <f>work!L420</f>
        <v>20121207</v>
      </c>
      <c r="I420" s="47">
        <f t="shared" si="12"/>
        <v>861933</v>
      </c>
      <c r="J420" s="47">
        <f t="shared" si="13"/>
        <v>454690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127666</v>
      </c>
      <c r="F421" s="68">
        <f>work!I421+work!J421</f>
        <v>0</v>
      </c>
      <c r="H421" s="79">
        <f>work!L421</f>
        <v>20121207</v>
      </c>
      <c r="I421" s="47">
        <f t="shared" si="12"/>
        <v>127666</v>
      </c>
      <c r="J421" s="47">
        <f t="shared" si="13"/>
        <v>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594396</v>
      </c>
      <c r="F422" s="68">
        <f>work!I422+work!J422</f>
        <v>394450</v>
      </c>
      <c r="H422" s="79">
        <f>work!L422</f>
        <v>20121207</v>
      </c>
      <c r="I422" s="47">
        <f t="shared" si="12"/>
        <v>594396</v>
      </c>
      <c r="J422" s="47">
        <f t="shared" si="13"/>
        <v>394450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220652</v>
      </c>
      <c r="F423" s="68">
        <f>work!I423+work!J423</f>
        <v>202400</v>
      </c>
      <c r="H423" s="79">
        <f>work!L423</f>
        <v>20130107</v>
      </c>
      <c r="I423" s="47">
        <f t="shared" si="12"/>
        <v>220652</v>
      </c>
      <c r="J423" s="47">
        <f t="shared" si="13"/>
        <v>202400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576082</v>
      </c>
      <c r="F424" s="68">
        <f>work!I424+work!J424</f>
        <v>88333</v>
      </c>
      <c r="H424" s="79">
        <f>work!L424</f>
        <v>20121207</v>
      </c>
      <c r="I424" s="47">
        <f t="shared" si="12"/>
        <v>576082</v>
      </c>
      <c r="J424" s="47">
        <f t="shared" si="13"/>
        <v>88333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810555</v>
      </c>
      <c r="F425" s="68">
        <f>work!I425+work!J425</f>
        <v>0</v>
      </c>
      <c r="H425" s="79">
        <f>work!L425</f>
        <v>20130107</v>
      </c>
      <c r="I425" s="47">
        <f t="shared" si="12"/>
        <v>810555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1275118</v>
      </c>
      <c r="F426" s="68">
        <f>work!I426+work!J426</f>
        <v>1156455</v>
      </c>
      <c r="H426" s="79">
        <f>work!L426</f>
        <v>20121207</v>
      </c>
      <c r="I426" s="47">
        <f t="shared" si="12"/>
        <v>1275118</v>
      </c>
      <c r="J426" s="47">
        <f t="shared" si="13"/>
        <v>1156455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1858287</v>
      </c>
      <c r="F427" s="68">
        <f>work!I427+work!J427</f>
        <v>1885487</v>
      </c>
      <c r="H427" s="79">
        <f>work!L427</f>
        <v>20130107</v>
      </c>
      <c r="I427" s="47">
        <f t="shared" si="12"/>
        <v>1858287</v>
      </c>
      <c r="J427" s="47">
        <f t="shared" si="13"/>
        <v>1885487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2808373</v>
      </c>
      <c r="F428" s="68">
        <f>work!I428+work!J428</f>
        <v>12000</v>
      </c>
      <c r="H428" s="79">
        <f>work!L428</f>
        <v>20130107</v>
      </c>
      <c r="I428" s="47">
        <f t="shared" si="12"/>
        <v>2808373</v>
      </c>
      <c r="J428" s="47">
        <f t="shared" si="13"/>
        <v>12000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610207</v>
      </c>
      <c r="F429" s="68">
        <f>work!I429+work!J429</f>
        <v>2017134</v>
      </c>
      <c r="H429" s="79">
        <f>work!L429</f>
        <v>20121207</v>
      </c>
      <c r="I429" s="47">
        <f t="shared" si="12"/>
        <v>610207</v>
      </c>
      <c r="J429" s="47">
        <f t="shared" si="13"/>
        <v>2017134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360577</v>
      </c>
      <c r="F430" s="68">
        <f>work!I430+work!J430</f>
        <v>5000</v>
      </c>
      <c r="H430" s="79">
        <f>work!L430</f>
        <v>20130107</v>
      </c>
      <c r="I430" s="47">
        <f t="shared" si="12"/>
        <v>360577</v>
      </c>
      <c r="J430" s="47">
        <f t="shared" si="13"/>
        <v>5000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383348</v>
      </c>
      <c r="F431" s="68">
        <f>work!I431+work!J431</f>
        <v>52620</v>
      </c>
      <c r="H431" s="79">
        <f>work!L431</f>
        <v>20130107</v>
      </c>
      <c r="I431" s="47">
        <f t="shared" si="12"/>
        <v>383348</v>
      </c>
      <c r="J431" s="47">
        <f t="shared" si="13"/>
        <v>52620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514448</v>
      </c>
      <c r="F432" s="68">
        <f>work!I432+work!J432</f>
        <v>166408</v>
      </c>
      <c r="H432" s="79">
        <f>work!L432</f>
        <v>20121207</v>
      </c>
      <c r="I432" s="47">
        <f t="shared" si="12"/>
        <v>514448</v>
      </c>
      <c r="J432" s="47">
        <f t="shared" si="13"/>
        <v>166408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11087</v>
      </c>
      <c r="F433" s="68">
        <f>work!I433+work!J433</f>
        <v>3615</v>
      </c>
      <c r="H433" s="79">
        <f>work!L433</f>
        <v>20121207</v>
      </c>
      <c r="I433" s="47">
        <f t="shared" si="12"/>
        <v>11087</v>
      </c>
      <c r="J433" s="47">
        <f t="shared" si="13"/>
        <v>3615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1359761</v>
      </c>
      <c r="F434" s="68">
        <f>work!I434+work!J434</f>
        <v>3086137</v>
      </c>
      <c r="H434" s="79">
        <f>work!L434</f>
        <v>20130107</v>
      </c>
      <c r="I434" s="47">
        <f t="shared" si="12"/>
        <v>1359761</v>
      </c>
      <c r="J434" s="47">
        <f t="shared" si="13"/>
        <v>3086137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375625</v>
      </c>
      <c r="F435" s="68">
        <f>work!I435+work!J435</f>
        <v>101105</v>
      </c>
      <c r="H435" s="79">
        <f>work!L435</f>
        <v>20121207</v>
      </c>
      <c r="I435" s="47">
        <f t="shared" si="12"/>
        <v>375625</v>
      </c>
      <c r="J435" s="47">
        <f t="shared" si="13"/>
        <v>101105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460866</v>
      </c>
      <c r="F436" s="68">
        <f>work!I436+work!J436</f>
        <v>929987</v>
      </c>
      <c r="H436" s="79">
        <f>work!L436</f>
        <v>20130118</v>
      </c>
      <c r="I436" s="47">
        <f t="shared" si="12"/>
        <v>460866</v>
      </c>
      <c r="J436" s="47">
        <f t="shared" si="13"/>
        <v>929987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1120689</v>
      </c>
      <c r="F437" s="68">
        <f>work!I437+work!J437</f>
        <v>59215</v>
      </c>
      <c r="H437" s="79">
        <f>work!L437</f>
        <v>20121207</v>
      </c>
      <c r="I437" s="47">
        <f t="shared" si="12"/>
        <v>1120689</v>
      </c>
      <c r="J437" s="47">
        <f t="shared" si="13"/>
        <v>59215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97524</v>
      </c>
      <c r="F438" s="68">
        <f>work!I438+work!J438</f>
        <v>150895</v>
      </c>
      <c r="H438" s="79">
        <f>work!L438</f>
        <v>20121207</v>
      </c>
      <c r="I438" s="47">
        <f t="shared" si="12"/>
        <v>97524</v>
      </c>
      <c r="J438" s="47">
        <f t="shared" si="13"/>
        <v>150895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189821</v>
      </c>
      <c r="F439" s="68">
        <f>work!I439+work!J439</f>
        <v>242050</v>
      </c>
      <c r="H439" s="79">
        <f>work!L439</f>
        <v>20121207</v>
      </c>
      <c r="I439" s="47">
        <f t="shared" si="12"/>
        <v>189821</v>
      </c>
      <c r="J439" s="47">
        <f t="shared" si="13"/>
        <v>242050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3397536</v>
      </c>
      <c r="F440" s="68">
        <f>work!I440+work!J440</f>
        <v>445504</v>
      </c>
      <c r="H440" s="79">
        <f>work!L440</f>
        <v>20121207</v>
      </c>
      <c r="I440" s="47">
        <f t="shared" si="12"/>
        <v>3397536</v>
      </c>
      <c r="J440" s="47">
        <f t="shared" si="13"/>
        <v>445504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1364140</v>
      </c>
      <c r="F441" s="68">
        <f>work!I441+work!J441</f>
        <v>324006</v>
      </c>
      <c r="H441" s="79">
        <f>work!L441</f>
        <v>20121207</v>
      </c>
      <c r="I441" s="47">
        <f t="shared" si="12"/>
        <v>1364140</v>
      </c>
      <c r="J441" s="47">
        <f t="shared" si="13"/>
        <v>324006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12065</v>
      </c>
      <c r="F442" s="68">
        <f>work!I442+work!J442</f>
        <v>0</v>
      </c>
      <c r="H442" s="79">
        <f>work!L442</f>
        <v>20130107</v>
      </c>
      <c r="I442" s="47">
        <f t="shared" si="12"/>
        <v>12065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661357</v>
      </c>
      <c r="F443" s="68">
        <f>work!I443+work!J443</f>
        <v>88300</v>
      </c>
      <c r="H443" s="79">
        <f>work!L443</f>
        <v>20121207</v>
      </c>
      <c r="I443" s="47">
        <f t="shared" si="12"/>
        <v>661357</v>
      </c>
      <c r="J443" s="47">
        <f t="shared" si="13"/>
        <v>88300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72743</v>
      </c>
      <c r="F444" s="68">
        <f>work!I444+work!J444</f>
        <v>4547</v>
      </c>
      <c r="H444" s="79">
        <f>work!L444</f>
        <v>20121207</v>
      </c>
      <c r="I444" s="47">
        <f t="shared" si="12"/>
        <v>72743</v>
      </c>
      <c r="J444" s="47">
        <f t="shared" si="13"/>
        <v>4547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422900</v>
      </c>
      <c r="F445" s="68">
        <f>work!I445+work!J445</f>
        <v>0</v>
      </c>
      <c r="H445" s="79">
        <f>work!L445</f>
        <v>20121207</v>
      </c>
      <c r="I445" s="47">
        <f t="shared" si="12"/>
        <v>422900</v>
      </c>
      <c r="J445" s="47">
        <f t="shared" si="13"/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0</v>
      </c>
      <c r="F446" s="68">
        <f>work!I446+work!J446</f>
        <v>0</v>
      </c>
      <c r="H446" s="79">
        <f>work!L446</f>
        <v>20121207</v>
      </c>
      <c r="I446" s="47">
        <f t="shared" si="12"/>
        <v>0</v>
      </c>
      <c r="J446" s="47">
        <f t="shared" si="13"/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31575</v>
      </c>
      <c r="F447" s="68">
        <f>work!I447+work!J447</f>
        <v>56125</v>
      </c>
      <c r="H447" s="79">
        <f>work!L447</f>
        <v>20130118</v>
      </c>
      <c r="I447" s="47">
        <f t="shared" si="12"/>
        <v>31575</v>
      </c>
      <c r="J447" s="47">
        <f t="shared" si="13"/>
        <v>56125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88013</v>
      </c>
      <c r="F448" s="68">
        <f>work!I448+work!J448</f>
        <v>0</v>
      </c>
      <c r="H448" s="79">
        <f>work!L448</f>
        <v>20121207</v>
      </c>
      <c r="I448" s="47">
        <f t="shared" si="12"/>
        <v>88013</v>
      </c>
      <c r="J448" s="47">
        <f t="shared" si="13"/>
        <v>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1492698</v>
      </c>
      <c r="F449" s="68">
        <f>work!I449+work!J449</f>
        <v>14100</v>
      </c>
      <c r="H449" s="79">
        <f>work!L449</f>
        <v>20130107</v>
      </c>
      <c r="I449" s="47">
        <f t="shared" si="12"/>
        <v>1492698</v>
      </c>
      <c r="J449" s="47">
        <f t="shared" si="13"/>
        <v>14100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1277498</v>
      </c>
      <c r="F450" s="68">
        <f>work!I450+work!J450</f>
        <v>213620</v>
      </c>
      <c r="H450" s="79">
        <f>work!L450</f>
        <v>20121207</v>
      </c>
      <c r="I450" s="47">
        <f t="shared" si="12"/>
        <v>1277498</v>
      </c>
      <c r="J450" s="47">
        <f t="shared" si="13"/>
        <v>213620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1988268</v>
      </c>
      <c r="F451" s="68">
        <f>work!I451+work!J451</f>
        <v>2805592</v>
      </c>
      <c r="H451" s="79">
        <f>work!L451</f>
        <v>20130107</v>
      </c>
      <c r="I451" s="47">
        <f t="shared" si="12"/>
        <v>1988268</v>
      </c>
      <c r="J451" s="47">
        <f t="shared" si="13"/>
        <v>2805592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23934</v>
      </c>
      <c r="F452" s="68">
        <f>work!I452+work!J452</f>
        <v>0</v>
      </c>
      <c r="H452" s="79">
        <f>work!L452</f>
        <v>20130107</v>
      </c>
      <c r="I452" s="47">
        <f t="shared" si="12"/>
        <v>23934</v>
      </c>
      <c r="J452" s="47">
        <f t="shared" si="13"/>
        <v>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558892</v>
      </c>
      <c r="F453" s="68">
        <f>work!I453+work!J453</f>
        <v>0</v>
      </c>
      <c r="H453" s="79">
        <f>work!L453</f>
        <v>20121207</v>
      </c>
      <c r="I453" s="47">
        <f t="shared" si="12"/>
        <v>558892</v>
      </c>
      <c r="J453" s="47">
        <f t="shared" si="13"/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372095</v>
      </c>
      <c r="F454" s="68">
        <f>work!I454+work!J454</f>
        <v>24700</v>
      </c>
      <c r="H454" s="79">
        <f>work!L454</f>
        <v>20121207</v>
      </c>
      <c r="I454" s="47">
        <f t="shared" si="12"/>
        <v>372095</v>
      </c>
      <c r="J454" s="47">
        <f t="shared" si="13"/>
        <v>24700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1202459</v>
      </c>
      <c r="F455" s="68">
        <f>work!I455+work!J455</f>
        <v>674072</v>
      </c>
      <c r="H455" s="79">
        <f>work!L455</f>
        <v>20130107</v>
      </c>
      <c r="I455" s="47">
        <f t="shared" si="12"/>
        <v>1202459</v>
      </c>
      <c r="J455" s="47">
        <f t="shared" si="13"/>
        <v>674072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1664917</v>
      </c>
      <c r="F456" s="68">
        <f>work!I456+work!J456</f>
        <v>124509</v>
      </c>
      <c r="H456" s="79">
        <f>work!L456</f>
        <v>20130107</v>
      </c>
      <c r="I456" s="47">
        <f t="shared" si="12"/>
        <v>1664917</v>
      </c>
      <c r="J456" s="47">
        <f t="shared" si="13"/>
        <v>124509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25050</v>
      </c>
      <c r="F457" s="68">
        <f>work!I457+work!J457</f>
        <v>25000</v>
      </c>
      <c r="H457" s="79">
        <f>work!L457</f>
        <v>20130107</v>
      </c>
      <c r="I457" s="47">
        <f t="shared" si="12"/>
        <v>25050</v>
      </c>
      <c r="J457" s="47">
        <f t="shared" si="13"/>
        <v>25000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3494269</v>
      </c>
      <c r="F458" s="68">
        <f>work!I458+work!J458</f>
        <v>588559</v>
      </c>
      <c r="H458" s="79">
        <f>work!L458</f>
        <v>20121207</v>
      </c>
      <c r="I458" s="47">
        <f t="shared" si="12"/>
        <v>3494269</v>
      </c>
      <c r="J458" s="47">
        <f t="shared" si="13"/>
        <v>588559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0</v>
      </c>
      <c r="F459" s="68">
        <f>work!I459+work!J459</f>
        <v>0</v>
      </c>
      <c r="H459" s="79">
        <f>work!L459</f>
        <v>20130118</v>
      </c>
      <c r="I459" s="47">
        <f t="shared" si="12"/>
        <v>0</v>
      </c>
      <c r="J459" s="47">
        <f t="shared" si="13"/>
        <v>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2426707</v>
      </c>
      <c r="F460" s="68">
        <f>work!I460+work!J460</f>
        <v>121550</v>
      </c>
      <c r="H460" s="79">
        <f>work!L460</f>
        <v>20130107</v>
      </c>
      <c r="I460" s="47">
        <f t="shared" si="12"/>
        <v>2426707</v>
      </c>
      <c r="J460" s="47">
        <f t="shared" si="13"/>
        <v>121550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1158570</v>
      </c>
      <c r="F461" s="68">
        <f>work!I461+work!J461</f>
        <v>4000</v>
      </c>
      <c r="H461" s="79">
        <f>work!L461</f>
        <v>20121207</v>
      </c>
      <c r="I461" s="47">
        <f t="shared" si="12"/>
        <v>1158570</v>
      </c>
      <c r="J461" s="47">
        <f t="shared" si="13"/>
        <v>4000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1168201</v>
      </c>
      <c r="F462" s="68">
        <f>work!I462+work!J462</f>
        <v>2705</v>
      </c>
      <c r="H462" s="79">
        <f>work!L462</f>
        <v>20121207</v>
      </c>
      <c r="I462" s="47">
        <f t="shared" si="12"/>
        <v>1168201</v>
      </c>
      <c r="J462" s="47">
        <f t="shared" si="13"/>
        <v>2705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0</v>
      </c>
      <c r="F463" s="68">
        <f>work!I463+work!J463</f>
        <v>0</v>
      </c>
      <c r="H463" s="79">
        <f>work!L463</f>
        <v>20130107</v>
      </c>
      <c r="I463" s="47">
        <f t="shared" si="12"/>
        <v>0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1781742</v>
      </c>
      <c r="F464" s="68">
        <f>work!I464+work!J464</f>
        <v>1500</v>
      </c>
      <c r="H464" s="79">
        <f>work!L464</f>
        <v>20121207</v>
      </c>
      <c r="I464" s="47">
        <f t="shared" si="12"/>
        <v>1781742</v>
      </c>
      <c r="J464" s="47">
        <f t="shared" si="13"/>
        <v>1500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123689</v>
      </c>
      <c r="F465" s="68">
        <f>work!I465+work!J465</f>
        <v>0</v>
      </c>
      <c r="H465" s="79">
        <f>work!L465</f>
        <v>20121207</v>
      </c>
      <c r="I465" s="47">
        <f t="shared" si="12"/>
        <v>123689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48850</v>
      </c>
      <c r="F466" s="68">
        <f>work!I466+work!J466</f>
        <v>0</v>
      </c>
      <c r="G466" s="91"/>
      <c r="H466" s="65">
        <f>work!L466</f>
        <v>20130107</v>
      </c>
      <c r="I466" s="47">
        <f t="shared" si="12"/>
        <v>48850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60126</v>
      </c>
      <c r="F467" s="68">
        <f>work!I467+work!J467</f>
        <v>173040</v>
      </c>
      <c r="H467" s="79">
        <f>work!L467</f>
        <v>20121207</v>
      </c>
      <c r="I467" s="47">
        <f t="shared" si="12"/>
        <v>60126</v>
      </c>
      <c r="J467" s="47">
        <f t="shared" si="13"/>
        <v>173040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1360662</v>
      </c>
      <c r="F468" s="68">
        <f>work!I468+work!J468</f>
        <v>59675</v>
      </c>
      <c r="H468" s="79">
        <f>work!L468</f>
        <v>20130118</v>
      </c>
      <c r="I468" s="47">
        <f t="shared" si="12"/>
        <v>1360662</v>
      </c>
      <c r="J468" s="47">
        <f t="shared" si="13"/>
        <v>59675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379855</v>
      </c>
      <c r="F469" s="68">
        <f>work!I469+work!J469</f>
        <v>23200</v>
      </c>
      <c r="H469" s="79">
        <f>work!L469</f>
        <v>20121207</v>
      </c>
      <c r="I469" s="47">
        <f t="shared" si="12"/>
        <v>379855</v>
      </c>
      <c r="J469" s="47">
        <f t="shared" si="13"/>
        <v>23200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31144</v>
      </c>
      <c r="F470" s="68">
        <f>work!I470+work!J470</f>
        <v>0</v>
      </c>
      <c r="H470" s="79">
        <f>work!L470</f>
        <v>20121207</v>
      </c>
      <c r="I470" s="47">
        <f t="shared" si="12"/>
        <v>31144</v>
      </c>
      <c r="J470" s="47">
        <f t="shared" si="13"/>
        <v>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0</v>
      </c>
      <c r="F471" s="68">
        <f>work!I471+work!J471</f>
        <v>0</v>
      </c>
      <c r="H471" s="79">
        <f>work!L471</f>
        <v>20130118</v>
      </c>
      <c r="I471" s="47">
        <f t="shared" si="12"/>
        <v>0</v>
      </c>
      <c r="J471" s="47">
        <f t="shared" si="13"/>
        <v>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66949</v>
      </c>
      <c r="F472" s="68">
        <f>work!I472+work!J472</f>
        <v>5000</v>
      </c>
      <c r="H472" s="79">
        <f>work!L472</f>
        <v>20130107</v>
      </c>
      <c r="I472" s="47">
        <f t="shared" si="12"/>
        <v>66949</v>
      </c>
      <c r="J472" s="47">
        <f t="shared" si="13"/>
        <v>5000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37271</v>
      </c>
      <c r="F473" s="68">
        <f>work!I473+work!J473</f>
        <v>4000</v>
      </c>
      <c r="H473" s="79">
        <f>work!L473</f>
        <v>20121207</v>
      </c>
      <c r="I473" s="47">
        <f t="shared" si="12"/>
        <v>37271</v>
      </c>
      <c r="J473" s="47">
        <f t="shared" si="13"/>
        <v>4000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929860</v>
      </c>
      <c r="F474" s="68">
        <f>work!I474+work!J474</f>
        <v>711741</v>
      </c>
      <c r="H474" s="79">
        <f>work!L474</f>
        <v>20130107</v>
      </c>
      <c r="I474" s="47">
        <f t="shared" si="12"/>
        <v>929860</v>
      </c>
      <c r="J474" s="47">
        <f t="shared" si="13"/>
        <v>711741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135590</v>
      </c>
      <c r="F475" s="68">
        <f>work!I475+work!J475</f>
        <v>0</v>
      </c>
      <c r="H475" s="79">
        <f>work!L475</f>
        <v>20121207</v>
      </c>
      <c r="I475" s="47">
        <f t="shared" si="12"/>
        <v>135590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93485</v>
      </c>
      <c r="H476" s="79">
        <f>work!L476</f>
        <v>20121207</v>
      </c>
      <c r="I476" s="47">
        <f t="shared" si="12"/>
        <v>0</v>
      </c>
      <c r="J476" s="47">
        <f t="shared" si="13"/>
        <v>93485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1459398</v>
      </c>
      <c r="F477" s="68">
        <f>work!I477+work!J477</f>
        <v>76046</v>
      </c>
      <c r="H477" s="79">
        <f>work!L477</f>
        <v>20121207</v>
      </c>
      <c r="I477" s="47">
        <f t="shared" si="12"/>
        <v>1459398</v>
      </c>
      <c r="J477" s="47">
        <f t="shared" si="13"/>
        <v>76046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66819</v>
      </c>
      <c r="F478" s="68">
        <f>work!I478+work!J478</f>
        <v>125</v>
      </c>
      <c r="H478" s="79">
        <f>work!L478</f>
        <v>20121207</v>
      </c>
      <c r="I478" s="47">
        <f t="shared" si="12"/>
        <v>66819</v>
      </c>
      <c r="J478" s="47">
        <f t="shared" si="13"/>
        <v>125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3144970</v>
      </c>
      <c r="F479" s="68">
        <f>work!I479+work!J479</f>
        <v>9430363</v>
      </c>
      <c r="H479" s="79">
        <f>work!L479</f>
        <v>20130107</v>
      </c>
      <c r="I479" s="47">
        <f t="shared" si="12"/>
        <v>3144970</v>
      </c>
      <c r="J479" s="47">
        <f t="shared" si="13"/>
        <v>9430363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32115</v>
      </c>
      <c r="F480" s="68">
        <f>work!I480+work!J480</f>
        <v>5950</v>
      </c>
      <c r="H480" s="79">
        <f>work!L480</f>
        <v>20121207</v>
      </c>
      <c r="I480" s="47">
        <f aca="true" t="shared" si="14" ref="I480:I543">E480</f>
        <v>32115</v>
      </c>
      <c r="J480" s="47">
        <f aca="true" t="shared" si="15" ref="J480:J543">F480</f>
        <v>5950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437971</v>
      </c>
      <c r="F481" s="68">
        <f>work!I481+work!J481</f>
        <v>308401</v>
      </c>
      <c r="H481" s="79">
        <f>work!L481</f>
        <v>20130118</v>
      </c>
      <c r="I481" s="47">
        <f t="shared" si="14"/>
        <v>437971</v>
      </c>
      <c r="J481" s="47">
        <f t="shared" si="15"/>
        <v>308401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254190</v>
      </c>
      <c r="F482" s="68">
        <f>work!I482+work!J482</f>
        <v>219165</v>
      </c>
      <c r="H482" s="79">
        <f>work!L482</f>
        <v>20121207</v>
      </c>
      <c r="I482" s="47">
        <f t="shared" si="14"/>
        <v>254190</v>
      </c>
      <c r="J482" s="47">
        <f t="shared" si="15"/>
        <v>219165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99652</v>
      </c>
      <c r="F483" s="68">
        <f>work!I483+work!J483</f>
        <v>12400</v>
      </c>
      <c r="H483" s="79">
        <f>work!L483</f>
        <v>20121207</v>
      </c>
      <c r="I483" s="47">
        <f t="shared" si="14"/>
        <v>99652</v>
      </c>
      <c r="J483" s="47">
        <f t="shared" si="15"/>
        <v>12400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321303</v>
      </c>
      <c r="F484" s="68">
        <f>work!I484+work!J484</f>
        <v>527580</v>
      </c>
      <c r="H484" s="79">
        <f>work!L484</f>
        <v>20121207</v>
      </c>
      <c r="I484" s="47">
        <f t="shared" si="14"/>
        <v>321303</v>
      </c>
      <c r="J484" s="47">
        <f t="shared" si="15"/>
        <v>527580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197313</v>
      </c>
      <c r="F486" s="68">
        <f>work!I486+work!J486</f>
        <v>7095</v>
      </c>
      <c r="H486" s="79">
        <f>work!L486</f>
        <v>20121207</v>
      </c>
      <c r="I486" s="47">
        <f t="shared" si="14"/>
        <v>197313</v>
      </c>
      <c r="J486" s="47">
        <f t="shared" si="15"/>
        <v>7095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23040</v>
      </c>
      <c r="F487" s="68">
        <f>work!I487+work!J487</f>
        <v>0</v>
      </c>
      <c r="H487" s="79">
        <f>work!L487</f>
        <v>20121207</v>
      </c>
      <c r="I487" s="47">
        <f t="shared" si="14"/>
        <v>23040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265630</v>
      </c>
      <c r="F488" s="68">
        <f>work!I488+work!J488</f>
        <v>39920</v>
      </c>
      <c r="H488" s="79">
        <f>work!L488</f>
        <v>20121207</v>
      </c>
      <c r="I488" s="47">
        <f t="shared" si="14"/>
        <v>265630</v>
      </c>
      <c r="J488" s="47">
        <f t="shared" si="15"/>
        <v>39920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464423</v>
      </c>
      <c r="F489" s="68">
        <f>work!I489+work!J489</f>
        <v>453150</v>
      </c>
      <c r="H489" s="79">
        <f>work!L489</f>
        <v>20121207</v>
      </c>
      <c r="I489" s="47">
        <f t="shared" si="14"/>
        <v>464423</v>
      </c>
      <c r="J489" s="47">
        <f t="shared" si="15"/>
        <v>453150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73145</v>
      </c>
      <c r="F490" s="68">
        <f>work!I490+work!J490</f>
        <v>42100</v>
      </c>
      <c r="H490" s="79">
        <f>work!L490</f>
        <v>20121207</v>
      </c>
      <c r="I490" s="47">
        <f t="shared" si="14"/>
        <v>73145</v>
      </c>
      <c r="J490" s="47">
        <f t="shared" si="15"/>
        <v>42100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1984031</v>
      </c>
      <c r="F491" s="68">
        <f>work!I491+work!J491</f>
        <v>1760247</v>
      </c>
      <c r="H491" s="79">
        <f>work!L491</f>
        <v>20121207</v>
      </c>
      <c r="I491" s="47">
        <f t="shared" si="14"/>
        <v>1984031</v>
      </c>
      <c r="J491" s="47">
        <f t="shared" si="15"/>
        <v>1760247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582306</v>
      </c>
      <c r="F492" s="68">
        <f>work!I492+work!J492</f>
        <v>164770</v>
      </c>
      <c r="H492" s="79">
        <f>work!L492</f>
        <v>20130107</v>
      </c>
      <c r="I492" s="47">
        <f t="shared" si="14"/>
        <v>582306</v>
      </c>
      <c r="J492" s="47">
        <f t="shared" si="15"/>
        <v>164770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1460945</v>
      </c>
      <c r="F493" s="68">
        <f>work!I493+work!J493</f>
        <v>119340</v>
      </c>
      <c r="H493" s="79">
        <f>work!L493</f>
        <v>20121207</v>
      </c>
      <c r="I493" s="47">
        <f t="shared" si="14"/>
        <v>1460945</v>
      </c>
      <c r="J493" s="47">
        <f t="shared" si="15"/>
        <v>119340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25000</v>
      </c>
      <c r="F494" s="68">
        <f>work!I494+work!J494</f>
        <v>4950</v>
      </c>
      <c r="H494" s="79">
        <f>work!L494</f>
        <v>20121207</v>
      </c>
      <c r="I494" s="47">
        <f t="shared" si="14"/>
        <v>25000</v>
      </c>
      <c r="J494" s="47">
        <f t="shared" si="15"/>
        <v>4950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5600</v>
      </c>
      <c r="F495" s="68">
        <f>work!I495+work!J495</f>
        <v>17200</v>
      </c>
      <c r="H495" s="79">
        <f>work!L495</f>
        <v>20121207</v>
      </c>
      <c r="I495" s="47">
        <f t="shared" si="14"/>
        <v>5600</v>
      </c>
      <c r="J495" s="47">
        <f t="shared" si="15"/>
        <v>17200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13198</v>
      </c>
      <c r="F496" s="68">
        <f>work!I496+work!J496</f>
        <v>0</v>
      </c>
      <c r="H496" s="79">
        <f>work!L496</f>
        <v>20121207</v>
      </c>
      <c r="I496" s="47">
        <f t="shared" si="14"/>
        <v>13198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58033</v>
      </c>
      <c r="F497" s="68">
        <f>work!I497+work!J497</f>
        <v>134000</v>
      </c>
      <c r="H497" s="79">
        <f>work!L497</f>
        <v>20121207</v>
      </c>
      <c r="I497" s="47">
        <f t="shared" si="14"/>
        <v>58033</v>
      </c>
      <c r="J497" s="47">
        <f t="shared" si="15"/>
        <v>134000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33340</v>
      </c>
      <c r="F498" s="68">
        <f>work!I498+work!J498</f>
        <v>37000</v>
      </c>
      <c r="H498" s="79">
        <f>work!L498</f>
        <v>20121207</v>
      </c>
      <c r="I498" s="47">
        <f t="shared" si="14"/>
        <v>33340</v>
      </c>
      <c r="J498" s="47">
        <f t="shared" si="15"/>
        <v>37000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20359</v>
      </c>
      <c r="F499" s="68">
        <f>work!I499+work!J499</f>
        <v>0</v>
      </c>
      <c r="H499" s="79">
        <f>work!L499</f>
        <v>20121207</v>
      </c>
      <c r="I499" s="47">
        <f t="shared" si="14"/>
        <v>20359</v>
      </c>
      <c r="J499" s="47">
        <f t="shared" si="15"/>
        <v>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25218</v>
      </c>
      <c r="F500" s="68">
        <f>work!I500+work!J500</f>
        <v>13250</v>
      </c>
      <c r="H500" s="79">
        <f>work!L500</f>
        <v>20121207</v>
      </c>
      <c r="I500" s="47">
        <f t="shared" si="14"/>
        <v>25218</v>
      </c>
      <c r="J500" s="47">
        <f t="shared" si="15"/>
        <v>13250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118681</v>
      </c>
      <c r="F501" s="68">
        <f>work!I501+work!J501</f>
        <v>189727</v>
      </c>
      <c r="H501" s="79">
        <f>work!L501</f>
        <v>20121207</v>
      </c>
      <c r="I501" s="47">
        <f t="shared" si="14"/>
        <v>118681</v>
      </c>
      <c r="J501" s="47">
        <f t="shared" si="15"/>
        <v>189727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94271</v>
      </c>
      <c r="F502" s="68">
        <f>work!I502+work!J502</f>
        <v>1000</v>
      </c>
      <c r="H502" s="89" t="s">
        <v>13</v>
      </c>
      <c r="I502" s="47">
        <f t="shared" si="14"/>
        <v>94271</v>
      </c>
      <c r="J502" s="47">
        <f t="shared" si="15"/>
        <v>1000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57978</v>
      </c>
      <c r="F503" s="68">
        <f>work!I503+work!J503</f>
        <v>219270</v>
      </c>
      <c r="H503" s="79">
        <f>work!L503</f>
        <v>20121207</v>
      </c>
      <c r="I503" s="47">
        <f t="shared" si="14"/>
        <v>57978</v>
      </c>
      <c r="J503" s="47">
        <f t="shared" si="15"/>
        <v>219270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27475</v>
      </c>
      <c r="F504" s="68">
        <f>work!I504+work!J504</f>
        <v>300</v>
      </c>
      <c r="H504" s="79">
        <f>work!L504</f>
        <v>20121207</v>
      </c>
      <c r="I504" s="47">
        <f t="shared" si="14"/>
        <v>27475</v>
      </c>
      <c r="J504" s="47">
        <f t="shared" si="15"/>
        <v>300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28930</v>
      </c>
      <c r="F505" s="68">
        <f>work!I505+work!J505</f>
        <v>5350</v>
      </c>
      <c r="H505" s="79">
        <f>work!L505</f>
        <v>20121207</v>
      </c>
      <c r="I505" s="47">
        <f t="shared" si="14"/>
        <v>28930</v>
      </c>
      <c r="J505" s="47">
        <f t="shared" si="15"/>
        <v>5350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287855</v>
      </c>
      <c r="F506" s="68">
        <f>work!I506+work!J506</f>
        <v>353515</v>
      </c>
      <c r="H506" s="79">
        <f>work!L506</f>
        <v>20130107</v>
      </c>
      <c r="I506" s="47">
        <f t="shared" si="14"/>
        <v>287855</v>
      </c>
      <c r="J506" s="47">
        <f t="shared" si="15"/>
        <v>353515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11750</v>
      </c>
      <c r="F507" s="68">
        <f>work!I507+work!J507</f>
        <v>74313</v>
      </c>
      <c r="H507" s="79">
        <f>work!L507</f>
        <v>20121207</v>
      </c>
      <c r="I507" s="47">
        <f t="shared" si="14"/>
        <v>11750</v>
      </c>
      <c r="J507" s="47">
        <f t="shared" si="15"/>
        <v>74313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110970</v>
      </c>
      <c r="F508" s="68">
        <f>work!I508+work!J508</f>
        <v>7000</v>
      </c>
      <c r="H508" s="79">
        <f>work!L508</f>
        <v>20121207</v>
      </c>
      <c r="I508" s="47">
        <f t="shared" si="14"/>
        <v>110970</v>
      </c>
      <c r="J508" s="47">
        <f t="shared" si="15"/>
        <v>7000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382109</v>
      </c>
      <c r="F509" s="68">
        <f>work!I509+work!J509</f>
        <v>82950</v>
      </c>
      <c r="H509" s="79">
        <f>work!L509</f>
        <v>20121207</v>
      </c>
      <c r="I509" s="47">
        <f t="shared" si="14"/>
        <v>382109</v>
      </c>
      <c r="J509" s="47">
        <f t="shared" si="15"/>
        <v>82950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3690605</v>
      </c>
      <c r="F510" s="68">
        <f>work!I510+work!J510</f>
        <v>1420843</v>
      </c>
      <c r="H510" s="79">
        <f>work!L510</f>
        <v>20121207</v>
      </c>
      <c r="I510" s="47">
        <f t="shared" si="14"/>
        <v>3690605</v>
      </c>
      <c r="J510" s="47">
        <f t="shared" si="15"/>
        <v>1420843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577758</v>
      </c>
      <c r="F511" s="68">
        <f>work!I511+work!J511</f>
        <v>155895</v>
      </c>
      <c r="H511" s="79">
        <f>work!L511</f>
        <v>20121207</v>
      </c>
      <c r="I511" s="47">
        <f t="shared" si="14"/>
        <v>577758</v>
      </c>
      <c r="J511" s="47">
        <f t="shared" si="15"/>
        <v>155895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124772</v>
      </c>
      <c r="F512" s="68">
        <f>work!I512+work!J512</f>
        <v>181853</v>
      </c>
      <c r="H512" s="79">
        <f>work!L512</f>
        <v>20121207</v>
      </c>
      <c r="I512" s="47">
        <f t="shared" si="14"/>
        <v>124772</v>
      </c>
      <c r="J512" s="47">
        <f t="shared" si="15"/>
        <v>181853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466378</v>
      </c>
      <c r="F513" s="68">
        <f>work!I513+work!J513</f>
        <v>360113</v>
      </c>
      <c r="H513" s="79">
        <f>work!L513</f>
        <v>20130107</v>
      </c>
      <c r="I513" s="47">
        <f t="shared" si="14"/>
        <v>466378</v>
      </c>
      <c r="J513" s="47">
        <f t="shared" si="15"/>
        <v>360113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1746602</v>
      </c>
      <c r="F514" s="68">
        <f>work!I514+work!J514</f>
        <v>785110</v>
      </c>
      <c r="H514" s="79">
        <f>work!L514</f>
        <v>20121207</v>
      </c>
      <c r="I514" s="47">
        <f t="shared" si="14"/>
        <v>1746602</v>
      </c>
      <c r="J514" s="47">
        <f t="shared" si="15"/>
        <v>785110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29509</v>
      </c>
      <c r="F515" s="68">
        <f>work!I515+work!J515</f>
        <v>9000</v>
      </c>
      <c r="H515" s="79">
        <f>work!L515</f>
        <v>20130118</v>
      </c>
      <c r="I515" s="47">
        <f t="shared" si="14"/>
        <v>29509</v>
      </c>
      <c r="J515" s="47">
        <f t="shared" si="15"/>
        <v>9000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1915368</v>
      </c>
      <c r="F516" s="68">
        <f>work!I516+work!J516</f>
        <v>1748201</v>
      </c>
      <c r="H516" s="79">
        <f>work!L516</f>
        <v>20121207</v>
      </c>
      <c r="I516" s="47">
        <f t="shared" si="14"/>
        <v>1915368</v>
      </c>
      <c r="J516" s="47">
        <f t="shared" si="15"/>
        <v>1748201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89555</v>
      </c>
      <c r="F517" s="68">
        <f>work!I517+work!J517</f>
        <v>10950</v>
      </c>
      <c r="H517" s="79">
        <f>work!L517</f>
        <v>20121207</v>
      </c>
      <c r="I517" s="47">
        <f t="shared" si="14"/>
        <v>89555</v>
      </c>
      <c r="J517" s="47">
        <f t="shared" si="15"/>
        <v>10950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4161817</v>
      </c>
      <c r="F518" s="68">
        <f>work!I518+work!J518</f>
        <v>355250</v>
      </c>
      <c r="H518" s="79">
        <f>work!L518</f>
        <v>20121207</v>
      </c>
      <c r="I518" s="47">
        <f t="shared" si="14"/>
        <v>4161817</v>
      </c>
      <c r="J518" s="47">
        <f t="shared" si="15"/>
        <v>355250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275843</v>
      </c>
      <c r="F519" s="68">
        <f>work!I519+work!J519</f>
        <v>0</v>
      </c>
      <c r="H519" s="79">
        <f>work!L519</f>
        <v>20121207</v>
      </c>
      <c r="I519" s="47">
        <f t="shared" si="14"/>
        <v>275843</v>
      </c>
      <c r="J519" s="47">
        <f t="shared" si="15"/>
        <v>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15800</v>
      </c>
      <c r="H520" s="79">
        <f>work!L520</f>
        <v>20121207</v>
      </c>
      <c r="I520" s="47">
        <f t="shared" si="14"/>
        <v>0</v>
      </c>
      <c r="J520" s="47">
        <f t="shared" si="15"/>
        <v>15800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1075109</v>
      </c>
      <c r="F521" s="68">
        <f>work!I521+work!J521</f>
        <v>1661812</v>
      </c>
      <c r="H521" s="79">
        <f>work!L521</f>
        <v>20121207</v>
      </c>
      <c r="I521" s="47">
        <f t="shared" si="14"/>
        <v>1075109</v>
      </c>
      <c r="J521" s="47">
        <f t="shared" si="15"/>
        <v>1661812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270755</v>
      </c>
      <c r="F522" s="68">
        <f>work!I522+work!J522</f>
        <v>48660</v>
      </c>
      <c r="H522" s="79">
        <f>work!L522</f>
        <v>20130118</v>
      </c>
      <c r="I522" s="47">
        <f t="shared" si="14"/>
        <v>270755</v>
      </c>
      <c r="J522" s="47">
        <f t="shared" si="15"/>
        <v>48660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143297</v>
      </c>
      <c r="F523" s="68">
        <f>work!I523+work!J523</f>
        <v>78250</v>
      </c>
      <c r="H523" s="79">
        <f>work!L523</f>
        <v>20121207</v>
      </c>
      <c r="I523" s="47">
        <f t="shared" si="14"/>
        <v>143297</v>
      </c>
      <c r="J523" s="47">
        <f t="shared" si="15"/>
        <v>78250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4829945</v>
      </c>
      <c r="F524" s="68">
        <f>work!I524+work!J524</f>
        <v>297584</v>
      </c>
      <c r="H524" s="79">
        <f>work!L524</f>
        <v>20130107</v>
      </c>
      <c r="I524" s="47">
        <f t="shared" si="14"/>
        <v>4829945</v>
      </c>
      <c r="J524" s="47">
        <f t="shared" si="15"/>
        <v>297584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22400</v>
      </c>
      <c r="F525" s="68">
        <f>work!I525+work!J525</f>
        <v>5000</v>
      </c>
      <c r="H525" s="79">
        <f>work!L525</f>
        <v>20121207</v>
      </c>
      <c r="I525" s="47">
        <f t="shared" si="14"/>
        <v>22400</v>
      </c>
      <c r="J525" s="47">
        <f t="shared" si="15"/>
        <v>5000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168229</v>
      </c>
      <c r="F526" s="68">
        <f>work!I526+work!J526</f>
        <v>725460</v>
      </c>
      <c r="H526" s="79">
        <f>work!L526</f>
        <v>20130107</v>
      </c>
      <c r="I526" s="47">
        <f t="shared" si="14"/>
        <v>168229</v>
      </c>
      <c r="J526" s="47">
        <f t="shared" si="15"/>
        <v>725460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41246</v>
      </c>
      <c r="F527" s="68">
        <f>work!I527+work!J527</f>
        <v>21076</v>
      </c>
      <c r="H527" s="79">
        <f>work!L527</f>
        <v>20121207</v>
      </c>
      <c r="I527" s="47">
        <f t="shared" si="14"/>
        <v>41246</v>
      </c>
      <c r="J527" s="47">
        <f t="shared" si="15"/>
        <v>21076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1525118</v>
      </c>
      <c r="F528" s="68">
        <f>work!I528+work!J528</f>
        <v>392420</v>
      </c>
      <c r="H528" s="79">
        <f>work!L528</f>
        <v>20121207</v>
      </c>
      <c r="I528" s="47">
        <f t="shared" si="14"/>
        <v>1525118</v>
      </c>
      <c r="J528" s="47">
        <f t="shared" si="15"/>
        <v>392420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423014</v>
      </c>
      <c r="F529" s="68">
        <f>work!I529+work!J529</f>
        <v>95800</v>
      </c>
      <c r="H529" s="79">
        <f>work!L529</f>
        <v>20130107</v>
      </c>
      <c r="I529" s="47">
        <f t="shared" si="14"/>
        <v>423014</v>
      </c>
      <c r="J529" s="47">
        <f t="shared" si="15"/>
        <v>95800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3382</v>
      </c>
      <c r="F530" s="68">
        <f>work!I530+work!J530</f>
        <v>30600</v>
      </c>
      <c r="H530" s="79">
        <f>work!L530</f>
        <v>20130118</v>
      </c>
      <c r="I530" s="47">
        <f t="shared" si="14"/>
        <v>3382</v>
      </c>
      <c r="J530" s="47">
        <f t="shared" si="15"/>
        <v>30600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70506</v>
      </c>
      <c r="F531" s="68">
        <f>work!I531+work!J531</f>
        <v>113750</v>
      </c>
      <c r="H531" s="79">
        <f>work!L531</f>
        <v>20121207</v>
      </c>
      <c r="I531" s="47">
        <f t="shared" si="14"/>
        <v>70506</v>
      </c>
      <c r="J531" s="47">
        <f t="shared" si="15"/>
        <v>113750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22800</v>
      </c>
      <c r="F532" s="68">
        <f>work!I532+work!J532</f>
        <v>260000</v>
      </c>
      <c r="H532" s="79">
        <f>work!L532</f>
        <v>20121207</v>
      </c>
      <c r="I532" s="47">
        <f t="shared" si="14"/>
        <v>22800</v>
      </c>
      <c r="J532" s="47">
        <f t="shared" si="15"/>
        <v>260000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129417</v>
      </c>
      <c r="F533" s="68">
        <f>work!I533+work!J533</f>
        <v>19919</v>
      </c>
      <c r="H533" s="79">
        <f>work!L533</f>
        <v>20121207</v>
      </c>
      <c r="I533" s="47">
        <f t="shared" si="14"/>
        <v>129417</v>
      </c>
      <c r="J533" s="47">
        <f t="shared" si="15"/>
        <v>19919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684070</v>
      </c>
      <c r="F534" s="68">
        <f>work!I534+work!J534</f>
        <v>7450</v>
      </c>
      <c r="H534" s="79">
        <f>work!L534</f>
        <v>20130107</v>
      </c>
      <c r="I534" s="47">
        <f t="shared" si="14"/>
        <v>684070</v>
      </c>
      <c r="J534" s="47">
        <f t="shared" si="15"/>
        <v>7450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76635</v>
      </c>
      <c r="F535" s="68">
        <f>work!I535+work!J535</f>
        <v>191725</v>
      </c>
      <c r="H535" s="79">
        <f>work!L535</f>
        <v>20121207</v>
      </c>
      <c r="I535" s="47">
        <f t="shared" si="14"/>
        <v>76635</v>
      </c>
      <c r="J535" s="47">
        <f t="shared" si="15"/>
        <v>191725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66724</v>
      </c>
      <c r="F536" s="68">
        <f>work!I536+work!J536</f>
        <v>33625</v>
      </c>
      <c r="H536" s="79">
        <f>work!L536</f>
        <v>20121207</v>
      </c>
      <c r="I536" s="47">
        <f t="shared" si="14"/>
        <v>66724</v>
      </c>
      <c r="J536" s="47">
        <f t="shared" si="15"/>
        <v>33625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1600</v>
      </c>
      <c r="F537" s="68">
        <f>work!I537+work!J537</f>
        <v>129145</v>
      </c>
      <c r="H537" s="79">
        <f>work!L537</f>
        <v>20121207</v>
      </c>
      <c r="I537" s="47">
        <f t="shared" si="14"/>
        <v>1600</v>
      </c>
      <c r="J537" s="47">
        <f t="shared" si="15"/>
        <v>129145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37530</v>
      </c>
      <c r="F538" s="68">
        <f>work!I538+work!J538</f>
        <v>2900</v>
      </c>
      <c r="H538" s="79">
        <f>work!L538</f>
        <v>20121207</v>
      </c>
      <c r="I538" s="47">
        <f t="shared" si="14"/>
        <v>37530</v>
      </c>
      <c r="J538" s="47">
        <f t="shared" si="15"/>
        <v>2900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83615</v>
      </c>
      <c r="F539" s="68">
        <f>work!I539+work!J539</f>
        <v>52800</v>
      </c>
      <c r="H539" s="79">
        <f>work!L539</f>
        <v>20121207</v>
      </c>
      <c r="I539" s="47">
        <f t="shared" si="14"/>
        <v>83615</v>
      </c>
      <c r="J539" s="47">
        <f t="shared" si="15"/>
        <v>52800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264840</v>
      </c>
      <c r="F540" s="68">
        <f>work!I540+work!J540</f>
        <v>758975</v>
      </c>
      <c r="H540" s="79">
        <f>work!L540</f>
        <v>20121207</v>
      </c>
      <c r="I540" s="47">
        <f t="shared" si="14"/>
        <v>264840</v>
      </c>
      <c r="J540" s="47">
        <f t="shared" si="15"/>
        <v>758975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240358</v>
      </c>
      <c r="F541" s="68">
        <f>work!I541+work!J541</f>
        <v>363900</v>
      </c>
      <c r="H541" s="79">
        <f>work!L541</f>
        <v>20121207</v>
      </c>
      <c r="I541" s="47">
        <f t="shared" si="14"/>
        <v>240358</v>
      </c>
      <c r="J541" s="47">
        <f t="shared" si="15"/>
        <v>363900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33700</v>
      </c>
      <c r="F542" s="68">
        <f>work!I542+work!J542</f>
        <v>1500</v>
      </c>
      <c r="H542" s="79">
        <f>work!L542</f>
        <v>20121207</v>
      </c>
      <c r="I542" s="47">
        <f t="shared" si="14"/>
        <v>33700</v>
      </c>
      <c r="J542" s="47">
        <f t="shared" si="15"/>
        <v>1500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25396</v>
      </c>
      <c r="F543" s="68">
        <f>work!I543+work!J543</f>
        <v>18200</v>
      </c>
      <c r="H543" s="79">
        <f>work!L543</f>
        <v>20121207</v>
      </c>
      <c r="I543" s="47">
        <f t="shared" si="14"/>
        <v>25396</v>
      </c>
      <c r="J543" s="47">
        <f t="shared" si="15"/>
        <v>18200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111952</v>
      </c>
      <c r="F544" s="68">
        <f>work!I544+work!J544</f>
        <v>202000</v>
      </c>
      <c r="H544" s="79">
        <f>work!L544</f>
        <v>20121207</v>
      </c>
      <c r="I544" s="47">
        <f aca="true" t="shared" si="16" ref="I544:I598">E544</f>
        <v>111952</v>
      </c>
      <c r="J544" s="47">
        <f aca="true" t="shared" si="17" ref="J544:J598">F544</f>
        <v>202000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40600</v>
      </c>
      <c r="F545" s="68">
        <f>work!I545+work!J545</f>
        <v>32913</v>
      </c>
      <c r="H545" s="79">
        <f>work!L545</f>
        <v>20121207</v>
      </c>
      <c r="I545" s="47">
        <f t="shared" si="16"/>
        <v>40600</v>
      </c>
      <c r="J545" s="47">
        <f t="shared" si="17"/>
        <v>32913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43375</v>
      </c>
      <c r="F546" s="68">
        <f>work!I546+work!J546</f>
        <v>548500</v>
      </c>
      <c r="H546" s="79">
        <f>work!L546</f>
        <v>20121207</v>
      </c>
      <c r="I546" s="47">
        <f t="shared" si="16"/>
        <v>43375</v>
      </c>
      <c r="J546" s="47">
        <f t="shared" si="17"/>
        <v>548500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924360</v>
      </c>
      <c r="F547" s="68">
        <f>work!I547+work!J547</f>
        <v>346910</v>
      </c>
      <c r="H547" s="79">
        <f>work!L547</f>
        <v>20121207</v>
      </c>
      <c r="I547" s="47">
        <f t="shared" si="16"/>
        <v>924360</v>
      </c>
      <c r="J547" s="47">
        <f t="shared" si="17"/>
        <v>346910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31500</v>
      </c>
      <c r="F548" s="68">
        <f>work!I548+work!J548</f>
        <v>0</v>
      </c>
      <c r="H548" s="79">
        <f>work!L548</f>
        <v>20130107</v>
      </c>
      <c r="I548" s="47">
        <f t="shared" si="16"/>
        <v>31500</v>
      </c>
      <c r="J548" s="47">
        <f t="shared" si="17"/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85734</v>
      </c>
      <c r="F549" s="68">
        <f>work!I549+work!J549</f>
        <v>2100</v>
      </c>
      <c r="H549" s="79">
        <f>work!L549</f>
        <v>20121207</v>
      </c>
      <c r="I549" s="47">
        <f t="shared" si="16"/>
        <v>85734</v>
      </c>
      <c r="J549" s="47">
        <f t="shared" si="17"/>
        <v>2100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29735</v>
      </c>
      <c r="F550" s="68">
        <f>work!I550+work!J550</f>
        <v>800</v>
      </c>
      <c r="H550" s="79">
        <f>work!L550</f>
        <v>20121207</v>
      </c>
      <c r="I550" s="47">
        <f t="shared" si="16"/>
        <v>29735</v>
      </c>
      <c r="J550" s="47">
        <f t="shared" si="17"/>
        <v>800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577743</v>
      </c>
      <c r="F551" s="68">
        <f>work!I551+work!J551</f>
        <v>771100</v>
      </c>
      <c r="H551" s="79">
        <f>work!L551</f>
        <v>20130107</v>
      </c>
      <c r="I551" s="47">
        <f t="shared" si="16"/>
        <v>577743</v>
      </c>
      <c r="J551" s="47">
        <f t="shared" si="17"/>
        <v>771100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160974</v>
      </c>
      <c r="F553" s="68">
        <f>work!I553+work!J553</f>
        <v>196393</v>
      </c>
      <c r="H553" s="79">
        <f>work!L553</f>
        <v>20121207</v>
      </c>
      <c r="I553" s="47">
        <f t="shared" si="16"/>
        <v>160974</v>
      </c>
      <c r="J553" s="47">
        <f t="shared" si="17"/>
        <v>196393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1998798</v>
      </c>
      <c r="F554" s="68">
        <f>work!I554+work!J554</f>
        <v>962054</v>
      </c>
      <c r="H554" s="79">
        <f>work!L554</f>
        <v>20130107</v>
      </c>
      <c r="I554" s="47">
        <f t="shared" si="16"/>
        <v>1998798</v>
      </c>
      <c r="J554" s="47">
        <f t="shared" si="17"/>
        <v>962054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652455</v>
      </c>
      <c r="F555" s="68">
        <f>work!I555+work!J555</f>
        <v>1732540</v>
      </c>
      <c r="H555" s="79">
        <f>work!L555</f>
        <v>20130107</v>
      </c>
      <c r="I555" s="47">
        <f t="shared" si="16"/>
        <v>652455</v>
      </c>
      <c r="J555" s="47">
        <f t="shared" si="17"/>
        <v>1732540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1054762</v>
      </c>
      <c r="F556" s="68">
        <f>work!I556+work!J556</f>
        <v>348190</v>
      </c>
      <c r="H556" s="79">
        <f>work!L556</f>
        <v>20121207</v>
      </c>
      <c r="I556" s="47">
        <f t="shared" si="16"/>
        <v>1054762</v>
      </c>
      <c r="J556" s="47">
        <f t="shared" si="17"/>
        <v>348190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958589</v>
      </c>
      <c r="F557" s="68">
        <f>work!I557+work!J557</f>
        <v>9811482</v>
      </c>
      <c r="H557" s="89" t="s">
        <v>13</v>
      </c>
      <c r="I557" s="47">
        <f t="shared" si="16"/>
        <v>958589</v>
      </c>
      <c r="J557" s="47">
        <f t="shared" si="17"/>
        <v>9811482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225871</v>
      </c>
      <c r="F558" s="68">
        <f>work!I558+work!J558</f>
        <v>10142</v>
      </c>
      <c r="H558" s="79">
        <f>work!L558</f>
        <v>20121207</v>
      </c>
      <c r="I558" s="47">
        <f t="shared" si="16"/>
        <v>225871</v>
      </c>
      <c r="J558" s="47">
        <f t="shared" si="17"/>
        <v>10142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116808</v>
      </c>
      <c r="F559" s="68">
        <f>work!I559+work!J559</f>
        <v>67700</v>
      </c>
      <c r="H559" s="79">
        <f>work!L559</f>
        <v>20121207</v>
      </c>
      <c r="I559" s="47">
        <f t="shared" si="16"/>
        <v>116808</v>
      </c>
      <c r="J559" s="47">
        <f t="shared" si="17"/>
        <v>67700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220123</v>
      </c>
      <c r="F560" s="68">
        <f>work!I560+work!J560</f>
        <v>75030</v>
      </c>
      <c r="H560" s="79">
        <f>work!L560</f>
        <v>20130107</v>
      </c>
      <c r="I560" s="47">
        <f t="shared" si="16"/>
        <v>220123</v>
      </c>
      <c r="J560" s="47">
        <f t="shared" si="17"/>
        <v>75030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146568</v>
      </c>
      <c r="F561" s="68">
        <f>work!I561+work!J561</f>
        <v>278008</v>
      </c>
      <c r="H561" s="79">
        <f>work!L561</f>
        <v>20121207</v>
      </c>
      <c r="I561" s="47">
        <f t="shared" si="16"/>
        <v>146568</v>
      </c>
      <c r="J561" s="47">
        <f t="shared" si="17"/>
        <v>278008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667052</v>
      </c>
      <c r="F562" s="68">
        <f>work!I562+work!J562</f>
        <v>856676</v>
      </c>
      <c r="H562" s="79">
        <f>work!L562</f>
        <v>20121207</v>
      </c>
      <c r="I562" s="47">
        <f t="shared" si="16"/>
        <v>667052</v>
      </c>
      <c r="J562" s="47">
        <f t="shared" si="17"/>
        <v>856676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514230</v>
      </c>
      <c r="F563" s="68">
        <f>work!I563+work!J563</f>
        <v>55464</v>
      </c>
      <c r="H563" s="79">
        <f>work!L563</f>
        <v>20121207</v>
      </c>
      <c r="I563" s="47">
        <f t="shared" si="16"/>
        <v>514230</v>
      </c>
      <c r="J563" s="47">
        <f t="shared" si="17"/>
        <v>55464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708968</v>
      </c>
      <c r="F564" s="68">
        <f>work!I564+work!J564</f>
        <v>152894</v>
      </c>
      <c r="H564" s="79">
        <f>work!L564</f>
        <v>20130118</v>
      </c>
      <c r="I564" s="47">
        <f t="shared" si="16"/>
        <v>708968</v>
      </c>
      <c r="J564" s="47">
        <f t="shared" si="17"/>
        <v>152894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1850</v>
      </c>
      <c r="F565" s="68">
        <f>work!I565+work!J565</f>
        <v>0</v>
      </c>
      <c r="H565" s="79">
        <f>work!L565</f>
        <v>20130107</v>
      </c>
      <c r="I565" s="47">
        <f t="shared" si="16"/>
        <v>1850</v>
      </c>
      <c r="J565" s="47">
        <f t="shared" si="17"/>
        <v>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684255</v>
      </c>
      <c r="F566" s="68">
        <f>work!I566+work!J566</f>
        <v>403679</v>
      </c>
      <c r="H566" s="79">
        <f>work!L566</f>
        <v>20121207</v>
      </c>
      <c r="I566" s="47">
        <f t="shared" si="16"/>
        <v>684255</v>
      </c>
      <c r="J566" s="47">
        <f t="shared" si="17"/>
        <v>403679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252766</v>
      </c>
      <c r="F567" s="68">
        <f>work!I567+work!J567</f>
        <v>92550</v>
      </c>
      <c r="H567" s="79">
        <f>work!L567</f>
        <v>20121207</v>
      </c>
      <c r="I567" s="47">
        <f t="shared" si="16"/>
        <v>252766</v>
      </c>
      <c r="J567" s="47">
        <f t="shared" si="17"/>
        <v>92550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342213</v>
      </c>
      <c r="F568" s="68">
        <f>work!I568+work!J568</f>
        <v>45095</v>
      </c>
      <c r="H568" s="79">
        <f>work!L568</f>
        <v>20121207</v>
      </c>
      <c r="I568" s="47">
        <f t="shared" si="16"/>
        <v>342213</v>
      </c>
      <c r="J568" s="47">
        <f t="shared" si="17"/>
        <v>45095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140008</v>
      </c>
      <c r="F569" s="68">
        <f>work!I569+work!J569</f>
        <v>0</v>
      </c>
      <c r="H569" s="79">
        <f>work!L569</f>
        <v>20121207</v>
      </c>
      <c r="I569" s="47">
        <f t="shared" si="16"/>
        <v>140008</v>
      </c>
      <c r="J569" s="47">
        <f t="shared" si="17"/>
        <v>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765405</v>
      </c>
      <c r="F570" s="68">
        <f>work!I570+work!J570</f>
        <v>464300</v>
      </c>
      <c r="H570" s="79">
        <f>work!L570</f>
        <v>20130107</v>
      </c>
      <c r="I570" s="47">
        <f t="shared" si="16"/>
        <v>765405</v>
      </c>
      <c r="J570" s="47">
        <f t="shared" si="17"/>
        <v>464300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4273430</v>
      </c>
      <c r="F571" s="68">
        <f>work!I571+work!J571</f>
        <v>3235005</v>
      </c>
      <c r="H571" s="79">
        <f>work!L571</f>
        <v>20121207</v>
      </c>
      <c r="I571" s="47">
        <f t="shared" si="16"/>
        <v>4273430</v>
      </c>
      <c r="J571" s="47">
        <f t="shared" si="17"/>
        <v>3235005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1832402</v>
      </c>
      <c r="F572" s="68">
        <f>work!I572+work!J572</f>
        <v>774230</v>
      </c>
      <c r="H572" s="79">
        <f>work!L572</f>
        <v>20121207</v>
      </c>
      <c r="I572" s="47">
        <f t="shared" si="16"/>
        <v>1832402</v>
      </c>
      <c r="J572" s="47">
        <f t="shared" si="17"/>
        <v>774230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3016751</v>
      </c>
      <c r="F573" s="68">
        <f>work!I573+work!J573</f>
        <v>469247</v>
      </c>
      <c r="H573" s="79">
        <f>work!L573</f>
        <v>20130107</v>
      </c>
      <c r="I573" s="47">
        <f t="shared" si="16"/>
        <v>3016751</v>
      </c>
      <c r="J573" s="47">
        <f t="shared" si="17"/>
        <v>469247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2700</v>
      </c>
      <c r="F574" s="68">
        <f>work!I574+work!J574</f>
        <v>0</v>
      </c>
      <c r="H574" s="79">
        <f>work!L574</f>
        <v>20130107</v>
      </c>
      <c r="I574" s="47">
        <f t="shared" si="16"/>
        <v>2700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6180</v>
      </c>
      <c r="H575" s="79">
        <f>work!L575</f>
        <v>20121207</v>
      </c>
      <c r="I575" s="47">
        <f t="shared" si="16"/>
        <v>0</v>
      </c>
      <c r="J575" s="47">
        <f t="shared" si="17"/>
        <v>6180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34300</v>
      </c>
      <c r="F576" s="68">
        <f>work!I576+work!J576</f>
        <v>14800</v>
      </c>
      <c r="H576" s="79">
        <f>work!L576</f>
        <v>20130107</v>
      </c>
      <c r="I576" s="47">
        <f t="shared" si="16"/>
        <v>34300</v>
      </c>
      <c r="J576" s="47">
        <f t="shared" si="17"/>
        <v>14800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43700</v>
      </c>
      <c r="F577" s="68">
        <f>work!I577+work!J577</f>
        <v>0</v>
      </c>
      <c r="H577" s="79">
        <f>work!L577</f>
        <v>20130107</v>
      </c>
      <c r="I577" s="47">
        <f t="shared" si="16"/>
        <v>43700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223570</v>
      </c>
      <c r="F578" s="68">
        <f>work!I578+work!J578</f>
        <v>49533</v>
      </c>
      <c r="H578" s="79">
        <f>work!L578</f>
        <v>20121207</v>
      </c>
      <c r="I578" s="47">
        <f t="shared" si="16"/>
        <v>223570</v>
      </c>
      <c r="J578" s="47">
        <f t="shared" si="17"/>
        <v>49533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70212</v>
      </c>
      <c r="F579" s="68">
        <f>work!I579+work!J579</f>
        <v>0</v>
      </c>
      <c r="H579" s="79">
        <f>work!L579</f>
        <v>20121207</v>
      </c>
      <c r="I579" s="47">
        <f t="shared" si="16"/>
        <v>70212</v>
      </c>
      <c r="J579" s="47">
        <f t="shared" si="17"/>
        <v>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10500</v>
      </c>
      <c r="H580" s="79">
        <f>work!L580</f>
        <v>20121207</v>
      </c>
      <c r="I580" s="47">
        <f t="shared" si="16"/>
        <v>0</v>
      </c>
      <c r="J580" s="47">
        <f t="shared" si="17"/>
        <v>10500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146000</v>
      </c>
      <c r="F581" s="68">
        <f>work!I581+work!J581</f>
        <v>94398</v>
      </c>
      <c r="H581" s="79">
        <f>work!L581</f>
        <v>20121207</v>
      </c>
      <c r="I581" s="47">
        <f t="shared" si="16"/>
        <v>146000</v>
      </c>
      <c r="J581" s="47">
        <f t="shared" si="17"/>
        <v>94398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2800</v>
      </c>
      <c r="F582" s="68">
        <f>work!I582+work!J582</f>
        <v>303741</v>
      </c>
      <c r="H582" s="79">
        <f>work!L582</f>
        <v>20130107</v>
      </c>
      <c r="I582" s="47">
        <f t="shared" si="16"/>
        <v>2800</v>
      </c>
      <c r="J582" s="47">
        <f t="shared" si="17"/>
        <v>303741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24023</v>
      </c>
      <c r="F583" s="68">
        <f>work!I583+work!J583</f>
        <v>0</v>
      </c>
      <c r="H583" s="79">
        <f>work!L583</f>
        <v>20121207</v>
      </c>
      <c r="I583" s="47">
        <f t="shared" si="16"/>
        <v>24023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16130</v>
      </c>
      <c r="F584" s="68">
        <f>work!I584+work!J584</f>
        <v>36270</v>
      </c>
      <c r="H584" s="79">
        <f>work!L584</f>
        <v>20121207</v>
      </c>
      <c r="I584" s="47">
        <f t="shared" si="16"/>
        <v>16130</v>
      </c>
      <c r="J584" s="47">
        <f t="shared" si="17"/>
        <v>36270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26800</v>
      </c>
      <c r="F585" s="68">
        <f>work!I585+work!J585</f>
        <v>16750</v>
      </c>
      <c r="H585" s="79">
        <f>work!L585</f>
        <v>20121207</v>
      </c>
      <c r="I585" s="47">
        <f t="shared" si="16"/>
        <v>26800</v>
      </c>
      <c r="J585" s="47">
        <f t="shared" si="17"/>
        <v>16750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253924</v>
      </c>
      <c r="F586" s="68">
        <f>work!I586+work!J586</f>
        <v>307979</v>
      </c>
      <c r="H586" s="79">
        <f>work!L586</f>
        <v>20121207</v>
      </c>
      <c r="I586" s="47">
        <f t="shared" si="16"/>
        <v>253924</v>
      </c>
      <c r="J586" s="47">
        <f t="shared" si="17"/>
        <v>307979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43246</v>
      </c>
      <c r="F587" s="68">
        <f>work!I587+work!J587</f>
        <v>50473</v>
      </c>
      <c r="H587" s="79">
        <f>work!L587</f>
        <v>20121207</v>
      </c>
      <c r="I587" s="47">
        <f t="shared" si="16"/>
        <v>43246</v>
      </c>
      <c r="J587" s="47">
        <f t="shared" si="17"/>
        <v>50473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203620</v>
      </c>
      <c r="F588" s="68">
        <f>work!I588+work!J588</f>
        <v>7000</v>
      </c>
      <c r="H588" s="79">
        <f>work!L588</f>
        <v>20121207</v>
      </c>
      <c r="I588" s="47">
        <f t="shared" si="16"/>
        <v>203620</v>
      </c>
      <c r="J588" s="47">
        <f t="shared" si="17"/>
        <v>7000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500685</v>
      </c>
      <c r="F589" s="68">
        <f>work!I589+work!J589</f>
        <v>1200</v>
      </c>
      <c r="H589" s="79">
        <f>work!L589</f>
        <v>20121107</v>
      </c>
      <c r="I589" s="47">
        <f t="shared" si="16"/>
        <v>500685</v>
      </c>
      <c r="J589" s="47">
        <f t="shared" si="17"/>
        <v>1200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140964</v>
      </c>
      <c r="F590" s="68">
        <f>work!I590+work!J590</f>
        <v>33165</v>
      </c>
      <c r="H590" s="79">
        <f>work!L590</f>
        <v>20121207</v>
      </c>
      <c r="I590" s="47">
        <f t="shared" si="16"/>
        <v>140964</v>
      </c>
      <c r="J590" s="47">
        <f t="shared" si="17"/>
        <v>33165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13725</v>
      </c>
      <c r="F591" s="68">
        <f>work!I591+work!J591</f>
        <v>35850</v>
      </c>
      <c r="H591" s="79">
        <f>work!L591</f>
        <v>20121207</v>
      </c>
      <c r="I591" s="47">
        <f t="shared" si="16"/>
        <v>13725</v>
      </c>
      <c r="J591" s="47">
        <f t="shared" si="17"/>
        <v>35850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156252</v>
      </c>
      <c r="F593" s="68">
        <f>work!I593+work!J593</f>
        <v>550187</v>
      </c>
      <c r="H593" s="79">
        <f>work!L593</f>
        <v>20121207</v>
      </c>
      <c r="I593" s="47">
        <f t="shared" si="16"/>
        <v>156252</v>
      </c>
      <c r="J593" s="47">
        <f t="shared" si="17"/>
        <v>550187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49100</v>
      </c>
      <c r="F594" s="68">
        <f>work!I594+work!J594</f>
        <v>47600</v>
      </c>
      <c r="H594" s="79">
        <f>work!L594</f>
        <v>20121207</v>
      </c>
      <c r="I594" s="47">
        <f t="shared" si="16"/>
        <v>49100</v>
      </c>
      <c r="J594" s="47">
        <f t="shared" si="17"/>
        <v>47600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430792</v>
      </c>
      <c r="F595" s="68">
        <f>work!I595+work!J595</f>
        <v>166450</v>
      </c>
      <c r="H595" s="79">
        <f>work!L595</f>
        <v>20121207</v>
      </c>
      <c r="I595" s="47">
        <f t="shared" si="16"/>
        <v>430792</v>
      </c>
      <c r="J595" s="47">
        <f t="shared" si="17"/>
        <v>166450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119429</v>
      </c>
      <c r="F596" s="68">
        <f>work!I596+work!J596</f>
        <v>38100</v>
      </c>
      <c r="H596" s="79">
        <f>work!L596</f>
        <v>20130107</v>
      </c>
      <c r="I596" s="47">
        <f t="shared" si="16"/>
        <v>119429</v>
      </c>
      <c r="J596" s="47">
        <f t="shared" si="17"/>
        <v>38100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56320</v>
      </c>
      <c r="F597" s="68">
        <f>work!I597+work!J597</f>
        <v>525050</v>
      </c>
      <c r="H597" s="79">
        <f>work!L597</f>
        <v>20130107</v>
      </c>
      <c r="I597" s="47">
        <f t="shared" si="16"/>
        <v>56320</v>
      </c>
      <c r="J597" s="47">
        <f t="shared" si="17"/>
        <v>525050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17333351</v>
      </c>
      <c r="H598" s="79">
        <f>work!L598</f>
        <v>20130107</v>
      </c>
      <c r="I598" s="47">
        <f t="shared" si="16"/>
        <v>0</v>
      </c>
      <c r="J598" s="47">
        <f t="shared" si="17"/>
        <v>17333351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January-November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368923265</v>
      </c>
      <c r="D7" s="45">
        <f>SUM(top_20_ytd!D7+top_20_ytd!E7)</f>
        <v>237376884</v>
      </c>
      <c r="E7" s="45">
        <f>SUM(top_20_ytd!F7+top_20_ytd!G7)</f>
        <v>131546381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272432601</v>
      </c>
      <c r="D8" s="47">
        <f>SUM(top_20_ytd!D8+top_20_ytd!E8)</f>
        <v>109851662</v>
      </c>
      <c r="E8" s="47">
        <f>SUM(top_20_ytd!F8+top_20_ytd!G8)</f>
        <v>162580939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146416139</v>
      </c>
      <c r="D9" s="47">
        <f>SUM(top_20_ytd!D9+top_20_ytd!E9)</f>
        <v>19323252</v>
      </c>
      <c r="E9" s="47">
        <f>SUM(top_20_ytd!F9+top_20_ytd!G9)</f>
        <v>127092887</v>
      </c>
      <c r="G9" s="47"/>
    </row>
    <row r="10" spans="1:7" ht="15">
      <c r="A10" s="18" t="str">
        <f>top_20_ytd!A10</f>
        <v>Brick Township</v>
      </c>
      <c r="B10" s="18" t="str">
        <f>top_20_ytd!B10</f>
        <v>Ocean</v>
      </c>
      <c r="C10" s="47">
        <f t="shared" si="0"/>
        <v>143752486</v>
      </c>
      <c r="D10" s="47">
        <f>SUM(top_20_ytd!D10+top_20_ytd!E10)</f>
        <v>47301986</v>
      </c>
      <c r="E10" s="47">
        <f>SUM(top_20_ytd!F10+top_20_ytd!G10)</f>
        <v>96450500</v>
      </c>
      <c r="G10" s="47"/>
    </row>
    <row r="11" spans="1:7" ht="15">
      <c r="A11" s="18" t="str">
        <f>top_20_ytd!A11</f>
        <v>Edison Township</v>
      </c>
      <c r="B11" s="18" t="str">
        <f>top_20_ytd!B11</f>
        <v>Middlesex</v>
      </c>
      <c r="C11" s="47">
        <f t="shared" si="0"/>
        <v>140574239</v>
      </c>
      <c r="D11" s="47">
        <f>SUM(top_20_ytd!D11+top_20_ytd!E11)</f>
        <v>33433311</v>
      </c>
      <c r="E11" s="47">
        <f>SUM(top_20_ytd!F11+top_20_ytd!G11)</f>
        <v>107140928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118992053</v>
      </c>
      <c r="D12" s="47">
        <f>SUM(top_20_ytd!D12+top_20_ytd!E12)</f>
        <v>69227723</v>
      </c>
      <c r="E12" s="47">
        <f>SUM(top_20_ytd!F12+top_20_ytd!G12)</f>
        <v>49764330</v>
      </c>
      <c r="G12" s="47"/>
    </row>
    <row r="13" spans="1:7" ht="15">
      <c r="A13" s="18" t="str">
        <f>top_20_ytd!A13</f>
        <v>Elizabeth City</v>
      </c>
      <c r="B13" s="18" t="str">
        <f>top_20_ytd!B13</f>
        <v>Union</v>
      </c>
      <c r="C13" s="47">
        <f t="shared" si="0"/>
        <v>117672984</v>
      </c>
      <c r="D13" s="47">
        <f>SUM(top_20_ytd!D13+top_20_ytd!E13)</f>
        <v>13982036</v>
      </c>
      <c r="E13" s="47">
        <f>SUM(top_20_ytd!F13+top_20_ytd!G13)</f>
        <v>103690948</v>
      </c>
      <c r="G13" s="47"/>
    </row>
    <row r="14" spans="1:7" ht="15">
      <c r="A14" s="18" t="str">
        <f>top_20_ytd!A14</f>
        <v>Parsippany-Troy Hills Twp</v>
      </c>
      <c r="B14" s="18" t="str">
        <f>top_20_ytd!B14</f>
        <v>Morris</v>
      </c>
      <c r="C14" s="47">
        <f t="shared" si="0"/>
        <v>108606363</v>
      </c>
      <c r="D14" s="47">
        <f>SUM(top_20_ytd!D14+top_20_ytd!E14)</f>
        <v>16325825</v>
      </c>
      <c r="E14" s="47">
        <f>SUM(top_20_ytd!F14+top_20_ytd!G14)</f>
        <v>92280538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103430887</v>
      </c>
      <c r="D15" s="47">
        <f>SUM(top_20_ytd!D15+top_20_ytd!E15)</f>
        <v>31605490</v>
      </c>
      <c r="E15" s="47">
        <f>SUM(top_20_ytd!F15+top_20_ytd!G15)</f>
        <v>71825397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102800088</v>
      </c>
      <c r="D16" s="47">
        <f>SUM(top_20_ytd!D16+top_20_ytd!E16)</f>
        <v>89916769</v>
      </c>
      <c r="E16" s="47">
        <f>SUM(top_20_ytd!F16+top_20_ytd!G16)</f>
        <v>12883319</v>
      </c>
      <c r="G16" s="47"/>
    </row>
    <row r="17" spans="1:7" ht="15">
      <c r="A17" s="18" t="str">
        <f>top_20_ytd!A17</f>
        <v>Cliffside Park Borough</v>
      </c>
      <c r="B17" s="18" t="str">
        <f>top_20_ytd!B17</f>
        <v>Bergen</v>
      </c>
      <c r="C17" s="47">
        <f t="shared" si="0"/>
        <v>101568025</v>
      </c>
      <c r="D17" s="47">
        <f>SUM(top_20_ytd!D17+top_20_ytd!E17)</f>
        <v>100909568</v>
      </c>
      <c r="E17" s="47">
        <f>SUM(top_20_ytd!F17+top_20_ytd!G17)</f>
        <v>658457</v>
      </c>
      <c r="G17" s="47"/>
    </row>
    <row r="18" spans="1:7" ht="15">
      <c r="A18" s="18" t="str">
        <f>top_20_ytd!A18</f>
        <v>Hoboken City</v>
      </c>
      <c r="B18" s="18" t="str">
        <f>top_20_ytd!B18</f>
        <v>Hudson</v>
      </c>
      <c r="C18" s="47">
        <f t="shared" si="0"/>
        <v>100610892</v>
      </c>
      <c r="D18" s="47">
        <f>SUM(top_20_ytd!D18+top_20_ytd!E18)</f>
        <v>61055673</v>
      </c>
      <c r="E18" s="47">
        <f>SUM(top_20_ytd!F18+top_20_ytd!G18)</f>
        <v>39555219</v>
      </c>
      <c r="G18" s="47"/>
    </row>
    <row r="19" spans="1:7" ht="15">
      <c r="A19" s="18" t="str">
        <f>top_20_ytd!A19</f>
        <v>Lawrence Township</v>
      </c>
      <c r="B19" s="18" t="str">
        <f>top_20_ytd!B19</f>
        <v>Mercer</v>
      </c>
      <c r="C19" s="47">
        <f t="shared" si="0"/>
        <v>98867902</v>
      </c>
      <c r="D19" s="47">
        <f>SUM(top_20_ytd!D19+top_20_ytd!E19)</f>
        <v>10009578</v>
      </c>
      <c r="E19" s="47">
        <f>SUM(top_20_ytd!F19+top_20_ytd!G19)</f>
        <v>88858324</v>
      </c>
      <c r="G19" s="47"/>
    </row>
    <row r="20" spans="1:7" ht="15">
      <c r="A20" s="18" t="str">
        <f>top_20_ytd!A20</f>
        <v>Weehawken Township</v>
      </c>
      <c r="B20" s="18" t="str">
        <f>top_20_ytd!B20</f>
        <v>Hudson</v>
      </c>
      <c r="C20" s="47">
        <f t="shared" si="0"/>
        <v>92926248</v>
      </c>
      <c r="D20" s="47">
        <f>SUM(top_20_ytd!D20+top_20_ytd!E20)</f>
        <v>82201554</v>
      </c>
      <c r="E20" s="47">
        <f>SUM(top_20_ytd!F20+top_20_ytd!G20)</f>
        <v>10724694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91403846</v>
      </c>
      <c r="D21" s="47">
        <f>SUM(top_20_ytd!D21+top_20_ytd!E21)</f>
        <v>49070299</v>
      </c>
      <c r="E21" s="47">
        <f>SUM(top_20_ytd!F21+top_20_ytd!G21)</f>
        <v>42333547</v>
      </c>
      <c r="G21" s="47"/>
    </row>
    <row r="22" spans="1:7" ht="15">
      <c r="A22" s="18" t="str">
        <f>top_20_ytd!A22</f>
        <v>Plainsboro Township</v>
      </c>
      <c r="B22" s="18" t="str">
        <f>top_20_ytd!B22</f>
        <v>Middlesex</v>
      </c>
      <c r="C22" s="47">
        <f t="shared" si="0"/>
        <v>90861033</v>
      </c>
      <c r="D22" s="47">
        <f>SUM(top_20_ytd!D22+top_20_ytd!E22)</f>
        <v>6920562</v>
      </c>
      <c r="E22" s="47">
        <f>SUM(top_20_ytd!F22+top_20_ytd!G22)</f>
        <v>83940471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89312600</v>
      </c>
      <c r="D23" s="47">
        <f>SUM(top_20_ytd!D23+top_20_ytd!E23)</f>
        <v>40623063</v>
      </c>
      <c r="E23" s="47">
        <f>SUM(top_20_ytd!F23+top_20_ytd!G23)</f>
        <v>48689537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87848342</v>
      </c>
      <c r="D24" s="47">
        <f>SUM(top_20_ytd!D24+top_20_ytd!E24)</f>
        <v>58744036</v>
      </c>
      <c r="E24" s="47">
        <f>SUM(top_20_ytd!F24+top_20_ytd!G24)</f>
        <v>29104306</v>
      </c>
      <c r="G24" s="47"/>
    </row>
    <row r="25" spans="1:7" ht="15">
      <c r="A25" s="18" t="str">
        <f>top_20_ytd!A25</f>
        <v>Atlantic City</v>
      </c>
      <c r="B25" s="18" t="str">
        <f>top_20_ytd!B25</f>
        <v>Atlantic</v>
      </c>
      <c r="C25" s="47">
        <f t="shared" si="0"/>
        <v>87499850</v>
      </c>
      <c r="D25" s="47">
        <f>SUM(top_20_ytd!D25+top_20_ytd!E25)</f>
        <v>6235897</v>
      </c>
      <c r="E25" s="47">
        <f>SUM(top_20_ytd!F25+top_20_ytd!G25)</f>
        <v>81263953</v>
      </c>
      <c r="G25" s="47"/>
    </row>
    <row r="26" spans="1:7" ht="15">
      <c r="A26" s="18" t="str">
        <f>top_20_ytd!A26</f>
        <v>Paramus Borough</v>
      </c>
      <c r="B26" s="18" t="str">
        <f>top_20_ytd!B26</f>
        <v>Bergen</v>
      </c>
      <c r="C26" s="47">
        <f t="shared" si="0"/>
        <v>85679051</v>
      </c>
      <c r="D26" s="47">
        <f>SUM(top_20_ytd!D26+top_20_ytd!E26)</f>
        <v>17520290</v>
      </c>
      <c r="E26" s="47">
        <f>SUM(top_20_ytd!F26+top_20_ytd!G26)</f>
        <v>68158761</v>
      </c>
      <c r="G26" s="47"/>
    </row>
    <row r="27" spans="1:5" ht="15">
      <c r="A27" s="18" t="s">
        <v>16</v>
      </c>
      <c r="B27" s="17"/>
      <c r="C27" s="50">
        <f>SUM(C7:C26)</f>
        <v>2550178894</v>
      </c>
      <c r="D27" s="50">
        <f>SUM(D7:D26)</f>
        <v>1101635458</v>
      </c>
      <c r="E27" s="50">
        <f>SUM(E7:E26)</f>
        <v>1448543436</v>
      </c>
    </row>
    <row r="28" spans="1:5" ht="15">
      <c r="A28" s="18" t="s">
        <v>10</v>
      </c>
      <c r="C28" s="53">
        <f>D28+E28</f>
        <v>10205168924</v>
      </c>
      <c r="D28" s="28">
        <f>SUM(top_20_ytd!D28:E28)</f>
        <v>4921320804</v>
      </c>
      <c r="E28" s="28">
        <f>SUM(top_20_ytd!F28:G28)</f>
        <v>5283848120</v>
      </c>
    </row>
    <row r="29" spans="1:5" ht="15">
      <c r="A29" s="18" t="s">
        <v>17</v>
      </c>
      <c r="C29" s="43">
        <f>C27/C28</f>
        <v>0.24989090459861163</v>
      </c>
      <c r="D29" s="43">
        <f>D27/D28</f>
        <v>0.2238495521577463</v>
      </c>
      <c r="E29" s="43">
        <f>E27/E28</f>
        <v>0.2741455475446179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1/18/13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31837352</v>
      </c>
      <c r="D7" s="45">
        <f>SUM(top_20!D7+top_20!E7)</f>
        <v>6663643</v>
      </c>
      <c r="E7" s="45">
        <f>SUM(top_20!F7+top_20!G7)</f>
        <v>25173709</v>
      </c>
      <c r="F7" s="27"/>
      <c r="H7" s="5"/>
    </row>
    <row r="8" spans="1:8" ht="15">
      <c r="A8" s="18" t="str">
        <f>top_20!A8</f>
        <v>Camden City</v>
      </c>
      <c r="B8" s="18" t="str">
        <f>top_20!B8</f>
        <v>Camden</v>
      </c>
      <c r="C8" s="50">
        <f aca="true" t="shared" si="0" ref="C8:C25">D8+E8</f>
        <v>31368036</v>
      </c>
      <c r="D8" s="47">
        <f>SUM(top_20!D8+top_20!E8)</f>
        <v>329545</v>
      </c>
      <c r="E8" s="47">
        <f>SUM(top_20!F8+top_20!G8)</f>
        <v>31038491</v>
      </c>
      <c r="F8" s="27"/>
      <c r="G8" s="5"/>
      <c r="H8" s="5"/>
    </row>
    <row r="9" spans="1:8" ht="15">
      <c r="A9" s="18" t="str">
        <f>top_20!A9</f>
        <v>Glassboro Borough</v>
      </c>
      <c r="B9" s="18" t="str">
        <f>top_20!B9</f>
        <v>Gloucester</v>
      </c>
      <c r="C9" s="50">
        <f t="shared" si="0"/>
        <v>20735448</v>
      </c>
      <c r="D9" s="47">
        <f>SUM(top_20!D9+top_20!E9)</f>
        <v>1351875</v>
      </c>
      <c r="E9" s="47">
        <f>SUM(top_20!F9+top_20!G9)</f>
        <v>19383573</v>
      </c>
      <c r="F9" s="27"/>
      <c r="G9" s="5"/>
      <c r="H9" s="5"/>
    </row>
    <row r="10" spans="1:8" ht="15">
      <c r="A10" s="18" t="str">
        <f>top_20!A10</f>
        <v>Hoboken City</v>
      </c>
      <c r="B10" s="18" t="str">
        <f>top_20!B10</f>
        <v>Hudson</v>
      </c>
      <c r="C10" s="50">
        <f t="shared" si="0"/>
        <v>19949890</v>
      </c>
      <c r="D10" s="47">
        <f>SUM(top_20!D10+top_20!E10)</f>
        <v>2688448</v>
      </c>
      <c r="E10" s="47">
        <f>SUM(top_20!F10+top_20!G10)</f>
        <v>17261442</v>
      </c>
      <c r="F10" s="27"/>
      <c r="G10" s="5"/>
      <c r="H10" s="5"/>
    </row>
    <row r="11" spans="1:8" ht="15">
      <c r="A11" s="18" t="str">
        <f>top_20!A11</f>
        <v>West Deptford Township</v>
      </c>
      <c r="B11" s="18" t="str">
        <f>top_20!B11</f>
        <v>Gloucester</v>
      </c>
      <c r="C11" s="50">
        <f t="shared" si="0"/>
        <v>12922323</v>
      </c>
      <c r="D11" s="47">
        <f>SUM(top_20!D11+top_20!E11)</f>
        <v>201738</v>
      </c>
      <c r="E11" s="47">
        <f>SUM(top_20!F11+top_20!G11)</f>
        <v>12720585</v>
      </c>
      <c r="F11" s="27"/>
      <c r="G11" s="5"/>
      <c r="H11" s="5"/>
    </row>
    <row r="12" spans="1:8" ht="15">
      <c r="A12" s="18" t="str">
        <f>top_20!A12</f>
        <v>Clifton City</v>
      </c>
      <c r="B12" s="18" t="str">
        <f>top_20!B12</f>
        <v>Passaic</v>
      </c>
      <c r="C12" s="50">
        <f t="shared" si="0"/>
        <v>12575333</v>
      </c>
      <c r="D12" s="47">
        <f>SUM(top_20!D12+top_20!E12)</f>
        <v>3144970</v>
      </c>
      <c r="E12" s="47">
        <f>SUM(top_20!F12+top_20!G12)</f>
        <v>9430363</v>
      </c>
      <c r="F12" s="27"/>
      <c r="G12" s="5"/>
      <c r="H12" s="5"/>
    </row>
    <row r="13" spans="1:8" ht="15">
      <c r="A13" s="18" t="str">
        <f>top_20!A13</f>
        <v>Elizabeth City</v>
      </c>
      <c r="B13" s="18" t="str">
        <f>top_20!B13</f>
        <v>Union</v>
      </c>
      <c r="C13" s="50">
        <f t="shared" si="0"/>
        <v>10770071</v>
      </c>
      <c r="D13" s="47">
        <f>SUM(top_20!D13+top_20!E13)</f>
        <v>958589</v>
      </c>
      <c r="E13" s="47">
        <f>SUM(top_20!F13+top_20!G13)</f>
        <v>9811482</v>
      </c>
      <c r="F13" s="27"/>
      <c r="G13" s="5"/>
      <c r="H13" s="5"/>
    </row>
    <row r="14" spans="1:8" ht="15">
      <c r="A14" s="18" t="str">
        <f>top_20!A14</f>
        <v>Hamilton Township</v>
      </c>
      <c r="B14" s="18" t="str">
        <f>top_20!B14</f>
        <v>Atlantic</v>
      </c>
      <c r="C14" s="50">
        <f t="shared" si="0"/>
        <v>9860716</v>
      </c>
      <c r="D14" s="47">
        <f>SUM(top_20!D14+top_20!E14)</f>
        <v>689388</v>
      </c>
      <c r="E14" s="47">
        <f>SUM(top_20!F14+top_20!G14)</f>
        <v>9171328</v>
      </c>
      <c r="F14" s="27"/>
      <c r="G14" s="5"/>
      <c r="H14" s="5"/>
    </row>
    <row r="15" spans="1:8" ht="15">
      <c r="A15" s="18" t="str">
        <f>top_20!A15</f>
        <v>South Brunswick Township</v>
      </c>
      <c r="B15" s="18" t="str">
        <f>top_20!B15</f>
        <v>Middlesex</v>
      </c>
      <c r="C15" s="50">
        <f t="shared" si="0"/>
        <v>9052897</v>
      </c>
      <c r="D15" s="47">
        <f>SUM(top_20!D15+top_20!E15)</f>
        <v>3483472</v>
      </c>
      <c r="E15" s="47">
        <f>SUM(top_20!F15+top_20!G15)</f>
        <v>5569425</v>
      </c>
      <c r="F15" s="27"/>
      <c r="G15" s="5"/>
      <c r="H15" s="5"/>
    </row>
    <row r="16" spans="1:8" ht="15">
      <c r="A16" s="18" t="str">
        <f>top_20!A16</f>
        <v>Burlington Township</v>
      </c>
      <c r="B16" s="18" t="str">
        <f>top_20!B16</f>
        <v>Burlington</v>
      </c>
      <c r="C16" s="50">
        <f t="shared" si="0"/>
        <v>7921818</v>
      </c>
      <c r="D16" s="47">
        <f>SUM(top_20!D16+top_20!E16)</f>
        <v>7457390</v>
      </c>
      <c r="E16" s="47">
        <f>SUM(top_20!F16+top_20!G16)</f>
        <v>464428</v>
      </c>
      <c r="F16" s="27"/>
      <c r="G16" s="5"/>
      <c r="H16" s="5"/>
    </row>
    <row r="17" spans="1:8" ht="15">
      <c r="A17" s="18" t="str">
        <f>top_20!A17</f>
        <v>Sea Isle City</v>
      </c>
      <c r="B17" s="18" t="str">
        <f>top_20!B17</f>
        <v>Cape May</v>
      </c>
      <c r="C17" s="50">
        <f t="shared" si="0"/>
        <v>7802256</v>
      </c>
      <c r="D17" s="47">
        <f>SUM(top_20!D17+top_20!E17)</f>
        <v>6625056</v>
      </c>
      <c r="E17" s="47">
        <f>SUM(top_20!F17+top_20!G17)</f>
        <v>1177200</v>
      </c>
      <c r="F17" s="27"/>
      <c r="G17" s="5"/>
      <c r="H17" s="5"/>
    </row>
    <row r="18" spans="1:8" ht="15">
      <c r="A18" s="18" t="str">
        <f>top_20!A18</f>
        <v>Princeton Township</v>
      </c>
      <c r="B18" s="18" t="str">
        <f>top_20!B18</f>
        <v>Mercer</v>
      </c>
      <c r="C18" s="50">
        <f t="shared" si="0"/>
        <v>7616176</v>
      </c>
      <c r="D18" s="47">
        <f>SUM(top_20!D18+top_20!E18)</f>
        <v>2513621</v>
      </c>
      <c r="E18" s="47">
        <f>SUM(top_20!F18+top_20!G18)</f>
        <v>5102555</v>
      </c>
      <c r="F18" s="27"/>
      <c r="G18" s="5"/>
      <c r="H18" s="5"/>
    </row>
    <row r="19" spans="1:8" ht="15">
      <c r="A19" s="18" t="str">
        <f>top_20!A19</f>
        <v>Summit City</v>
      </c>
      <c r="B19" s="18" t="str">
        <f>top_20!B19</f>
        <v>Union</v>
      </c>
      <c r="C19" s="50">
        <f t="shared" si="0"/>
        <v>7508435</v>
      </c>
      <c r="D19" s="47">
        <f>SUM(top_20!D19+top_20!E19)</f>
        <v>4273430</v>
      </c>
      <c r="E19" s="47">
        <f>SUM(top_20!F19+top_20!G19)</f>
        <v>3235005</v>
      </c>
      <c r="F19" s="27"/>
      <c r="G19" s="5"/>
      <c r="H19" s="5"/>
    </row>
    <row r="20" spans="1:8" ht="15">
      <c r="A20" s="18" t="str">
        <f>top_20!A20</f>
        <v>Edison Township</v>
      </c>
      <c r="B20" s="18" t="str">
        <f>top_20!B20</f>
        <v>Middlesex</v>
      </c>
      <c r="C20" s="50">
        <f t="shared" si="0"/>
        <v>7212684</v>
      </c>
      <c r="D20" s="47">
        <f>SUM(top_20!D20+top_20!E20)</f>
        <v>3353372</v>
      </c>
      <c r="E20" s="47">
        <f>SUM(top_20!F20+top_20!G20)</f>
        <v>3859312</v>
      </c>
      <c r="F20" s="27"/>
      <c r="G20" s="5"/>
      <c r="H20" s="5"/>
    </row>
    <row r="21" spans="1:8" ht="15">
      <c r="A21" s="18" t="str">
        <f>top_20!A21</f>
        <v>Evesham Township</v>
      </c>
      <c r="B21" s="18" t="str">
        <f>top_20!B21</f>
        <v>Burlington</v>
      </c>
      <c r="C21" s="50">
        <f t="shared" si="0"/>
        <v>7069598</v>
      </c>
      <c r="D21" s="47">
        <f>SUM(top_20!D21+top_20!E21)</f>
        <v>321525</v>
      </c>
      <c r="E21" s="47">
        <f>SUM(top_20!F21+top_20!G21)</f>
        <v>6748073</v>
      </c>
      <c r="F21" s="27"/>
      <c r="G21" s="5"/>
      <c r="H21" s="5"/>
    </row>
    <row r="22" spans="1:8" ht="15">
      <c r="A22" s="18" t="str">
        <f>top_20!A22</f>
        <v>Ocean City</v>
      </c>
      <c r="B22" s="18" t="str">
        <f>top_20!B22</f>
        <v>Cape May</v>
      </c>
      <c r="C22" s="50">
        <f t="shared" si="0"/>
        <v>7052902</v>
      </c>
      <c r="D22" s="47">
        <f>SUM(top_20!D22+top_20!E22)</f>
        <v>6425393</v>
      </c>
      <c r="E22" s="47">
        <f>SUM(top_20!F22+top_20!G22)</f>
        <v>627509</v>
      </c>
      <c r="F22" s="27"/>
      <c r="G22" s="5"/>
      <c r="H22" s="5"/>
    </row>
    <row r="23" spans="1:8" ht="15">
      <c r="A23" s="18" t="str">
        <f>top_20!A23</f>
        <v>Woodbridge Township</v>
      </c>
      <c r="B23" s="18" t="str">
        <f>top_20!B23</f>
        <v>Middlesex</v>
      </c>
      <c r="C23" s="50">
        <f>D23+E23</f>
        <v>6248936</v>
      </c>
      <c r="D23" s="47">
        <f>SUM(top_20!D23+top_20!E23)</f>
        <v>2771309</v>
      </c>
      <c r="E23" s="47">
        <f>SUM(top_20!F23+top_20!G23)</f>
        <v>3477627</v>
      </c>
      <c r="F23" s="27"/>
      <c r="G23" s="5"/>
      <c r="H23" s="5"/>
    </row>
    <row r="24" spans="1:8" ht="15">
      <c r="A24" s="18" t="str">
        <f>top_20!A24</f>
        <v>Hopewell Township</v>
      </c>
      <c r="B24" s="18" t="str">
        <f>top_20!B24</f>
        <v>Mercer</v>
      </c>
      <c r="C24" s="50">
        <f t="shared" si="0"/>
        <v>5921934</v>
      </c>
      <c r="D24" s="47">
        <f>SUM(top_20!D24+top_20!E24)</f>
        <v>4255779</v>
      </c>
      <c r="E24" s="47">
        <f>SUM(top_20!F24+top_20!G24)</f>
        <v>1666155</v>
      </c>
      <c r="F24" s="27"/>
      <c r="G24" s="5"/>
      <c r="H24" s="5"/>
    </row>
    <row r="25" spans="1:8" ht="15">
      <c r="A25" s="18" t="str">
        <f>top_20!A25</f>
        <v>Moorestown Township</v>
      </c>
      <c r="B25" s="18" t="str">
        <f>top_20!B25</f>
        <v>Burlington</v>
      </c>
      <c r="C25" s="50">
        <f t="shared" si="0"/>
        <v>5802244</v>
      </c>
      <c r="D25" s="47">
        <f>SUM(top_20!D25+top_20!E25)</f>
        <v>770304</v>
      </c>
      <c r="E25" s="47">
        <f>SUM(top_20!F25+top_20!G25)</f>
        <v>5031940</v>
      </c>
      <c r="F25" s="27"/>
      <c r="G25" s="5"/>
      <c r="H25" s="5"/>
    </row>
    <row r="26" spans="1:8" ht="15">
      <c r="A26" s="18" t="str">
        <f>top_20!A26</f>
        <v>Livingston Township</v>
      </c>
      <c r="B26" s="18" t="str">
        <f>top_20!B26</f>
        <v>Essex</v>
      </c>
      <c r="C26" s="50">
        <f>D26+E26</f>
        <v>5564608</v>
      </c>
      <c r="D26" s="47">
        <f>SUM(top_20!D26+top_20!E26)</f>
        <v>3240566</v>
      </c>
      <c r="E26" s="47">
        <f>SUM(top_20!F26+top_20!G26)</f>
        <v>2324042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229229049</v>
      </c>
      <c r="D27" s="47">
        <f>SUM(top_20!D27+top_20!E27)</f>
        <v>61519413</v>
      </c>
      <c r="E27" s="47">
        <f>SUM(top_20!F27+top_20!G27)</f>
        <v>173274244</v>
      </c>
      <c r="F27" s="27"/>
      <c r="G27" s="5"/>
      <c r="H27" s="5"/>
    </row>
    <row r="28" spans="1:6" ht="15">
      <c r="A28" s="18" t="s">
        <v>10</v>
      </c>
      <c r="C28" s="46">
        <f>(top_20!C28)</f>
        <v>735287293</v>
      </c>
      <c r="D28" s="28">
        <f>SUM(top_20!D28:E28)</f>
        <v>356366140</v>
      </c>
      <c r="E28" s="28">
        <f>SUM(top_20!F28:G28)</f>
        <v>378921153</v>
      </c>
      <c r="F28" s="42"/>
    </row>
    <row r="29" spans="1:6" ht="15">
      <c r="A29" s="18" t="s">
        <v>17</v>
      </c>
      <c r="C29" s="43">
        <f>C27/C28</f>
        <v>0.3117544001947005</v>
      </c>
      <c r="D29" s="43">
        <f>D27/D28</f>
        <v>0.1726297930549743</v>
      </c>
      <c r="E29" s="43">
        <f>E27/E28</f>
        <v>0.45728311187736725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8" sqref="C28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368923265</v>
      </c>
      <c r="D7" s="51">
        <v>166619256</v>
      </c>
      <c r="E7" s="51">
        <v>70757628</v>
      </c>
      <c r="F7" s="51">
        <v>31004051</v>
      </c>
      <c r="G7" s="51">
        <v>100542330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272432601</v>
      </c>
      <c r="D8" s="37">
        <v>87119784</v>
      </c>
      <c r="E8" s="37">
        <v>22731878</v>
      </c>
      <c r="F8" s="37">
        <v>90843271</v>
      </c>
      <c r="G8" s="37">
        <v>71737668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146416139</v>
      </c>
      <c r="D9" s="37">
        <v>14389606</v>
      </c>
      <c r="E9" s="37">
        <v>4933646</v>
      </c>
      <c r="F9" s="37">
        <v>4652998</v>
      </c>
      <c r="G9" s="37">
        <v>122439889</v>
      </c>
      <c r="H9" s="37"/>
      <c r="I9" s="61"/>
    </row>
    <row r="10" spans="1:9" ht="15">
      <c r="A10" s="17" t="s">
        <v>2045</v>
      </c>
      <c r="B10" s="17" t="s">
        <v>2026</v>
      </c>
      <c r="C10" s="67">
        <f t="shared" si="0"/>
        <v>143752486</v>
      </c>
      <c r="D10" s="37">
        <v>16995690</v>
      </c>
      <c r="E10" s="37">
        <v>30306296</v>
      </c>
      <c r="F10" s="37">
        <v>3769364</v>
      </c>
      <c r="G10" s="37">
        <v>92681136</v>
      </c>
      <c r="H10" s="37"/>
      <c r="I10" s="61"/>
    </row>
    <row r="11" spans="1:9" ht="15">
      <c r="A11" s="17" t="s">
        <v>1692</v>
      </c>
      <c r="B11" s="17" t="s">
        <v>1677</v>
      </c>
      <c r="C11" s="67">
        <f t="shared" si="0"/>
        <v>140574239</v>
      </c>
      <c r="D11" s="37">
        <v>8938539</v>
      </c>
      <c r="E11" s="37">
        <v>24494772</v>
      </c>
      <c r="F11" s="37">
        <v>26046065</v>
      </c>
      <c r="G11" s="37">
        <v>81094863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118992053</v>
      </c>
      <c r="D12" s="37">
        <v>52807153</v>
      </c>
      <c r="E12" s="37">
        <v>16420570</v>
      </c>
      <c r="F12" s="37">
        <v>5314566</v>
      </c>
      <c r="G12" s="37">
        <v>44449764</v>
      </c>
      <c r="H12" s="37"/>
      <c r="I12" s="61"/>
    </row>
    <row r="13" spans="1:9" ht="15">
      <c r="A13" s="17" t="s">
        <v>147</v>
      </c>
      <c r="B13" s="17" t="s">
        <v>136</v>
      </c>
      <c r="C13" s="67">
        <f t="shared" si="0"/>
        <v>117672984</v>
      </c>
      <c r="D13" s="37">
        <v>5454380</v>
      </c>
      <c r="E13" s="37">
        <v>8527656</v>
      </c>
      <c r="F13" s="37">
        <v>57856269</v>
      </c>
      <c r="G13" s="37">
        <v>45834679</v>
      </c>
      <c r="H13" s="37"/>
      <c r="I13" s="61"/>
    </row>
    <row r="14" spans="1:9" ht="15">
      <c r="A14" s="17" t="s">
        <v>1996</v>
      </c>
      <c r="B14" s="17" t="s">
        <v>1909</v>
      </c>
      <c r="C14" s="67">
        <f t="shared" si="0"/>
        <v>108606363</v>
      </c>
      <c r="D14" s="37">
        <v>3255710</v>
      </c>
      <c r="E14" s="37">
        <v>13070115</v>
      </c>
      <c r="F14" s="37">
        <v>37029217</v>
      </c>
      <c r="G14" s="37">
        <v>55251321</v>
      </c>
      <c r="H14" s="37"/>
      <c r="I14" s="61"/>
    </row>
    <row r="15" spans="1:9" ht="15">
      <c r="A15" s="17" t="s">
        <v>1750</v>
      </c>
      <c r="B15" s="17" t="s">
        <v>1677</v>
      </c>
      <c r="C15" s="67">
        <f t="shared" si="0"/>
        <v>103430887</v>
      </c>
      <c r="D15" s="37">
        <v>8598169</v>
      </c>
      <c r="E15" s="37">
        <v>23007321</v>
      </c>
      <c r="F15" s="37">
        <v>10145336</v>
      </c>
      <c r="G15" s="37">
        <v>61680061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102800088</v>
      </c>
      <c r="D16" s="37">
        <v>63674902</v>
      </c>
      <c r="E16" s="37">
        <v>26241867</v>
      </c>
      <c r="F16" s="37">
        <v>561120</v>
      </c>
      <c r="G16" s="37">
        <v>12322199</v>
      </c>
      <c r="H16" s="37"/>
      <c r="I16" s="61"/>
    </row>
    <row r="17" spans="1:9" ht="15">
      <c r="A17" s="17" t="s">
        <v>349</v>
      </c>
      <c r="B17" s="17" t="s">
        <v>331</v>
      </c>
      <c r="C17" s="67">
        <f t="shared" si="0"/>
        <v>101568025</v>
      </c>
      <c r="D17" s="37">
        <v>93872160</v>
      </c>
      <c r="E17" s="37">
        <v>7037408</v>
      </c>
      <c r="F17" s="37">
        <v>185000</v>
      </c>
      <c r="G17" s="37">
        <v>473457</v>
      </c>
      <c r="H17" s="37"/>
      <c r="I17" s="61"/>
    </row>
    <row r="18" spans="1:9" ht="15">
      <c r="A18" s="17" t="s">
        <v>1019</v>
      </c>
      <c r="B18" s="17" t="s">
        <v>1004</v>
      </c>
      <c r="C18" s="67">
        <f t="shared" si="0"/>
        <v>100610892</v>
      </c>
      <c r="D18" s="37">
        <v>36364351</v>
      </c>
      <c r="E18" s="37">
        <v>24691322</v>
      </c>
      <c r="F18" s="37">
        <v>700800</v>
      </c>
      <c r="G18" s="37">
        <v>38854419</v>
      </c>
      <c r="H18" s="37"/>
      <c r="I18" s="61"/>
    </row>
    <row r="19" spans="1:9" ht="15">
      <c r="A19" s="17" t="s">
        <v>849</v>
      </c>
      <c r="B19" s="17" t="s">
        <v>1121</v>
      </c>
      <c r="C19" s="67">
        <f t="shared" si="0"/>
        <v>98867902</v>
      </c>
      <c r="D19" s="37">
        <v>657572</v>
      </c>
      <c r="E19" s="37">
        <v>9352006</v>
      </c>
      <c r="F19" s="37">
        <v>2245227</v>
      </c>
      <c r="G19" s="37">
        <v>86613097</v>
      </c>
      <c r="H19" s="37"/>
      <c r="I19" s="61"/>
    </row>
    <row r="20" spans="1:9" ht="15">
      <c r="A20" s="17" t="s">
        <v>1037</v>
      </c>
      <c r="B20" s="17" t="s">
        <v>1004</v>
      </c>
      <c r="C20" s="67">
        <f t="shared" si="0"/>
        <v>92926248</v>
      </c>
      <c r="D20" s="37">
        <v>70111828</v>
      </c>
      <c r="E20" s="37">
        <v>12089726</v>
      </c>
      <c r="F20" s="37">
        <v>0</v>
      </c>
      <c r="G20" s="37">
        <v>10724694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91403846</v>
      </c>
      <c r="D21" s="37">
        <v>25792846</v>
      </c>
      <c r="E21" s="37">
        <v>23277453</v>
      </c>
      <c r="F21" s="37">
        <v>1059500</v>
      </c>
      <c r="G21" s="37">
        <v>41274047</v>
      </c>
      <c r="H21" s="37"/>
      <c r="I21" s="61"/>
    </row>
    <row r="22" spans="1:9" ht="15">
      <c r="A22" s="17" t="s">
        <v>1729</v>
      </c>
      <c r="B22" s="17" t="s">
        <v>1677</v>
      </c>
      <c r="C22" s="67">
        <f t="shared" si="0"/>
        <v>90861033</v>
      </c>
      <c r="D22" s="37">
        <v>1388600</v>
      </c>
      <c r="E22" s="37">
        <v>5531962</v>
      </c>
      <c r="F22" s="37">
        <v>17856774</v>
      </c>
      <c r="G22" s="37">
        <v>66083697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89312600</v>
      </c>
      <c r="D23" s="37">
        <v>14957992</v>
      </c>
      <c r="E23" s="37">
        <v>25665071</v>
      </c>
      <c r="F23" s="37">
        <v>8679128</v>
      </c>
      <c r="G23" s="37">
        <v>40010409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87848342</v>
      </c>
      <c r="D24" s="37">
        <v>46991933</v>
      </c>
      <c r="E24" s="37">
        <v>11752103</v>
      </c>
      <c r="F24" s="37">
        <v>11929173</v>
      </c>
      <c r="G24" s="37">
        <v>17175133</v>
      </c>
      <c r="H24" s="65"/>
      <c r="I24" s="61"/>
    </row>
    <row r="25" spans="1:9" ht="15">
      <c r="A25" s="17" t="s">
        <v>267</v>
      </c>
      <c r="B25" s="17" t="s">
        <v>261</v>
      </c>
      <c r="C25" s="67">
        <f t="shared" si="0"/>
        <v>87499850</v>
      </c>
      <c r="D25" s="37">
        <v>831529</v>
      </c>
      <c r="E25" s="37">
        <v>5404368</v>
      </c>
      <c r="F25" s="37">
        <v>5342808</v>
      </c>
      <c r="G25" s="37">
        <v>75921145</v>
      </c>
      <c r="H25" s="37"/>
      <c r="I25" s="61"/>
    </row>
    <row r="26" spans="1:9" ht="15">
      <c r="A26" s="17" t="s">
        <v>470</v>
      </c>
      <c r="B26" s="17" t="s">
        <v>331</v>
      </c>
      <c r="C26" s="67">
        <f t="shared" si="0"/>
        <v>85679051</v>
      </c>
      <c r="D26" s="37">
        <v>6534402</v>
      </c>
      <c r="E26" s="37">
        <v>10985888</v>
      </c>
      <c r="F26" s="37">
        <v>2866502</v>
      </c>
      <c r="G26" s="37">
        <v>65292259</v>
      </c>
      <c r="H26" s="37"/>
      <c r="I26" s="61"/>
    </row>
    <row r="27" spans="1:7" ht="15">
      <c r="A27" s="18" t="s">
        <v>16</v>
      </c>
      <c r="B27" s="17"/>
      <c r="C27" s="50">
        <f>SUM(C7:C26)</f>
        <v>2550178894</v>
      </c>
      <c r="D27" s="37">
        <f>SUM(D7:D26)</f>
        <v>725356402</v>
      </c>
      <c r="E27" s="37">
        <f>SUM(E7:E26)</f>
        <v>376279056</v>
      </c>
      <c r="F27" s="37">
        <f>SUM(F7:F26)</f>
        <v>318087169</v>
      </c>
      <c r="G27" s="37">
        <f>SUM(G7:G26)</f>
        <v>1130456267</v>
      </c>
    </row>
    <row r="28" spans="1:7" ht="15">
      <c r="A28" s="18" t="s">
        <v>10</v>
      </c>
      <c r="C28" s="40">
        <f>work_ytd!F29</f>
        <v>10205168924</v>
      </c>
      <c r="D28" s="40">
        <f>work_ytd!G29</f>
        <v>2237726990</v>
      </c>
      <c r="E28" s="40">
        <f>work_ytd!H29</f>
        <v>2683593814</v>
      </c>
      <c r="F28" s="40">
        <f>work_ytd!I29</f>
        <v>1191011974</v>
      </c>
      <c r="G28" s="40">
        <f>work_ytd!J29</f>
        <v>4092836146</v>
      </c>
    </row>
    <row r="29" spans="1:7" ht="15">
      <c r="A29" s="18" t="s">
        <v>17</v>
      </c>
      <c r="C29" s="43">
        <f>C27/C28</f>
        <v>0.24989090459861163</v>
      </c>
      <c r="D29" s="43">
        <f>D27/D28</f>
        <v>0.32414874792210463</v>
      </c>
      <c r="E29" s="43">
        <f>E27/E28</f>
        <v>0.14021460849887024</v>
      </c>
      <c r="F29" s="43">
        <f>F27/F28</f>
        <v>0.26707302356642804</v>
      </c>
      <c r="G29" s="43">
        <f>G27/G28</f>
        <v>0.2762036462429151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1/18/13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31837352</v>
      </c>
      <c r="D7" s="51">
        <v>1594148</v>
      </c>
      <c r="E7" s="51">
        <v>5069495</v>
      </c>
      <c r="F7" s="51">
        <v>17064000</v>
      </c>
      <c r="G7" s="51">
        <v>8109709</v>
      </c>
      <c r="H7" s="37"/>
      <c r="I7" s="79"/>
      <c r="J7" s="37">
        <v>1</v>
      </c>
    </row>
    <row r="8" spans="1:10" ht="15">
      <c r="A8" s="17" t="s">
        <v>686</v>
      </c>
      <c r="B8" s="17" t="s">
        <v>662</v>
      </c>
      <c r="C8" s="67">
        <f t="shared" si="0"/>
        <v>31368036</v>
      </c>
      <c r="D8" s="37">
        <v>50801</v>
      </c>
      <c r="E8" s="37">
        <v>278744</v>
      </c>
      <c r="F8" s="37">
        <v>30000000</v>
      </c>
      <c r="G8" s="37">
        <v>1038491</v>
      </c>
      <c r="H8" s="37"/>
      <c r="I8" s="79"/>
      <c r="J8" s="37">
        <v>2</v>
      </c>
    </row>
    <row r="9" spans="1:10" ht="15">
      <c r="A9" s="17" t="s">
        <v>951</v>
      </c>
      <c r="B9" s="17" t="s">
        <v>933</v>
      </c>
      <c r="C9" s="67">
        <f t="shared" si="0"/>
        <v>20735448</v>
      </c>
      <c r="D9" s="37">
        <v>1130500</v>
      </c>
      <c r="E9" s="37">
        <v>221375</v>
      </c>
      <c r="F9" s="37">
        <v>19212873</v>
      </c>
      <c r="G9" s="37">
        <v>170700</v>
      </c>
      <c r="H9" s="37"/>
      <c r="I9" s="79"/>
      <c r="J9" s="37">
        <v>3</v>
      </c>
    </row>
    <row r="10" spans="1:10" ht="15">
      <c r="A10" s="17" t="s">
        <v>1019</v>
      </c>
      <c r="B10" s="17" t="s">
        <v>1004</v>
      </c>
      <c r="C10" s="67">
        <f t="shared" si="0"/>
        <v>19949890</v>
      </c>
      <c r="D10" s="37">
        <v>1455000</v>
      </c>
      <c r="E10" s="37">
        <v>1233448</v>
      </c>
      <c r="F10" s="37">
        <v>597000</v>
      </c>
      <c r="G10" s="37">
        <v>16664442</v>
      </c>
      <c r="H10" s="37"/>
      <c r="I10" s="79"/>
      <c r="J10" s="37">
        <v>4</v>
      </c>
    </row>
    <row r="11" spans="1:10" ht="15">
      <c r="A11" s="17" t="s">
        <v>991</v>
      </c>
      <c r="B11" s="17" t="s">
        <v>933</v>
      </c>
      <c r="C11" s="67">
        <f t="shared" si="0"/>
        <v>12922323</v>
      </c>
      <c r="D11" s="37">
        <v>0</v>
      </c>
      <c r="E11" s="37">
        <v>201738</v>
      </c>
      <c r="F11" s="37">
        <v>0</v>
      </c>
      <c r="G11" s="37">
        <v>12720585</v>
      </c>
      <c r="H11" s="37"/>
      <c r="I11" s="79"/>
      <c r="J11" s="37">
        <v>5</v>
      </c>
    </row>
    <row r="12" spans="1:10" ht="15">
      <c r="A12" s="17" t="s">
        <v>2132</v>
      </c>
      <c r="B12" s="17" t="s">
        <v>2126</v>
      </c>
      <c r="C12" s="67">
        <f t="shared" si="0"/>
        <v>12575333</v>
      </c>
      <c r="D12" s="37">
        <v>939350</v>
      </c>
      <c r="E12" s="37">
        <v>2205620</v>
      </c>
      <c r="F12" s="37">
        <v>0</v>
      </c>
      <c r="G12" s="37">
        <v>9430363</v>
      </c>
      <c r="H12" s="37"/>
      <c r="I12" s="79"/>
      <c r="J12" s="37">
        <v>6</v>
      </c>
    </row>
    <row r="13" spans="1:10" ht="15">
      <c r="A13" s="17" t="s">
        <v>147</v>
      </c>
      <c r="B13" s="17" t="s">
        <v>136</v>
      </c>
      <c r="C13" s="67">
        <f t="shared" si="0"/>
        <v>10770071</v>
      </c>
      <c r="D13" s="37">
        <v>292100</v>
      </c>
      <c r="E13" s="37">
        <v>666489</v>
      </c>
      <c r="F13" s="37">
        <v>666000</v>
      </c>
      <c r="G13" s="37">
        <v>9145482</v>
      </c>
      <c r="H13" s="37"/>
      <c r="I13" s="79"/>
      <c r="J13" s="37">
        <v>7</v>
      </c>
    </row>
    <row r="14" spans="1:10" ht="15">
      <c r="A14" s="17" t="s">
        <v>297</v>
      </c>
      <c r="B14" s="17" t="s">
        <v>261</v>
      </c>
      <c r="C14" s="67">
        <f t="shared" si="0"/>
        <v>9860716</v>
      </c>
      <c r="D14" s="37">
        <v>425010</v>
      </c>
      <c r="E14" s="37">
        <v>264378</v>
      </c>
      <c r="F14" s="37">
        <v>8958077</v>
      </c>
      <c r="G14" s="37">
        <v>213251</v>
      </c>
      <c r="H14" s="37"/>
      <c r="I14" s="79"/>
      <c r="J14" s="37">
        <v>8</v>
      </c>
    </row>
    <row r="15" spans="1:10" ht="15">
      <c r="A15" s="17" t="s">
        <v>1738</v>
      </c>
      <c r="B15" s="17" t="s">
        <v>1677</v>
      </c>
      <c r="C15" s="67">
        <f t="shared" si="0"/>
        <v>9052897</v>
      </c>
      <c r="D15" s="37">
        <v>2840500</v>
      </c>
      <c r="E15" s="37">
        <v>642972</v>
      </c>
      <c r="F15" s="37">
        <v>150601</v>
      </c>
      <c r="G15" s="37">
        <v>5418824</v>
      </c>
      <c r="H15" s="37"/>
      <c r="I15" s="79"/>
      <c r="J15" s="37">
        <v>9</v>
      </c>
    </row>
    <row r="16" spans="1:10" ht="15">
      <c r="A16" s="17" t="s">
        <v>560</v>
      </c>
      <c r="B16" s="17" t="s">
        <v>542</v>
      </c>
      <c r="C16" s="67">
        <f t="shared" si="0"/>
        <v>7921818</v>
      </c>
      <c r="D16" s="37">
        <v>1224440</v>
      </c>
      <c r="E16" s="37">
        <v>6232950</v>
      </c>
      <c r="F16" s="37">
        <v>399900</v>
      </c>
      <c r="G16" s="37">
        <v>64528</v>
      </c>
      <c r="H16" s="37"/>
      <c r="I16" s="79"/>
      <c r="J16" s="37">
        <v>10</v>
      </c>
    </row>
    <row r="17" spans="1:10" ht="15">
      <c r="A17" s="17" t="s">
        <v>801</v>
      </c>
      <c r="B17" s="17" t="s">
        <v>774</v>
      </c>
      <c r="C17" s="67">
        <f t="shared" si="0"/>
        <v>7802256</v>
      </c>
      <c r="D17" s="37">
        <v>6263700</v>
      </c>
      <c r="E17" s="37">
        <v>361356</v>
      </c>
      <c r="F17" s="37">
        <v>1146000</v>
      </c>
      <c r="G17" s="37">
        <v>31200</v>
      </c>
      <c r="H17" s="37"/>
      <c r="I17" s="79"/>
      <c r="J17" s="37">
        <v>11</v>
      </c>
    </row>
    <row r="18" spans="1:10" ht="15">
      <c r="A18" s="17" t="s">
        <v>1668</v>
      </c>
      <c r="B18" s="17" t="s">
        <v>1121</v>
      </c>
      <c r="C18" s="67">
        <f t="shared" si="0"/>
        <v>7616176</v>
      </c>
      <c r="D18" s="37">
        <v>793250</v>
      </c>
      <c r="E18" s="37">
        <v>1720371</v>
      </c>
      <c r="F18" s="37">
        <v>3279601</v>
      </c>
      <c r="G18" s="37">
        <v>1822954</v>
      </c>
      <c r="H18" s="37"/>
      <c r="I18" s="79"/>
      <c r="J18" s="37">
        <v>12</v>
      </c>
    </row>
    <row r="19" spans="1:10" ht="15">
      <c r="A19" s="17" t="s">
        <v>188</v>
      </c>
      <c r="B19" s="17" t="s">
        <v>136</v>
      </c>
      <c r="C19" s="67">
        <f t="shared" si="0"/>
        <v>7508435</v>
      </c>
      <c r="D19" s="37">
        <v>1466501</v>
      </c>
      <c r="E19" s="37">
        <v>2806929</v>
      </c>
      <c r="F19" s="37">
        <v>1</v>
      </c>
      <c r="G19" s="37">
        <v>3235004</v>
      </c>
      <c r="H19" s="37"/>
      <c r="I19" s="79"/>
      <c r="J19" s="37">
        <v>13</v>
      </c>
    </row>
    <row r="20" spans="1:10" ht="15">
      <c r="A20" s="17" t="s">
        <v>1692</v>
      </c>
      <c r="B20" s="17" t="s">
        <v>1677</v>
      </c>
      <c r="C20" s="67">
        <f t="shared" si="0"/>
        <v>7212684</v>
      </c>
      <c r="D20" s="37">
        <v>905655</v>
      </c>
      <c r="E20" s="37">
        <v>2447717</v>
      </c>
      <c r="F20" s="37">
        <v>133450</v>
      </c>
      <c r="G20" s="37">
        <v>3725862</v>
      </c>
      <c r="H20" s="37"/>
      <c r="I20" s="79"/>
      <c r="J20" s="37">
        <v>14</v>
      </c>
    </row>
    <row r="21" spans="1:10" ht="15">
      <c r="A21" s="17" t="s">
        <v>581</v>
      </c>
      <c r="B21" s="17" t="s">
        <v>542</v>
      </c>
      <c r="C21" s="67">
        <f t="shared" si="0"/>
        <v>7069598</v>
      </c>
      <c r="D21" s="37">
        <v>155991</v>
      </c>
      <c r="E21" s="37">
        <v>165534</v>
      </c>
      <c r="F21" s="37">
        <v>1407642</v>
      </c>
      <c r="G21" s="37">
        <v>5340431</v>
      </c>
      <c r="H21" s="37"/>
      <c r="I21" s="79"/>
      <c r="J21" s="37">
        <v>15</v>
      </c>
    </row>
    <row r="22" spans="1:10" ht="15">
      <c r="A22" s="17" t="s">
        <v>798</v>
      </c>
      <c r="B22" s="17" t="s">
        <v>774</v>
      </c>
      <c r="C22" s="67">
        <f t="shared" si="0"/>
        <v>7052902</v>
      </c>
      <c r="D22" s="37">
        <v>3213900</v>
      </c>
      <c r="E22" s="37">
        <v>3211493</v>
      </c>
      <c r="F22" s="37">
        <v>42300</v>
      </c>
      <c r="G22" s="37">
        <v>585209</v>
      </c>
      <c r="H22" s="37"/>
      <c r="I22" s="79"/>
      <c r="J22" s="37">
        <v>16</v>
      </c>
    </row>
    <row r="23" spans="1:10" ht="15">
      <c r="A23" s="17" t="s">
        <v>1750</v>
      </c>
      <c r="B23" s="17" t="s">
        <v>1677</v>
      </c>
      <c r="C23" s="67">
        <f t="shared" si="0"/>
        <v>6248936</v>
      </c>
      <c r="D23" s="37">
        <v>744200</v>
      </c>
      <c r="E23" s="37">
        <v>2027109</v>
      </c>
      <c r="F23" s="37">
        <v>110602</v>
      </c>
      <c r="G23" s="37">
        <v>3367025</v>
      </c>
      <c r="H23" s="37"/>
      <c r="I23" s="79"/>
      <c r="J23" s="37">
        <v>17</v>
      </c>
    </row>
    <row r="24" spans="1:10" ht="15">
      <c r="A24" s="17" t="s">
        <v>846</v>
      </c>
      <c r="B24" s="17" t="s">
        <v>1121</v>
      </c>
      <c r="C24" s="67">
        <f t="shared" si="0"/>
        <v>5921934</v>
      </c>
      <c r="D24" s="37">
        <v>3467500</v>
      </c>
      <c r="E24" s="37">
        <v>788279</v>
      </c>
      <c r="F24" s="37">
        <v>418742</v>
      </c>
      <c r="G24" s="37">
        <v>1247413</v>
      </c>
      <c r="H24" s="37"/>
      <c r="I24" s="79"/>
      <c r="J24" s="37">
        <v>18</v>
      </c>
    </row>
    <row r="25" spans="1:10" ht="15">
      <c r="A25" s="17" t="s">
        <v>608</v>
      </c>
      <c r="B25" s="17" t="s">
        <v>542</v>
      </c>
      <c r="C25" s="67">
        <f t="shared" si="0"/>
        <v>5802244</v>
      </c>
      <c r="D25" s="37">
        <v>77500</v>
      </c>
      <c r="E25" s="37">
        <v>692804</v>
      </c>
      <c r="F25" s="37">
        <v>78500</v>
      </c>
      <c r="G25" s="37">
        <v>4953440</v>
      </c>
      <c r="H25" s="37"/>
      <c r="I25" s="79"/>
      <c r="J25" s="37">
        <v>19</v>
      </c>
    </row>
    <row r="26" spans="1:10" ht="15">
      <c r="A26" s="17" t="s">
        <v>897</v>
      </c>
      <c r="B26" s="17" t="s">
        <v>868</v>
      </c>
      <c r="C26" s="67">
        <f t="shared" si="0"/>
        <v>5564608</v>
      </c>
      <c r="D26" s="37">
        <v>1421301</v>
      </c>
      <c r="E26" s="37">
        <v>1819265</v>
      </c>
      <c r="F26" s="37">
        <v>0</v>
      </c>
      <c r="G26" s="37">
        <v>2324042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234793657</v>
      </c>
      <c r="D27" s="37">
        <f>SUM(D7:D26)</f>
        <v>28461347</v>
      </c>
      <c r="E27" s="37">
        <f>SUM(E7:E26)</f>
        <v>33058066</v>
      </c>
      <c r="F27" s="37">
        <f>SUM(F7:F26)</f>
        <v>83665289</v>
      </c>
      <c r="G27" s="37">
        <f>SUM(G7:G26)</f>
        <v>89608955</v>
      </c>
      <c r="I27" s="3"/>
      <c r="J27" s="37"/>
    </row>
    <row r="28" spans="1:7" ht="15">
      <c r="A28" s="18" t="s">
        <v>10</v>
      </c>
      <c r="C28" s="40">
        <f>work!F29</f>
        <v>735287293</v>
      </c>
      <c r="D28" s="40">
        <f>work!G29</f>
        <v>141967604</v>
      </c>
      <c r="E28" s="40">
        <f>work!H29</f>
        <v>214398536</v>
      </c>
      <c r="F28" s="40">
        <f>work!I29</f>
        <v>130517960</v>
      </c>
      <c r="G28" s="40">
        <f>work!J29</f>
        <v>248403193</v>
      </c>
    </row>
    <row r="29" spans="1:7" ht="15">
      <c r="A29" s="18" t="s">
        <v>17</v>
      </c>
      <c r="C29" s="43">
        <f>C27/C28</f>
        <v>0.31932233731666027</v>
      </c>
      <c r="D29" s="43">
        <f>D27/D28</f>
        <v>0.2004777582919551</v>
      </c>
      <c r="E29" s="43">
        <f>E27/E28</f>
        <v>0.1541897935347842</v>
      </c>
      <c r="F29" s="43">
        <f>F27/F28</f>
        <v>0.6410251048974409</v>
      </c>
      <c r="G29" s="43">
        <f>G27/G28</f>
        <v>0.36073994829849065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November 2012</v>
      </c>
    </row>
    <row r="2" ht="15">
      <c r="A2" s="16" t="str">
        <f>work!A2</f>
        <v>Source:  New Jersey Department of Community Affairs, 1/18/13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9" t="s">
        <v>2303</v>
      </c>
      <c r="C5" s="99"/>
      <c r="D5" s="99"/>
      <c r="E5" s="99" t="s">
        <v>2304</v>
      </c>
      <c r="F5" s="99"/>
      <c r="G5" s="99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23559738</v>
      </c>
      <c r="C7" s="41">
        <f>SUM(work!G7:H7)</f>
        <v>11323036</v>
      </c>
      <c r="D7" s="45">
        <f>SUM(work!I7:J7)</f>
        <v>12236702</v>
      </c>
      <c r="E7" s="40">
        <f>F7+G7</f>
        <v>283088582</v>
      </c>
      <c r="F7" s="45">
        <f>SUM(work_ytd!G7:H7)</f>
        <v>121355996</v>
      </c>
      <c r="G7" s="45">
        <f>SUM(work_ytd!I7:J7)</f>
        <v>161732586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81762325</v>
      </c>
      <c r="C8" s="39">
        <f>SUM(work!G8:H8)</f>
        <v>45846909</v>
      </c>
      <c r="D8" s="47">
        <f>SUM(work!I8:J8)</f>
        <v>35915416</v>
      </c>
      <c r="E8" s="38">
        <f aca="true" t="shared" si="1" ref="E8:E28">F8+G8</f>
        <v>1241730746</v>
      </c>
      <c r="F8" s="47">
        <f>SUM(work_ytd!G8:H8)</f>
        <v>744671970</v>
      </c>
      <c r="G8" s="47">
        <f>SUM(work_ytd!I8:J8)</f>
        <v>497058776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39932956</v>
      </c>
      <c r="C9" s="39">
        <f>SUM(work!G9:H9)</f>
        <v>21194007</v>
      </c>
      <c r="D9" s="47">
        <f>SUM(work!I9:J9)</f>
        <v>18738949</v>
      </c>
      <c r="E9" s="38">
        <f t="shared" si="1"/>
        <v>441746269</v>
      </c>
      <c r="F9" s="47">
        <f>SUM(work_ytd!G9:H9)</f>
        <v>177568295</v>
      </c>
      <c r="G9" s="47">
        <f>SUM(work_ytd!I9:J9)</f>
        <v>264177974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50609222</v>
      </c>
      <c r="C10" s="39">
        <f>SUM(work!G10:H10)</f>
        <v>10610336</v>
      </c>
      <c r="D10" s="47">
        <f>SUM(work!I10:J10)</f>
        <v>39998886</v>
      </c>
      <c r="E10" s="38">
        <f t="shared" si="1"/>
        <v>367412642</v>
      </c>
      <c r="F10" s="47">
        <f>SUM(work_ytd!G10:H10)</f>
        <v>147250309</v>
      </c>
      <c r="G10" s="47">
        <f>SUM(work_ytd!I10:J10)</f>
        <v>220162333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29897522</v>
      </c>
      <c r="C11" s="39">
        <f>SUM(work!G11:H11)</f>
        <v>26403774</v>
      </c>
      <c r="D11" s="47">
        <f>SUM(work!I11:J11)</f>
        <v>3493748</v>
      </c>
      <c r="E11" s="38">
        <f t="shared" si="1"/>
        <v>232138855</v>
      </c>
      <c r="F11" s="47">
        <f>SUM(work_ytd!G11:H11)</f>
        <v>186979438</v>
      </c>
      <c r="G11" s="47">
        <f>SUM(work_ytd!I11:J11)</f>
        <v>45159417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6629491</v>
      </c>
      <c r="C12" s="39">
        <f>SUM(work!G12:H12)</f>
        <v>2711976</v>
      </c>
      <c r="D12" s="47">
        <f>SUM(work!I12:J12)</f>
        <v>3917515</v>
      </c>
      <c r="E12" s="38">
        <f t="shared" si="1"/>
        <v>92167709</v>
      </c>
      <c r="F12" s="47">
        <f>SUM(work_ytd!G12:H12)</f>
        <v>26432364</v>
      </c>
      <c r="G12" s="47">
        <f>SUM(work_ytd!I12:J12)</f>
        <v>65735345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31694516</v>
      </c>
      <c r="C13" s="39">
        <f>SUM(work!G13:H13)</f>
        <v>18709761</v>
      </c>
      <c r="D13" s="47">
        <f>SUM(work!I13:J13)</f>
        <v>12984755</v>
      </c>
      <c r="E13" s="38">
        <f t="shared" si="1"/>
        <v>743100663</v>
      </c>
      <c r="F13" s="47">
        <f>SUM(work_ytd!G13:H13)</f>
        <v>377194394</v>
      </c>
      <c r="G13" s="47">
        <f>SUM(work_ytd!I13:J13)</f>
        <v>365906269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50096974</v>
      </c>
      <c r="C14" s="39">
        <f>SUM(work!G14:H14)</f>
        <v>10172675</v>
      </c>
      <c r="D14" s="47">
        <f>SUM(work!I14:J14)</f>
        <v>39924299</v>
      </c>
      <c r="E14" s="38">
        <f t="shared" si="1"/>
        <v>308870824</v>
      </c>
      <c r="F14" s="47">
        <f>SUM(work_ytd!G14:H14)</f>
        <v>109172275</v>
      </c>
      <c r="G14" s="47">
        <f>SUM(work_ytd!I14:J14)</f>
        <v>199698549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72359130</v>
      </c>
      <c r="C15" s="39">
        <f>SUM(work!G15:H15)</f>
        <v>23991954</v>
      </c>
      <c r="D15" s="47">
        <f>SUM(work!I15:J15)</f>
        <v>48367176</v>
      </c>
      <c r="E15" s="38">
        <f t="shared" si="1"/>
        <v>859260591</v>
      </c>
      <c r="F15" s="47">
        <f>SUM(work_ytd!G15:H15)</f>
        <v>552631868</v>
      </c>
      <c r="G15" s="47">
        <f>SUM(work_ytd!I15:J15)</f>
        <v>306628723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12099340</v>
      </c>
      <c r="C16" s="39">
        <f>SUM(work!G16:H16)</f>
        <v>6495310</v>
      </c>
      <c r="D16" s="47">
        <f>SUM(work!I16:J16)</f>
        <v>5604030</v>
      </c>
      <c r="E16" s="38">
        <f t="shared" si="1"/>
        <v>127955771</v>
      </c>
      <c r="F16" s="47">
        <f>SUM(work_ytd!G16:H16)</f>
        <v>66863038</v>
      </c>
      <c r="G16" s="47">
        <f>SUM(work_ytd!I16:J16)</f>
        <v>61092733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31812364</v>
      </c>
      <c r="C17" s="39">
        <f>SUM(work!G17:H17)</f>
        <v>14792061</v>
      </c>
      <c r="D17" s="47">
        <f>SUM(work!I17:J17)</f>
        <v>17020303</v>
      </c>
      <c r="E17" s="38">
        <f t="shared" si="1"/>
        <v>583468227</v>
      </c>
      <c r="F17" s="47">
        <f>SUM(work_ytd!G17:H17)</f>
        <v>187097272</v>
      </c>
      <c r="G17" s="47">
        <f>SUM(work_ytd!I17:J17)</f>
        <v>396370955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48785965</v>
      </c>
      <c r="C18" s="39">
        <f>SUM(work!G18:H18)</f>
        <v>22519234</v>
      </c>
      <c r="D18" s="47">
        <f>SUM(work!I18:J18)</f>
        <v>26266731</v>
      </c>
      <c r="E18" s="38">
        <f t="shared" si="1"/>
        <v>892404826</v>
      </c>
      <c r="F18" s="47">
        <f>SUM(work_ytd!G18:H18)</f>
        <v>308947201</v>
      </c>
      <c r="G18" s="47">
        <f>SUM(work_ytd!I18:J18)</f>
        <v>583457625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51393005</v>
      </c>
      <c r="C19" s="39">
        <f>SUM(work!G19:H19)</f>
        <v>29346878</v>
      </c>
      <c r="D19" s="47">
        <f>SUM(work!I19:J19)</f>
        <v>22046127</v>
      </c>
      <c r="E19" s="38">
        <f t="shared" si="1"/>
        <v>713800048</v>
      </c>
      <c r="F19" s="47">
        <f>SUM(work_ytd!G19:H19)</f>
        <v>455611547</v>
      </c>
      <c r="G19" s="47">
        <f>SUM(work_ytd!I19:J19)</f>
        <v>258188501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51729686</v>
      </c>
      <c r="C20" s="39">
        <f>SUM(work!G20:H20)</f>
        <v>31272965</v>
      </c>
      <c r="D20" s="47">
        <f>SUM(work!I20:J20)</f>
        <v>20456721</v>
      </c>
      <c r="E20" s="38">
        <f t="shared" si="1"/>
        <v>745913367</v>
      </c>
      <c r="F20" s="47">
        <f>SUM(work_ytd!G20:H20)</f>
        <v>307940781</v>
      </c>
      <c r="G20" s="47">
        <f>SUM(work_ytd!I20:J20)</f>
        <v>437972586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29613401</v>
      </c>
      <c r="C21" s="39">
        <f>SUM(work!G21:H21)</f>
        <v>23811182</v>
      </c>
      <c r="D21" s="47">
        <f>SUM(work!I21:J21)</f>
        <v>5802219</v>
      </c>
      <c r="E21" s="38">
        <f t="shared" si="1"/>
        <v>655481613</v>
      </c>
      <c r="F21" s="47">
        <f>SUM(work_ytd!G21:H21)</f>
        <v>409110169</v>
      </c>
      <c r="G21" s="47">
        <f>SUM(work_ytd!I21:J21)</f>
        <v>246371444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22498459</v>
      </c>
      <c r="C22" s="39">
        <f>SUM(work!G22:H22)</f>
        <v>9407853</v>
      </c>
      <c r="D22" s="47">
        <f>SUM(work!I22:J22)</f>
        <v>13090606</v>
      </c>
      <c r="E22" s="38">
        <f t="shared" si="1"/>
        <v>271975206</v>
      </c>
      <c r="F22" s="47">
        <f>SUM(work_ytd!G22:H22)</f>
        <v>130395445</v>
      </c>
      <c r="G22" s="47">
        <f>SUM(work_ytd!I22:J22)</f>
        <v>141579761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1975533</v>
      </c>
      <c r="C23" s="39">
        <f>SUM(work!G23:H23)</f>
        <v>918658</v>
      </c>
      <c r="D23" s="47">
        <f>SUM(work!I23:J23)</f>
        <v>1056875</v>
      </c>
      <c r="E23" s="38">
        <f t="shared" si="1"/>
        <v>40864731</v>
      </c>
      <c r="F23" s="47">
        <f>SUM(work_ytd!G23:H23)</f>
        <v>13778105</v>
      </c>
      <c r="G23" s="47">
        <f>SUM(work_ytd!I23:J23)</f>
        <v>27086626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30411456</v>
      </c>
      <c r="C24" s="39">
        <f>SUM(work!G24:H24)</f>
        <v>21959429</v>
      </c>
      <c r="D24" s="47">
        <f>SUM(work!I24:J24)</f>
        <v>8452027</v>
      </c>
      <c r="E24" s="38">
        <f t="shared" si="1"/>
        <v>512991272</v>
      </c>
      <c r="F24" s="47">
        <f>SUM(work_ytd!G24:H24)</f>
        <v>257625190</v>
      </c>
      <c r="G24" s="47">
        <f>SUM(work_ytd!I24:J24)</f>
        <v>255366082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7831751</v>
      </c>
      <c r="C25" s="39">
        <f>SUM(work!G25:H25)</f>
        <v>3746546</v>
      </c>
      <c r="D25" s="47">
        <f>SUM(work!I25:J25)</f>
        <v>4085205</v>
      </c>
      <c r="E25" s="38">
        <f t="shared" si="1"/>
        <v>103533240</v>
      </c>
      <c r="F25" s="47">
        <f>SUM(work_ytd!G25:H25)</f>
        <v>56318141</v>
      </c>
      <c r="G25" s="47">
        <f>SUM(work_ytd!I25:J25)</f>
        <v>47215099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38410290</v>
      </c>
      <c r="C26" s="39">
        <f>SUM(work!G26:H26)</f>
        <v>18576004</v>
      </c>
      <c r="D26" s="47">
        <f>SUM(work!I26:J26)</f>
        <v>19834286</v>
      </c>
      <c r="E26" s="38">
        <f t="shared" si="1"/>
        <v>610054997</v>
      </c>
      <c r="F26" s="47">
        <f>SUM(work_ytd!G26:H26)</f>
        <v>246446582</v>
      </c>
      <c r="G26" s="47">
        <f>SUM(work_ytd!I26:J26)</f>
        <v>363608415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4850818</v>
      </c>
      <c r="C27" s="39">
        <f>SUM(work!G27:H27)</f>
        <v>2555592</v>
      </c>
      <c r="D27" s="47">
        <f>SUM(work!I27:J27)</f>
        <v>2295226</v>
      </c>
      <c r="E27" s="38">
        <f t="shared" si="1"/>
        <v>69309890</v>
      </c>
      <c r="F27" s="47">
        <f>SUM(work_ytd!G27:H27)</f>
        <v>28204993</v>
      </c>
      <c r="G27" s="47">
        <f>SUM(work_ytd!I27:J27)</f>
        <v>41104897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17333351</v>
      </c>
      <c r="C28" s="39">
        <f>SUM(work!G28:H28)</f>
        <v>0</v>
      </c>
      <c r="D28" s="47">
        <f>SUM(work!I28:J28)</f>
        <v>17333351</v>
      </c>
      <c r="E28" s="38">
        <f t="shared" si="1"/>
        <v>307898855</v>
      </c>
      <c r="F28" s="47">
        <f>SUM(work_ytd!G28:H28)</f>
        <v>9725431</v>
      </c>
      <c r="G28" s="47">
        <f>SUM(work_ytd!I28:J28)</f>
        <v>298173424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735287293</v>
      </c>
      <c r="C29" s="40">
        <f>SUM(C7:C28)</f>
        <v>356366140</v>
      </c>
      <c r="D29" s="40">
        <f>SUM(D7:D28)</f>
        <v>378921153</v>
      </c>
      <c r="E29" s="40">
        <f>SUM(E7:E28)</f>
        <v>10205168924</v>
      </c>
      <c r="F29" s="40">
        <f>SUM(F7:F28)</f>
        <v>4921320804</v>
      </c>
      <c r="G29" s="40">
        <f>SUM(G7:G28)</f>
        <v>5283848120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1/18/13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283088582</v>
      </c>
      <c r="G7" s="40">
        <f>SUM(G31:G53)</f>
        <v>64503633</v>
      </c>
      <c r="H7" s="40">
        <f>SUM(H31:H53)</f>
        <v>56852363</v>
      </c>
      <c r="I7" s="40">
        <f>SUM(I31:I53)</f>
        <v>32483491</v>
      </c>
      <c r="J7" s="40">
        <f>SUM(J31:J53)</f>
        <v>129249095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1241730746</v>
      </c>
      <c r="G8" s="38">
        <f>SUM(G54:G123)</f>
        <v>337693819</v>
      </c>
      <c r="H8" s="38">
        <f>SUM(H54:H123)</f>
        <v>406978151</v>
      </c>
      <c r="I8" s="38">
        <f>SUM(I54:I123)</f>
        <v>101430271</v>
      </c>
      <c r="J8" s="38">
        <f>SUM(J54:J123)</f>
        <v>395628505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441746269</v>
      </c>
      <c r="G9" s="38">
        <f>SUM(G124:G163)</f>
        <v>66028996</v>
      </c>
      <c r="H9" s="38">
        <f>SUM(H124:H163)</f>
        <v>111539299</v>
      </c>
      <c r="I9" s="38">
        <f>SUM(I124:I163)</f>
        <v>87058465</v>
      </c>
      <c r="J9" s="38">
        <f>SUM(J124:J163)</f>
        <v>177119509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367412642</v>
      </c>
      <c r="G10" s="38">
        <f>SUM(G164:G200)</f>
        <v>51975380</v>
      </c>
      <c r="H10" s="38">
        <f>SUM(H164:H200)</f>
        <v>95274929</v>
      </c>
      <c r="I10" s="38">
        <f>SUM(I164:I200)</f>
        <v>71504442</v>
      </c>
      <c r="J10" s="38">
        <f>SUM(J164:J200)</f>
        <v>148657891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232138855</v>
      </c>
      <c r="G11" s="38">
        <f>SUM(G201:G216)</f>
        <v>123603059</v>
      </c>
      <c r="H11" s="38">
        <f>SUM(H201:H216)</f>
        <v>63376379</v>
      </c>
      <c r="I11" s="38">
        <f>SUM(I201:I216)</f>
        <v>18475258</v>
      </c>
      <c r="J11" s="38">
        <f>SUM(J201:J216)</f>
        <v>26684159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92167709</v>
      </c>
      <c r="G12" s="38">
        <f>SUM(G217:G230)</f>
        <v>10655812</v>
      </c>
      <c r="H12" s="38">
        <f>SUM(H217:H230)</f>
        <v>15776552</v>
      </c>
      <c r="I12" s="38">
        <f>SUM(I217:I230)</f>
        <v>18462503</v>
      </c>
      <c r="J12" s="38">
        <f>SUM(J217:J230)</f>
        <v>47272842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743100663</v>
      </c>
      <c r="G13" s="38">
        <f>SUM(G231:G252)</f>
        <v>171992011</v>
      </c>
      <c r="H13" s="38">
        <f>SUM(H231:H252)</f>
        <v>205202383</v>
      </c>
      <c r="I13" s="38">
        <f>SUM(I231:I252)</f>
        <v>120654363</v>
      </c>
      <c r="J13" s="38">
        <f>SUM(J231:J252)</f>
        <v>245251906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308870824</v>
      </c>
      <c r="G14" s="38">
        <f>SUM(G253:G276)</f>
        <v>61657504</v>
      </c>
      <c r="H14" s="38">
        <f>SUM(H253:H276)</f>
        <v>47514771</v>
      </c>
      <c r="I14" s="38">
        <f>SUM(I253:I276)</f>
        <v>56139303</v>
      </c>
      <c r="J14" s="38">
        <f>SUM(J253:J276)</f>
        <v>143559246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859260591</v>
      </c>
      <c r="G15" s="38">
        <f>SUM(G277:G288)</f>
        <v>391491015</v>
      </c>
      <c r="H15" s="38">
        <f>SUM(H277:H288)</f>
        <v>161140853</v>
      </c>
      <c r="I15" s="38">
        <f>SUM(I277:I288)</f>
        <v>62640765</v>
      </c>
      <c r="J15" s="38">
        <f>SUM(J277:J288)</f>
        <v>243987958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127955771</v>
      </c>
      <c r="G16" s="38">
        <f>SUM(G289:G314)</f>
        <v>15018562</v>
      </c>
      <c r="H16" s="38">
        <f>SUM(H289:H314)</f>
        <v>51844476</v>
      </c>
      <c r="I16" s="38">
        <f>SUM(I289:I314)</f>
        <v>12963983</v>
      </c>
      <c r="J16" s="38">
        <f>SUM(J289:J314)</f>
        <v>48128750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583468227</v>
      </c>
      <c r="G17" s="38">
        <f>SUM(G315:G327)</f>
        <v>66725945</v>
      </c>
      <c r="H17" s="38">
        <f>SUM(H315:H327)</f>
        <v>120371327</v>
      </c>
      <c r="I17" s="38">
        <f>SUM(I315:I327)</f>
        <v>95520156</v>
      </c>
      <c r="J17" s="38">
        <f>SUM(J315:J327)</f>
        <v>300850799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892404826</v>
      </c>
      <c r="G18" s="38">
        <f>SUM(G328:G352)</f>
        <v>130406343</v>
      </c>
      <c r="H18" s="38">
        <f>SUM(H328:H352)</f>
        <v>178540858</v>
      </c>
      <c r="I18" s="38">
        <f>SUM(I328:I352)</f>
        <v>94218293</v>
      </c>
      <c r="J18" s="38">
        <f>SUM(J328:J352)</f>
        <v>489239332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713800048</v>
      </c>
      <c r="G19" s="38">
        <f>SUM(G353:G405)</f>
        <v>178920809</v>
      </c>
      <c r="H19" s="38">
        <f>SUM(H353:H405)</f>
        <v>276690738</v>
      </c>
      <c r="I19" s="38">
        <f>SUM(I353:I405)</f>
        <v>51958760</v>
      </c>
      <c r="J19" s="38">
        <f>SUM(J353:J405)</f>
        <v>206229741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745913367</v>
      </c>
      <c r="G20" s="38">
        <f>SUM(G406:G444)</f>
        <v>104329512</v>
      </c>
      <c r="H20" s="38">
        <f>SUM(H406:H444)</f>
        <v>203611269</v>
      </c>
      <c r="I20" s="38">
        <f>SUM(I406:I444)</f>
        <v>59893338</v>
      </c>
      <c r="J20" s="38">
        <f>SUM(J406:J444)</f>
        <v>378079248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655481613</v>
      </c>
      <c r="G21" s="38">
        <f>SUM(G445:G477)</f>
        <v>208644215</v>
      </c>
      <c r="H21" s="38">
        <f>SUM(H445:H477)</f>
        <v>200465954</v>
      </c>
      <c r="I21" s="38">
        <f>SUM(I445:I477)</f>
        <v>43275347</v>
      </c>
      <c r="J21" s="38">
        <f>SUM(J445:J477)</f>
        <v>203096097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271975206</v>
      </c>
      <c r="G22" s="38">
        <f>SUM(G478:G493)</f>
        <v>34774717</v>
      </c>
      <c r="H22" s="38">
        <f>SUM(H478:H493)</f>
        <v>95620728</v>
      </c>
      <c r="I22" s="38">
        <f>SUM(I478:I493)</f>
        <v>22811497</v>
      </c>
      <c r="J22" s="38">
        <f>SUM(J478:J493)</f>
        <v>118768264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40864731</v>
      </c>
      <c r="G23" s="38">
        <f>SUM(G494:G508)</f>
        <v>5101693</v>
      </c>
      <c r="H23" s="38">
        <f>SUM(H494:H508)</f>
        <v>8676412</v>
      </c>
      <c r="I23" s="38">
        <f>SUM(I494:I508)</f>
        <v>4010603</v>
      </c>
      <c r="J23" s="38">
        <f>SUM(J494:J508)</f>
        <v>23076023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512991272</v>
      </c>
      <c r="G24" s="38">
        <f>SUM(G509:G529)</f>
        <v>120536067</v>
      </c>
      <c r="H24" s="38">
        <f>SUM(H509:H529)</f>
        <v>137089123</v>
      </c>
      <c r="I24" s="38">
        <f>SUM(I509:I529)</f>
        <v>39216099</v>
      </c>
      <c r="J24" s="38">
        <f>SUM(J509:J529)</f>
        <v>216149983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103533240</v>
      </c>
      <c r="G25" s="38">
        <f>SUM(G530:G553)</f>
        <v>16437986</v>
      </c>
      <c r="H25" s="38">
        <f>SUM(H530:H553)</f>
        <v>39880155</v>
      </c>
      <c r="I25" s="38">
        <f>SUM(I530:I553)</f>
        <v>11391865</v>
      </c>
      <c r="J25" s="38">
        <f>SUM(J530:J553)</f>
        <v>35823234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610054997</v>
      </c>
      <c r="G26" s="38">
        <f>SUM(G554:G574)</f>
        <v>65448901</v>
      </c>
      <c r="H26" s="38">
        <f>SUM(H554:H574)</f>
        <v>180997681</v>
      </c>
      <c r="I26" s="38">
        <f>SUM(I554:I574)</f>
        <v>70954719</v>
      </c>
      <c r="J26" s="38">
        <f>SUM(J554:J574)</f>
        <v>292653696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69309890</v>
      </c>
      <c r="G27" s="38">
        <f>SUM(G575:G597)</f>
        <v>10385011</v>
      </c>
      <c r="H27" s="38">
        <f>SUM(H575:H597)</f>
        <v>17819982</v>
      </c>
      <c r="I27" s="38">
        <f>SUM(I575:I597)</f>
        <v>6198574</v>
      </c>
      <c r="J27" s="38">
        <f>SUM(J575:J597)</f>
        <v>34906323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307898855</v>
      </c>
      <c r="G28" s="38">
        <f>G598</f>
        <v>1396000</v>
      </c>
      <c r="H28" s="38">
        <f>H598</f>
        <v>8329431</v>
      </c>
      <c r="I28" s="38">
        <f>I598</f>
        <v>109749879</v>
      </c>
      <c r="J28" s="38">
        <f>J598</f>
        <v>188423545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10205168924</v>
      </c>
      <c r="G29" s="40">
        <f>SUM(G7:G28)</f>
        <v>2237726990</v>
      </c>
      <c r="H29" s="40">
        <f>SUM(H7:H28)</f>
        <v>2683593814</v>
      </c>
      <c r="I29" s="40">
        <f>SUM(I7:I28)</f>
        <v>1191011974</v>
      </c>
      <c r="J29" s="40">
        <f>SUM(J7:J28)</f>
        <v>4092836146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2506134</v>
      </c>
      <c r="G31" s="51">
        <v>145650</v>
      </c>
      <c r="H31" s="51">
        <v>1730601</v>
      </c>
      <c r="I31" s="51">
        <v>132050</v>
      </c>
      <c r="J31" s="51">
        <v>497833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87499850</v>
      </c>
      <c r="G32" s="37">
        <v>831529</v>
      </c>
      <c r="H32" s="37">
        <v>5404368</v>
      </c>
      <c r="I32" s="37">
        <v>5342808</v>
      </c>
      <c r="J32" s="37">
        <v>75921145</v>
      </c>
      <c r="K32" s="37"/>
      <c r="L32" s="92">
        <v>20121207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13541861</v>
      </c>
      <c r="G33" s="37">
        <v>6934465</v>
      </c>
      <c r="H33" s="37">
        <v>4784663</v>
      </c>
      <c r="I33" s="37">
        <v>80950</v>
      </c>
      <c r="J33" s="37">
        <v>1741783</v>
      </c>
      <c r="K33" s="37"/>
      <c r="L33" s="92">
        <v>20121207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3158340</v>
      </c>
      <c r="G35" s="37">
        <v>219825</v>
      </c>
      <c r="H35" s="37">
        <v>867369</v>
      </c>
      <c r="I35" s="37">
        <v>561325</v>
      </c>
      <c r="J35" s="37">
        <v>1509821</v>
      </c>
      <c r="K35" s="37"/>
      <c r="L35" s="92">
        <v>20130107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110169</v>
      </c>
      <c r="G36" s="37">
        <v>0</v>
      </c>
      <c r="H36" s="37">
        <v>33702</v>
      </c>
      <c r="I36" s="37">
        <v>41401</v>
      </c>
      <c r="J36" s="37">
        <v>35066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1411048</v>
      </c>
      <c r="G37" s="37">
        <v>263910</v>
      </c>
      <c r="H37" s="37">
        <v>371117</v>
      </c>
      <c r="I37" s="37">
        <v>32775</v>
      </c>
      <c r="J37" s="37">
        <v>743246</v>
      </c>
      <c r="K37" s="37"/>
      <c r="L37" s="92">
        <v>20121207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37679921</v>
      </c>
      <c r="G38" s="37">
        <v>14581203</v>
      </c>
      <c r="H38" s="37">
        <v>6523172</v>
      </c>
      <c r="I38" s="37">
        <v>8431381</v>
      </c>
      <c r="J38" s="37">
        <v>8144165</v>
      </c>
      <c r="K38" s="37"/>
      <c r="L38" s="92">
        <v>20121207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687452</v>
      </c>
      <c r="G39" s="37">
        <v>294400</v>
      </c>
      <c r="H39" s="37">
        <v>340902</v>
      </c>
      <c r="I39" s="37">
        <v>40000</v>
      </c>
      <c r="J39" s="37">
        <v>12150</v>
      </c>
      <c r="K39" s="37"/>
      <c r="L39" s="92">
        <v>20121207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2938131</v>
      </c>
      <c r="G40" s="37">
        <v>535300</v>
      </c>
      <c r="H40" s="37">
        <v>446202</v>
      </c>
      <c r="I40" s="37">
        <v>1759000</v>
      </c>
      <c r="J40" s="37">
        <v>197629</v>
      </c>
      <c r="K40" s="37"/>
      <c r="L40" s="92">
        <v>20121207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11589511</v>
      </c>
      <c r="G41" s="37">
        <v>3440670</v>
      </c>
      <c r="H41" s="37">
        <v>5679165</v>
      </c>
      <c r="I41" s="37">
        <v>25550</v>
      </c>
      <c r="J41" s="37">
        <v>2444126</v>
      </c>
      <c r="K41" s="37"/>
      <c r="L41" s="92">
        <v>20121207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35379350</v>
      </c>
      <c r="G42" s="37">
        <v>4991750</v>
      </c>
      <c r="H42" s="37">
        <v>3253332</v>
      </c>
      <c r="I42" s="37">
        <v>11211901</v>
      </c>
      <c r="J42" s="37">
        <v>15922367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8007196</v>
      </c>
      <c r="G43" s="37">
        <v>1275122</v>
      </c>
      <c r="H43" s="37">
        <v>2334964</v>
      </c>
      <c r="I43" s="37">
        <v>1021286</v>
      </c>
      <c r="J43" s="37">
        <v>3375824</v>
      </c>
      <c r="K43" s="37"/>
      <c r="L43" s="92">
        <v>20121207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5788271</v>
      </c>
      <c r="G44" s="37">
        <v>1057000</v>
      </c>
      <c r="H44" s="37">
        <v>2235812</v>
      </c>
      <c r="I44" s="37">
        <v>0</v>
      </c>
      <c r="J44" s="37">
        <v>2495459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10398487</v>
      </c>
      <c r="G45" s="37">
        <v>7969705</v>
      </c>
      <c r="H45" s="37">
        <v>2419307</v>
      </c>
      <c r="I45" s="37">
        <v>0</v>
      </c>
      <c r="J45" s="37">
        <v>9475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26873296</v>
      </c>
      <c r="G46" s="37">
        <v>16104996</v>
      </c>
      <c r="H46" s="37">
        <v>8077504</v>
      </c>
      <c r="I46" s="37">
        <v>0</v>
      </c>
      <c r="J46" s="37">
        <v>2690796</v>
      </c>
      <c r="K46" s="37"/>
      <c r="L46" s="92">
        <v>20130118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3854045</v>
      </c>
      <c r="G47" s="37">
        <v>98206</v>
      </c>
      <c r="H47" s="37">
        <v>1104038</v>
      </c>
      <c r="I47" s="37">
        <v>698646</v>
      </c>
      <c r="J47" s="37">
        <v>1953155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4519560</v>
      </c>
      <c r="G48" s="37">
        <v>726300</v>
      </c>
      <c r="H48" s="37">
        <v>1727586</v>
      </c>
      <c r="I48" s="37">
        <v>0</v>
      </c>
      <c r="J48" s="37">
        <v>2065674</v>
      </c>
      <c r="K48" s="37"/>
      <c r="L48" s="92">
        <v>20121207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6392490</v>
      </c>
      <c r="G49" s="37">
        <v>320655</v>
      </c>
      <c r="H49" s="37">
        <v>1247540</v>
      </c>
      <c r="I49" s="37">
        <v>723549</v>
      </c>
      <c r="J49" s="37">
        <v>4100746</v>
      </c>
      <c r="K49" s="37"/>
      <c r="L49" s="92">
        <v>20121207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763121</v>
      </c>
      <c r="G50" s="37">
        <v>338900</v>
      </c>
      <c r="H50" s="37">
        <v>424221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10458789</v>
      </c>
      <c r="G51" s="37">
        <v>3092506</v>
      </c>
      <c r="H51" s="37">
        <v>1809725</v>
      </c>
      <c r="I51" s="37">
        <v>993875</v>
      </c>
      <c r="J51" s="37">
        <v>4562683</v>
      </c>
      <c r="K51" s="37"/>
      <c r="L51" s="92">
        <v>20121207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6516755</v>
      </c>
      <c r="G52" s="37">
        <v>735540</v>
      </c>
      <c r="H52" s="37">
        <v>5234516</v>
      </c>
      <c r="I52" s="37">
        <v>0</v>
      </c>
      <c r="J52" s="37">
        <v>546699</v>
      </c>
      <c r="K52" s="37"/>
      <c r="L52" s="92">
        <v>20130107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733631</v>
      </c>
      <c r="G53" s="37">
        <v>1</v>
      </c>
      <c r="H53" s="37">
        <v>509110</v>
      </c>
      <c r="I53" s="37">
        <v>53300</v>
      </c>
      <c r="J53" s="37">
        <v>171220</v>
      </c>
      <c r="K53" s="37"/>
      <c r="L53" s="92">
        <v>20121207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11274581</v>
      </c>
      <c r="G54" s="37">
        <v>2156606</v>
      </c>
      <c r="H54" s="37">
        <v>5768403</v>
      </c>
      <c r="I54" s="37">
        <v>0</v>
      </c>
      <c r="J54" s="37">
        <v>3349572</v>
      </c>
      <c r="K54" s="37"/>
      <c r="L54" s="92">
        <v>20121207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5655052</v>
      </c>
      <c r="G55" s="37">
        <v>3162800</v>
      </c>
      <c r="H55" s="37">
        <v>1116434</v>
      </c>
      <c r="I55" s="37">
        <v>55950</v>
      </c>
      <c r="J55" s="37">
        <v>1319868</v>
      </c>
      <c r="K55" s="37"/>
      <c r="L55" s="92">
        <v>20121207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15814449</v>
      </c>
      <c r="G56" s="37">
        <v>1425950</v>
      </c>
      <c r="H56" s="37">
        <v>5892535</v>
      </c>
      <c r="I56" s="37">
        <v>2631266</v>
      </c>
      <c r="J56" s="37">
        <v>5864698</v>
      </c>
      <c r="K56" s="37"/>
      <c r="L56" s="92">
        <v>20121207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1827570</v>
      </c>
      <c r="G57" s="37">
        <v>0</v>
      </c>
      <c r="H57" s="37">
        <v>1241548</v>
      </c>
      <c r="I57" s="37">
        <v>300</v>
      </c>
      <c r="J57" s="37">
        <v>585722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13807912</v>
      </c>
      <c r="G58" s="37">
        <v>0</v>
      </c>
      <c r="H58" s="37">
        <v>713286</v>
      </c>
      <c r="I58" s="37">
        <v>1290600</v>
      </c>
      <c r="J58" s="37">
        <v>11804026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101568025</v>
      </c>
      <c r="G59" s="37">
        <v>93872160</v>
      </c>
      <c r="H59" s="37">
        <v>7037408</v>
      </c>
      <c r="I59" s="37">
        <v>185000</v>
      </c>
      <c r="J59" s="37">
        <v>473457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12045348</v>
      </c>
      <c r="G60" s="37">
        <v>4446693</v>
      </c>
      <c r="H60" s="37">
        <v>3765228</v>
      </c>
      <c r="I60" s="37">
        <v>0</v>
      </c>
      <c r="J60" s="37">
        <v>3833427</v>
      </c>
      <c r="K60" s="37"/>
      <c r="L60" s="92">
        <v>20121207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7716420</v>
      </c>
      <c r="G61" s="37">
        <v>3227640</v>
      </c>
      <c r="H61" s="37">
        <v>3759953</v>
      </c>
      <c r="I61" s="37">
        <v>46380</v>
      </c>
      <c r="J61" s="37">
        <v>682447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10217308</v>
      </c>
      <c r="G62" s="37">
        <v>4889651</v>
      </c>
      <c r="H62" s="37">
        <v>4104400</v>
      </c>
      <c r="I62" s="37">
        <v>31000</v>
      </c>
      <c r="J62" s="37">
        <v>1192257</v>
      </c>
      <c r="K62" s="37"/>
      <c r="L62" s="92">
        <v>20121207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5645468</v>
      </c>
      <c r="G63" s="37">
        <v>185000</v>
      </c>
      <c r="H63" s="37">
        <v>5282218</v>
      </c>
      <c r="I63" s="37">
        <v>0</v>
      </c>
      <c r="J63" s="37">
        <v>178250</v>
      </c>
      <c r="K63" s="37"/>
      <c r="L63" s="92">
        <v>20130118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10362771</v>
      </c>
      <c r="G64" s="37">
        <v>1399700</v>
      </c>
      <c r="H64" s="37">
        <v>4739691</v>
      </c>
      <c r="I64" s="37">
        <v>72000</v>
      </c>
      <c r="J64" s="37">
        <v>4151380</v>
      </c>
      <c r="K64" s="37"/>
      <c r="L64" s="92">
        <v>20130107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17364207</v>
      </c>
      <c r="G65" s="37">
        <v>303700</v>
      </c>
      <c r="H65" s="37">
        <v>2206048</v>
      </c>
      <c r="I65" s="37">
        <v>1759225</v>
      </c>
      <c r="J65" s="37">
        <v>13095234</v>
      </c>
      <c r="K65" s="37"/>
      <c r="L65" s="92">
        <v>20130118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48927854</v>
      </c>
      <c r="G66" s="37">
        <v>20401410</v>
      </c>
      <c r="H66" s="37">
        <v>10021092</v>
      </c>
      <c r="I66" s="37">
        <v>13879600</v>
      </c>
      <c r="J66" s="37">
        <v>4625752</v>
      </c>
      <c r="K66" s="37"/>
      <c r="L66" s="92">
        <v>20121207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5093008</v>
      </c>
      <c r="G67" s="37">
        <v>322500</v>
      </c>
      <c r="H67" s="37">
        <v>2911927</v>
      </c>
      <c r="I67" s="37">
        <v>0</v>
      </c>
      <c r="J67" s="37">
        <v>1858581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39528467</v>
      </c>
      <c r="G68" s="37">
        <v>1494525</v>
      </c>
      <c r="H68" s="37">
        <v>17844558</v>
      </c>
      <c r="I68" s="37">
        <v>9520095</v>
      </c>
      <c r="J68" s="37">
        <v>10669289</v>
      </c>
      <c r="K68" s="37"/>
      <c r="L68" s="92">
        <v>20121207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19963550</v>
      </c>
      <c r="G69" s="37">
        <v>9290300</v>
      </c>
      <c r="H69" s="37">
        <v>3715995</v>
      </c>
      <c r="I69" s="37">
        <v>1765000</v>
      </c>
      <c r="J69" s="37">
        <v>5192255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20725521</v>
      </c>
      <c r="G70" s="37">
        <v>289960</v>
      </c>
      <c r="H70" s="37">
        <v>11805922</v>
      </c>
      <c r="I70" s="37">
        <v>3373537</v>
      </c>
      <c r="J70" s="37">
        <v>5256102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6564072</v>
      </c>
      <c r="G71" s="37">
        <v>833201</v>
      </c>
      <c r="H71" s="37">
        <v>1167458</v>
      </c>
      <c r="I71" s="37">
        <v>2376100</v>
      </c>
      <c r="J71" s="37">
        <v>2187313</v>
      </c>
      <c r="K71" s="37"/>
      <c r="L71" s="92">
        <v>20121207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102800088</v>
      </c>
      <c r="G72" s="37">
        <v>63674902</v>
      </c>
      <c r="H72" s="37">
        <v>26241867</v>
      </c>
      <c r="I72" s="37">
        <v>561120</v>
      </c>
      <c r="J72" s="37">
        <v>12322199</v>
      </c>
      <c r="K72" s="37"/>
      <c r="L72" s="92">
        <v>20121207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23889513</v>
      </c>
      <c r="G73" s="37">
        <v>4758001</v>
      </c>
      <c r="H73" s="37">
        <v>13102946</v>
      </c>
      <c r="I73" s="37">
        <v>388950</v>
      </c>
      <c r="J73" s="37">
        <v>5639616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14746185</v>
      </c>
      <c r="G74" s="37">
        <v>4885500</v>
      </c>
      <c r="H74" s="37">
        <v>4871885</v>
      </c>
      <c r="I74" s="37">
        <v>185851</v>
      </c>
      <c r="J74" s="37">
        <v>4802949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16355147</v>
      </c>
      <c r="G75" s="37">
        <v>1793750</v>
      </c>
      <c r="H75" s="37">
        <v>11067317</v>
      </c>
      <c r="I75" s="37">
        <v>19900</v>
      </c>
      <c r="J75" s="37">
        <v>3474180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38505092</v>
      </c>
      <c r="G76" s="37">
        <v>435650</v>
      </c>
      <c r="H76" s="37">
        <v>8270182</v>
      </c>
      <c r="I76" s="37">
        <v>8372000</v>
      </c>
      <c r="J76" s="37">
        <v>21427260</v>
      </c>
      <c r="K76" s="37"/>
      <c r="L76" s="92">
        <v>20121207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3418118</v>
      </c>
      <c r="G77" s="37">
        <v>938599</v>
      </c>
      <c r="H77" s="37">
        <v>2097015</v>
      </c>
      <c r="I77" s="37">
        <v>50200</v>
      </c>
      <c r="J77" s="37">
        <v>332304</v>
      </c>
      <c r="K77" s="37"/>
      <c r="L77" s="92">
        <v>20121207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8027352</v>
      </c>
      <c r="G78" s="37">
        <v>1372400</v>
      </c>
      <c r="H78" s="37">
        <v>4493192</v>
      </c>
      <c r="I78" s="37">
        <v>89500</v>
      </c>
      <c r="J78" s="37">
        <v>2072260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4004810</v>
      </c>
      <c r="G79" s="37">
        <v>735000</v>
      </c>
      <c r="H79" s="37">
        <v>2066685</v>
      </c>
      <c r="I79" s="37">
        <v>586775</v>
      </c>
      <c r="J79" s="37">
        <v>616350</v>
      </c>
      <c r="K79" s="37"/>
      <c r="L79" s="92">
        <v>20121207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9073476</v>
      </c>
      <c r="G80" s="37">
        <v>1286875</v>
      </c>
      <c r="H80" s="37">
        <v>5782739</v>
      </c>
      <c r="I80" s="37">
        <v>0</v>
      </c>
      <c r="J80" s="37">
        <v>2003862</v>
      </c>
      <c r="K80" s="37"/>
      <c r="L80" s="92">
        <v>20121207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7153153</v>
      </c>
      <c r="G81" s="37">
        <v>0</v>
      </c>
      <c r="H81" s="37">
        <v>5157488</v>
      </c>
      <c r="I81" s="37">
        <v>1182000</v>
      </c>
      <c r="J81" s="37">
        <v>813665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6662702</v>
      </c>
      <c r="G82" s="37">
        <v>398300</v>
      </c>
      <c r="H82" s="37">
        <v>2765402</v>
      </c>
      <c r="I82" s="37">
        <v>113453</v>
      </c>
      <c r="J82" s="37">
        <v>3385547</v>
      </c>
      <c r="K82" s="37"/>
      <c r="L82" s="92">
        <v>20121207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6562137</v>
      </c>
      <c r="G83" s="37">
        <v>2273000</v>
      </c>
      <c r="H83" s="37">
        <v>2354099</v>
      </c>
      <c r="I83" s="37">
        <v>87800</v>
      </c>
      <c r="J83" s="37">
        <v>1847238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7513308</v>
      </c>
      <c r="G84" s="37">
        <v>119500</v>
      </c>
      <c r="H84" s="37">
        <v>2508469</v>
      </c>
      <c r="I84" s="37">
        <v>7000</v>
      </c>
      <c r="J84" s="37">
        <v>4878339</v>
      </c>
      <c r="K84" s="37"/>
      <c r="L84" s="92">
        <v>20121207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29011498</v>
      </c>
      <c r="G85" s="37">
        <v>8660575</v>
      </c>
      <c r="H85" s="37">
        <v>4931725</v>
      </c>
      <c r="I85" s="37">
        <v>4559882</v>
      </c>
      <c r="J85" s="37">
        <v>10859316</v>
      </c>
      <c r="K85" s="37"/>
      <c r="L85" s="92">
        <v>20121207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37549183</v>
      </c>
      <c r="G86" s="37">
        <v>4836824</v>
      </c>
      <c r="H86" s="37">
        <v>13258015</v>
      </c>
      <c r="I86" s="37">
        <v>4950</v>
      </c>
      <c r="J86" s="37">
        <v>19449394</v>
      </c>
      <c r="K86" s="37"/>
      <c r="L86" s="92">
        <v>20121207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11903829</v>
      </c>
      <c r="G87" s="37">
        <v>273200</v>
      </c>
      <c r="H87" s="37">
        <v>3468572</v>
      </c>
      <c r="I87" s="37">
        <v>321242</v>
      </c>
      <c r="J87" s="37">
        <v>7840815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5450490</v>
      </c>
      <c r="G88" s="37">
        <v>735350</v>
      </c>
      <c r="H88" s="37">
        <v>2212583</v>
      </c>
      <c r="I88" s="37">
        <v>0</v>
      </c>
      <c r="J88" s="37">
        <v>2502557</v>
      </c>
      <c r="K88" s="37"/>
      <c r="L88" s="92">
        <v>20121207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48072398</v>
      </c>
      <c r="G89" s="37">
        <v>3910760</v>
      </c>
      <c r="H89" s="37">
        <v>4498350</v>
      </c>
      <c r="I89" s="37">
        <v>34801320</v>
      </c>
      <c r="J89" s="37">
        <v>4861968</v>
      </c>
      <c r="K89" s="37"/>
      <c r="L89" s="92">
        <v>20121207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3671269</v>
      </c>
      <c r="G90" s="37">
        <v>216500</v>
      </c>
      <c r="H90" s="37">
        <v>837826</v>
      </c>
      <c r="I90" s="37">
        <v>0</v>
      </c>
      <c r="J90" s="37">
        <v>2616943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5302609</v>
      </c>
      <c r="G91" s="37">
        <v>885500</v>
      </c>
      <c r="H91" s="37">
        <v>3924274</v>
      </c>
      <c r="I91" s="37">
        <v>0</v>
      </c>
      <c r="J91" s="37">
        <v>492835</v>
      </c>
      <c r="K91" s="37"/>
      <c r="L91" s="92">
        <v>20130107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8685422</v>
      </c>
      <c r="G92" s="37">
        <v>0</v>
      </c>
      <c r="H92" s="37">
        <v>3432936</v>
      </c>
      <c r="I92" s="37">
        <v>261000</v>
      </c>
      <c r="J92" s="37">
        <v>4991486</v>
      </c>
      <c r="K92" s="37"/>
      <c r="L92" s="92">
        <v>20121207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7144891</v>
      </c>
      <c r="G93" s="37">
        <v>326500</v>
      </c>
      <c r="H93" s="37">
        <v>844245</v>
      </c>
      <c r="I93" s="37">
        <v>70350</v>
      </c>
      <c r="J93" s="37">
        <v>5903796</v>
      </c>
      <c r="K93" s="37"/>
      <c r="L93" s="92">
        <v>20121207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3177434</v>
      </c>
      <c r="G94" s="37">
        <v>387700</v>
      </c>
      <c r="H94" s="37">
        <v>2249345</v>
      </c>
      <c r="I94" s="37">
        <v>90000</v>
      </c>
      <c r="J94" s="37">
        <v>450389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11574391</v>
      </c>
      <c r="G95" s="37">
        <v>474400</v>
      </c>
      <c r="H95" s="37">
        <v>6581616</v>
      </c>
      <c r="I95" s="37">
        <v>0</v>
      </c>
      <c r="J95" s="37">
        <v>4518375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9981532</v>
      </c>
      <c r="G96" s="37">
        <v>3123700</v>
      </c>
      <c r="H96" s="37">
        <v>5012426</v>
      </c>
      <c r="I96" s="37">
        <v>201100</v>
      </c>
      <c r="J96" s="37">
        <v>1644306</v>
      </c>
      <c r="K96" s="37"/>
      <c r="L96" s="92">
        <v>20121207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8011761</v>
      </c>
      <c r="G97" s="37">
        <v>2125901</v>
      </c>
      <c r="H97" s="37">
        <v>4894150</v>
      </c>
      <c r="I97" s="37">
        <v>121200</v>
      </c>
      <c r="J97" s="37">
        <v>870510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17902543</v>
      </c>
      <c r="G98" s="37">
        <v>13486000</v>
      </c>
      <c r="H98" s="37">
        <v>1643241</v>
      </c>
      <c r="I98" s="37">
        <v>55900</v>
      </c>
      <c r="J98" s="37">
        <v>2717402</v>
      </c>
      <c r="K98" s="37"/>
      <c r="L98" s="92">
        <v>20121207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85679051</v>
      </c>
      <c r="G99" s="37">
        <v>6534402</v>
      </c>
      <c r="H99" s="37">
        <v>10985888</v>
      </c>
      <c r="I99" s="37">
        <v>2866502</v>
      </c>
      <c r="J99" s="37">
        <v>65292259</v>
      </c>
      <c r="K99" s="37"/>
      <c r="L99" s="92">
        <v>20121207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8803721</v>
      </c>
      <c r="G100" s="37">
        <v>2645500</v>
      </c>
      <c r="H100" s="37">
        <v>3090780</v>
      </c>
      <c r="I100" s="37">
        <v>0</v>
      </c>
      <c r="J100" s="37">
        <v>3067441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18351463</v>
      </c>
      <c r="G101" s="37">
        <v>78300</v>
      </c>
      <c r="H101" s="37">
        <v>8948766</v>
      </c>
      <c r="I101" s="37">
        <v>1100500</v>
      </c>
      <c r="J101" s="37">
        <v>8223897</v>
      </c>
      <c r="K101" s="37"/>
      <c r="L101" s="92">
        <v>20130107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16409153</v>
      </c>
      <c r="G102" s="37">
        <v>670800</v>
      </c>
      <c r="H102" s="37">
        <v>1854867</v>
      </c>
      <c r="I102" s="37">
        <v>5978709</v>
      </c>
      <c r="J102" s="37">
        <v>7904777</v>
      </c>
      <c r="K102" s="37"/>
      <c r="L102" s="92">
        <v>20121207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6122086</v>
      </c>
      <c r="G103" s="37">
        <v>0</v>
      </c>
      <c r="H103" s="37">
        <v>2646001</v>
      </c>
      <c r="I103" s="37">
        <v>0</v>
      </c>
      <c r="J103" s="37">
        <v>3476085</v>
      </c>
      <c r="K103" s="37"/>
      <c r="L103" s="92">
        <v>20130107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30708988</v>
      </c>
      <c r="G104" s="37">
        <v>3828125</v>
      </c>
      <c r="H104" s="37">
        <v>19734679</v>
      </c>
      <c r="I104" s="37">
        <v>799700</v>
      </c>
      <c r="J104" s="37">
        <v>6346484</v>
      </c>
      <c r="K104" s="37"/>
      <c r="L104" s="92">
        <v>20130107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6156405</v>
      </c>
      <c r="G105" s="37">
        <v>323000</v>
      </c>
      <c r="H105" s="37">
        <v>4615914</v>
      </c>
      <c r="I105" s="37">
        <v>0</v>
      </c>
      <c r="J105" s="37">
        <v>1217491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8869633</v>
      </c>
      <c r="G106" s="37">
        <v>2847025</v>
      </c>
      <c r="H106" s="37">
        <v>4818873</v>
      </c>
      <c r="I106" s="37">
        <v>0</v>
      </c>
      <c r="J106" s="37">
        <v>1203735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11825089</v>
      </c>
      <c r="G107" s="37">
        <v>5076120</v>
      </c>
      <c r="H107" s="37">
        <v>2905705</v>
      </c>
      <c r="I107" s="37">
        <v>47850</v>
      </c>
      <c r="J107" s="37">
        <v>3795414</v>
      </c>
      <c r="K107" s="37"/>
      <c r="L107" s="92">
        <v>20121207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2964692</v>
      </c>
      <c r="G108" s="37">
        <v>730000</v>
      </c>
      <c r="H108" s="37">
        <v>375091</v>
      </c>
      <c r="I108" s="37">
        <v>0</v>
      </c>
      <c r="J108" s="37">
        <v>1859601</v>
      </c>
      <c r="K108" s="37"/>
      <c r="L108" s="92">
        <v>20121207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17919791</v>
      </c>
      <c r="G109" s="37">
        <v>701800</v>
      </c>
      <c r="H109" s="37">
        <v>6780578</v>
      </c>
      <c r="I109" s="37">
        <v>48900</v>
      </c>
      <c r="J109" s="37">
        <v>10388513</v>
      </c>
      <c r="K109" s="37"/>
      <c r="L109" s="92">
        <v>20121207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9012162</v>
      </c>
      <c r="G110" s="37">
        <v>337400</v>
      </c>
      <c r="H110" s="37">
        <v>4556690</v>
      </c>
      <c r="I110" s="37">
        <v>340</v>
      </c>
      <c r="J110" s="37">
        <v>4117732</v>
      </c>
      <c r="K110" s="37"/>
      <c r="L110" s="92">
        <v>20130107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31462353</v>
      </c>
      <c r="G111" s="37">
        <v>10544251</v>
      </c>
      <c r="H111" s="37">
        <v>18656029</v>
      </c>
      <c r="I111" s="37">
        <v>102100</v>
      </c>
      <c r="J111" s="37">
        <v>2159973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4689711</v>
      </c>
      <c r="G112" s="37">
        <v>0</v>
      </c>
      <c r="H112" s="37">
        <v>499940</v>
      </c>
      <c r="I112" s="37">
        <v>400500</v>
      </c>
      <c r="J112" s="37">
        <v>3789271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32818915</v>
      </c>
      <c r="G113" s="37">
        <v>2934875</v>
      </c>
      <c r="H113" s="37">
        <v>16252501</v>
      </c>
      <c r="I113" s="37">
        <v>21500</v>
      </c>
      <c r="J113" s="37">
        <v>13610039</v>
      </c>
      <c r="K113" s="37"/>
      <c r="L113" s="92">
        <v>20121207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28276259</v>
      </c>
      <c r="G114" s="37">
        <v>11410547</v>
      </c>
      <c r="H114" s="37">
        <v>13109073</v>
      </c>
      <c r="I114" s="37">
        <v>56157</v>
      </c>
      <c r="J114" s="37">
        <v>3700482</v>
      </c>
      <c r="K114" s="37"/>
      <c r="L114" s="92">
        <v>20121207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3708088</v>
      </c>
      <c r="G115" s="37">
        <v>0</v>
      </c>
      <c r="H115" s="37">
        <v>0</v>
      </c>
      <c r="I115" s="37">
        <v>0</v>
      </c>
      <c r="J115" s="37">
        <v>3708088</v>
      </c>
      <c r="K115" s="37"/>
      <c r="L115" s="92">
        <v>20121207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18577901</v>
      </c>
      <c r="G116" s="37">
        <v>8397957</v>
      </c>
      <c r="H116" s="37">
        <v>9040439</v>
      </c>
      <c r="I116" s="37">
        <v>1</v>
      </c>
      <c r="J116" s="37">
        <v>1139504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8243810</v>
      </c>
      <c r="G117" s="37">
        <v>858500</v>
      </c>
      <c r="H117" s="37">
        <v>3763219</v>
      </c>
      <c r="I117" s="37">
        <v>0</v>
      </c>
      <c r="J117" s="37">
        <v>3622091</v>
      </c>
      <c r="K117" s="37"/>
      <c r="L117" s="92">
        <v>20121207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2980082</v>
      </c>
      <c r="G118" s="37">
        <v>426600</v>
      </c>
      <c r="H118" s="37">
        <v>2287445</v>
      </c>
      <c r="I118" s="37">
        <v>45000</v>
      </c>
      <c r="J118" s="37">
        <v>221037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6579482</v>
      </c>
      <c r="G119" s="37">
        <v>975500</v>
      </c>
      <c r="H119" s="37">
        <v>4332702</v>
      </c>
      <c r="I119" s="37">
        <v>0</v>
      </c>
      <c r="J119" s="37">
        <v>1271280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26765515</v>
      </c>
      <c r="G120" s="37">
        <v>332300</v>
      </c>
      <c r="H120" s="37">
        <v>3380590</v>
      </c>
      <c r="I120" s="37">
        <v>28550</v>
      </c>
      <c r="J120" s="37">
        <v>23024075</v>
      </c>
      <c r="K120" s="37"/>
      <c r="L120" s="92">
        <v>20121207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9090120</v>
      </c>
      <c r="G121" s="37">
        <v>1031000</v>
      </c>
      <c r="H121" s="37">
        <v>5191909</v>
      </c>
      <c r="I121" s="37">
        <v>13525</v>
      </c>
      <c r="J121" s="37">
        <v>2853686</v>
      </c>
      <c r="K121" s="37"/>
      <c r="L121" s="92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12058185</v>
      </c>
      <c r="G122" s="37">
        <v>3075484</v>
      </c>
      <c r="H122" s="37">
        <v>3163546</v>
      </c>
      <c r="I122" s="37">
        <v>492500</v>
      </c>
      <c r="J122" s="37">
        <v>5326655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23406177</v>
      </c>
      <c r="G123" s="37">
        <v>4118150</v>
      </c>
      <c r="H123" s="37">
        <v>14324232</v>
      </c>
      <c r="I123" s="37">
        <v>310391</v>
      </c>
      <c r="J123" s="37">
        <v>4653404</v>
      </c>
      <c r="K123" s="37"/>
      <c r="L123" s="92">
        <v>20130107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1331140</v>
      </c>
      <c r="G124" s="37">
        <v>0</v>
      </c>
      <c r="H124" s="37">
        <v>466359</v>
      </c>
      <c r="I124" s="37">
        <v>0</v>
      </c>
      <c r="J124" s="37">
        <v>864781</v>
      </c>
      <c r="K124" s="37"/>
      <c r="L124" s="92">
        <v>20121207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687141</v>
      </c>
      <c r="G125" s="37">
        <v>0</v>
      </c>
      <c r="H125" s="37">
        <v>355219</v>
      </c>
      <c r="I125" s="37">
        <v>0</v>
      </c>
      <c r="J125" s="37">
        <v>331922</v>
      </c>
      <c r="K125" s="37"/>
      <c r="L125" s="92">
        <v>20121207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2355466</v>
      </c>
      <c r="G126" s="37">
        <v>622398</v>
      </c>
      <c r="H126" s="37">
        <v>1309248</v>
      </c>
      <c r="I126" s="37">
        <v>33000</v>
      </c>
      <c r="J126" s="37">
        <v>390820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12006388</v>
      </c>
      <c r="G127" s="37">
        <v>2594439</v>
      </c>
      <c r="H127" s="37">
        <v>3661349</v>
      </c>
      <c r="I127" s="37">
        <v>3394000</v>
      </c>
      <c r="J127" s="37">
        <v>2356600</v>
      </c>
      <c r="K127" s="37"/>
      <c r="L127" s="92">
        <v>20121207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10855740</v>
      </c>
      <c r="G128" s="37">
        <v>101500</v>
      </c>
      <c r="H128" s="37">
        <v>1345546</v>
      </c>
      <c r="I128" s="37">
        <v>388000</v>
      </c>
      <c r="J128" s="37">
        <v>9020694</v>
      </c>
      <c r="K128" s="37"/>
      <c r="L128" s="92">
        <v>20121207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33141616</v>
      </c>
      <c r="G129" s="37">
        <v>3876220</v>
      </c>
      <c r="H129" s="37">
        <v>10302043</v>
      </c>
      <c r="I129" s="37">
        <v>2699941</v>
      </c>
      <c r="J129" s="37">
        <v>16263412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10009268</v>
      </c>
      <c r="G130" s="37">
        <v>8016570</v>
      </c>
      <c r="H130" s="37">
        <v>1446013</v>
      </c>
      <c r="I130" s="37">
        <v>196800</v>
      </c>
      <c r="J130" s="37">
        <v>349885</v>
      </c>
      <c r="K130" s="37"/>
      <c r="L130" s="92">
        <v>20121207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23907887</v>
      </c>
      <c r="G131" s="37">
        <v>13646023</v>
      </c>
      <c r="H131" s="37">
        <v>3823976</v>
      </c>
      <c r="I131" s="37">
        <v>220050</v>
      </c>
      <c r="J131" s="37">
        <v>6217838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2856806</v>
      </c>
      <c r="G132" s="37">
        <v>325500</v>
      </c>
      <c r="H132" s="37">
        <v>890934</v>
      </c>
      <c r="I132" s="37">
        <v>188000</v>
      </c>
      <c r="J132" s="37">
        <v>1452372</v>
      </c>
      <c r="K132" s="37"/>
      <c r="L132" s="92">
        <v>20130107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8657604</v>
      </c>
      <c r="G133" s="37">
        <v>940525</v>
      </c>
      <c r="H133" s="37">
        <v>3347593</v>
      </c>
      <c r="I133" s="37">
        <v>28000</v>
      </c>
      <c r="J133" s="37">
        <v>4341486</v>
      </c>
      <c r="K133" s="37"/>
      <c r="L133" s="92">
        <v>20121207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2333185</v>
      </c>
      <c r="G134" s="37">
        <v>12200</v>
      </c>
      <c r="H134" s="37">
        <v>1132074</v>
      </c>
      <c r="I134" s="37">
        <v>35280</v>
      </c>
      <c r="J134" s="37">
        <v>1153631</v>
      </c>
      <c r="K134" s="37"/>
      <c r="L134" s="92">
        <v>20121207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2258259</v>
      </c>
      <c r="G135" s="37">
        <v>138000</v>
      </c>
      <c r="H135" s="37">
        <v>1265491</v>
      </c>
      <c r="I135" s="37">
        <v>180680</v>
      </c>
      <c r="J135" s="37">
        <v>674088</v>
      </c>
      <c r="K135" s="37"/>
      <c r="L135" s="92">
        <v>20130107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32997124</v>
      </c>
      <c r="G136" s="37">
        <v>5834123</v>
      </c>
      <c r="H136" s="37">
        <v>1964974</v>
      </c>
      <c r="I136" s="37">
        <v>3044162</v>
      </c>
      <c r="J136" s="37">
        <v>22153865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104937</v>
      </c>
      <c r="G137" s="37">
        <v>0</v>
      </c>
      <c r="H137" s="37">
        <v>104937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17714641</v>
      </c>
      <c r="G138" s="37">
        <v>2568260</v>
      </c>
      <c r="H138" s="37">
        <v>3395448</v>
      </c>
      <c r="I138" s="37">
        <v>9671131</v>
      </c>
      <c r="J138" s="37">
        <v>2079802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4571344</v>
      </c>
      <c r="G139" s="37">
        <v>423663</v>
      </c>
      <c r="H139" s="37">
        <v>1927322</v>
      </c>
      <c r="I139" s="37">
        <v>1124018</v>
      </c>
      <c r="J139" s="37">
        <v>1096341</v>
      </c>
      <c r="K139" s="37"/>
      <c r="L139" s="92">
        <v>20121207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21840136</v>
      </c>
      <c r="G140" s="37">
        <v>519750</v>
      </c>
      <c r="H140" s="37">
        <v>2715469</v>
      </c>
      <c r="I140" s="37">
        <v>14703700</v>
      </c>
      <c r="J140" s="37">
        <v>3901217</v>
      </c>
      <c r="K140" s="37"/>
      <c r="L140" s="92">
        <v>20121207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13459307</v>
      </c>
      <c r="G141" s="37">
        <v>2202311</v>
      </c>
      <c r="H141" s="37">
        <v>2853181</v>
      </c>
      <c r="I141" s="37">
        <v>946600</v>
      </c>
      <c r="J141" s="37">
        <v>7457215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4785790</v>
      </c>
      <c r="G142" s="37">
        <v>443214</v>
      </c>
      <c r="H142" s="37">
        <v>2482997</v>
      </c>
      <c r="I142" s="37">
        <v>3750</v>
      </c>
      <c r="J142" s="37">
        <v>1855829</v>
      </c>
      <c r="K142" s="37"/>
      <c r="L142" s="92">
        <v>20121207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35608250</v>
      </c>
      <c r="G143" s="37">
        <v>11399146</v>
      </c>
      <c r="H143" s="37">
        <v>6277789</v>
      </c>
      <c r="I143" s="37">
        <v>5264123</v>
      </c>
      <c r="J143" s="37">
        <v>12667192</v>
      </c>
      <c r="K143" s="37"/>
      <c r="L143" s="92">
        <v>20121207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1470305</v>
      </c>
      <c r="G144" s="37">
        <v>245000</v>
      </c>
      <c r="H144" s="37">
        <v>1115051</v>
      </c>
      <c r="I144" s="37">
        <v>4100</v>
      </c>
      <c r="J144" s="37">
        <v>106154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71954079</v>
      </c>
      <c r="G145" s="37">
        <v>2627504</v>
      </c>
      <c r="H145" s="37">
        <v>10683202</v>
      </c>
      <c r="I145" s="37">
        <v>39268131</v>
      </c>
      <c r="J145" s="37">
        <v>19375242</v>
      </c>
      <c r="K145" s="37"/>
      <c r="L145" s="92">
        <v>20121207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13401637</v>
      </c>
      <c r="G146" s="37">
        <v>4950</v>
      </c>
      <c r="H146" s="37">
        <v>5134896</v>
      </c>
      <c r="I146" s="37">
        <v>0</v>
      </c>
      <c r="J146" s="37">
        <v>8261791</v>
      </c>
      <c r="K146" s="37"/>
      <c r="L146" s="92">
        <v>20121207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38127325</v>
      </c>
      <c r="G147" s="37">
        <v>4380499</v>
      </c>
      <c r="H147" s="37">
        <v>10130880</v>
      </c>
      <c r="I147" s="37">
        <v>1165180</v>
      </c>
      <c r="J147" s="37">
        <v>22450766</v>
      </c>
      <c r="K147" s="37"/>
      <c r="L147" s="92">
        <v>20121207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293540</v>
      </c>
      <c r="G148" s="37">
        <v>0</v>
      </c>
      <c r="H148" s="37">
        <v>202986</v>
      </c>
      <c r="I148" s="37">
        <v>46300</v>
      </c>
      <c r="J148" s="37">
        <v>44254</v>
      </c>
      <c r="K148" s="37"/>
      <c r="L148" s="92">
        <v>20121207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2159791</v>
      </c>
      <c r="G149" s="37">
        <v>630700</v>
      </c>
      <c r="H149" s="37">
        <v>830551</v>
      </c>
      <c r="I149" s="37">
        <v>272601</v>
      </c>
      <c r="J149" s="37">
        <v>425939</v>
      </c>
      <c r="K149" s="37"/>
      <c r="L149" s="92">
        <v>20121207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2036262</v>
      </c>
      <c r="G150" s="37">
        <v>67400</v>
      </c>
      <c r="H150" s="37">
        <v>1539177</v>
      </c>
      <c r="I150" s="37">
        <v>0</v>
      </c>
      <c r="J150" s="37">
        <v>429685</v>
      </c>
      <c r="K150" s="37"/>
      <c r="L150" s="92">
        <v>20121207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520096</v>
      </c>
      <c r="G151" s="37">
        <v>0</v>
      </c>
      <c r="H151" s="37">
        <v>479601</v>
      </c>
      <c r="I151" s="37">
        <v>0</v>
      </c>
      <c r="J151" s="37">
        <v>40495</v>
      </c>
      <c r="K151" s="37"/>
      <c r="L151" s="92">
        <v>20121207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7136298</v>
      </c>
      <c r="G152" s="37">
        <v>1463407</v>
      </c>
      <c r="H152" s="37">
        <v>3876510</v>
      </c>
      <c r="I152" s="37">
        <v>184587</v>
      </c>
      <c r="J152" s="37">
        <v>1611794</v>
      </c>
      <c r="K152" s="37"/>
      <c r="L152" s="92">
        <v>20121207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2908953</v>
      </c>
      <c r="G153" s="37">
        <v>116700</v>
      </c>
      <c r="H153" s="37">
        <v>1232953</v>
      </c>
      <c r="I153" s="37">
        <v>520000</v>
      </c>
      <c r="J153" s="37">
        <v>1039300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1137865</v>
      </c>
      <c r="G154" s="37">
        <v>0</v>
      </c>
      <c r="H154" s="37">
        <v>997890</v>
      </c>
      <c r="I154" s="37">
        <v>0</v>
      </c>
      <c r="J154" s="37">
        <v>139975</v>
      </c>
      <c r="K154" s="37"/>
      <c r="L154" s="92">
        <v>20130107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2694171</v>
      </c>
      <c r="G155" s="37">
        <v>280200</v>
      </c>
      <c r="H155" s="37">
        <v>1974916</v>
      </c>
      <c r="I155" s="37">
        <v>149800</v>
      </c>
      <c r="J155" s="37">
        <v>289255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5575538</v>
      </c>
      <c r="G156" s="37">
        <v>0</v>
      </c>
      <c r="H156" s="37">
        <v>3802870</v>
      </c>
      <c r="I156" s="37">
        <v>217049</v>
      </c>
      <c r="J156" s="37">
        <v>1555619</v>
      </c>
      <c r="K156" s="37"/>
      <c r="L156" s="92">
        <v>20130107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4553842</v>
      </c>
      <c r="G157" s="37">
        <v>182200</v>
      </c>
      <c r="H157" s="37">
        <v>1994336</v>
      </c>
      <c r="I157" s="37">
        <v>341800</v>
      </c>
      <c r="J157" s="37">
        <v>2035506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4604734</v>
      </c>
      <c r="G158" s="37">
        <v>0</v>
      </c>
      <c r="H158" s="37">
        <v>1968602</v>
      </c>
      <c r="I158" s="37">
        <v>688730</v>
      </c>
      <c r="J158" s="37">
        <v>1947402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668477</v>
      </c>
      <c r="G159" s="37">
        <v>169594</v>
      </c>
      <c r="H159" s="37">
        <v>348760</v>
      </c>
      <c r="I159" s="37">
        <v>17701</v>
      </c>
      <c r="J159" s="37">
        <v>132422</v>
      </c>
      <c r="K159" s="37"/>
      <c r="L159" s="92">
        <v>20121207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10009027</v>
      </c>
      <c r="G160" s="37">
        <v>230600</v>
      </c>
      <c r="H160" s="37">
        <v>2132487</v>
      </c>
      <c r="I160" s="37">
        <v>1892001</v>
      </c>
      <c r="J160" s="37">
        <v>5753939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30071768</v>
      </c>
      <c r="G161" s="37">
        <v>1878500</v>
      </c>
      <c r="H161" s="37">
        <v>11774558</v>
      </c>
      <c r="I161" s="37">
        <v>169000</v>
      </c>
      <c r="J161" s="37">
        <v>16249710</v>
      </c>
      <c r="K161" s="37"/>
      <c r="L161" s="92">
        <v>20121207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520739</v>
      </c>
      <c r="G162" s="37">
        <v>87900</v>
      </c>
      <c r="H162" s="37">
        <v>49900</v>
      </c>
      <c r="I162" s="37">
        <v>250</v>
      </c>
      <c r="J162" s="37">
        <v>382689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419793</v>
      </c>
      <c r="G163" s="37">
        <v>0</v>
      </c>
      <c r="H163" s="37">
        <v>201211</v>
      </c>
      <c r="I163" s="37">
        <v>0</v>
      </c>
      <c r="J163" s="37">
        <v>218582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2151261</v>
      </c>
      <c r="G164" s="37">
        <v>255820</v>
      </c>
      <c r="H164" s="37">
        <v>1243572</v>
      </c>
      <c r="I164" s="37">
        <v>40995</v>
      </c>
      <c r="J164" s="37">
        <v>610874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93312</v>
      </c>
      <c r="G165" s="37">
        <v>0</v>
      </c>
      <c r="H165" s="37">
        <v>64985</v>
      </c>
      <c r="I165" s="37">
        <v>5512</v>
      </c>
      <c r="J165" s="37">
        <v>22815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1978833</v>
      </c>
      <c r="G166" s="37">
        <v>0</v>
      </c>
      <c r="H166" s="37">
        <v>1459413</v>
      </c>
      <c r="I166" s="37">
        <v>3500</v>
      </c>
      <c r="J166" s="37">
        <v>515920</v>
      </c>
      <c r="K166" s="37"/>
      <c r="L166" s="92">
        <v>20121207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3395828</v>
      </c>
      <c r="G167" s="37">
        <v>347800</v>
      </c>
      <c r="H167" s="37">
        <v>2259384</v>
      </c>
      <c r="I167" s="37">
        <v>0</v>
      </c>
      <c r="J167" s="37">
        <v>788644</v>
      </c>
      <c r="K167" s="37"/>
      <c r="L167" s="92">
        <v>20121207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3240381</v>
      </c>
      <c r="G168" s="37">
        <v>799250</v>
      </c>
      <c r="H168" s="37">
        <v>896414</v>
      </c>
      <c r="I168" s="37">
        <v>151234</v>
      </c>
      <c r="J168" s="37">
        <v>1393483</v>
      </c>
      <c r="K168" s="37"/>
      <c r="L168" s="92">
        <v>20121207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13885018</v>
      </c>
      <c r="G169" s="37">
        <v>990200</v>
      </c>
      <c r="H169" s="37">
        <v>559639</v>
      </c>
      <c r="I169" s="37">
        <v>0</v>
      </c>
      <c r="J169" s="37">
        <v>12335179</v>
      </c>
      <c r="K169" s="37"/>
      <c r="L169" s="92">
        <v>20121207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1088995</v>
      </c>
      <c r="G170" s="37">
        <v>0</v>
      </c>
      <c r="H170" s="37">
        <v>572436</v>
      </c>
      <c r="I170" s="37">
        <v>0</v>
      </c>
      <c r="J170" s="37">
        <v>516559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78873870</v>
      </c>
      <c r="G171" s="37">
        <v>5634659</v>
      </c>
      <c r="H171" s="37">
        <v>7128767</v>
      </c>
      <c r="I171" s="37">
        <v>49592700</v>
      </c>
      <c r="J171" s="37">
        <v>16517744</v>
      </c>
      <c r="K171" s="37"/>
      <c r="L171" s="92">
        <v>20121207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91403846</v>
      </c>
      <c r="G172" s="37">
        <v>25792846</v>
      </c>
      <c r="H172" s="37">
        <v>23277453</v>
      </c>
      <c r="I172" s="37">
        <v>1059500</v>
      </c>
      <c r="J172" s="37">
        <v>41274047</v>
      </c>
      <c r="K172" s="37"/>
      <c r="L172" s="92">
        <v>20121207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162827</v>
      </c>
      <c r="G173" s="37">
        <v>16501</v>
      </c>
      <c r="H173" s="37">
        <v>108051</v>
      </c>
      <c r="I173" s="37">
        <v>13500</v>
      </c>
      <c r="J173" s="37">
        <v>24775</v>
      </c>
      <c r="K173" s="37"/>
      <c r="L173" s="92">
        <v>20121207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613324</v>
      </c>
      <c r="G174" s="37">
        <v>0</v>
      </c>
      <c r="H174" s="37">
        <v>344524</v>
      </c>
      <c r="I174" s="37">
        <v>230500</v>
      </c>
      <c r="J174" s="37">
        <v>38300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3592399</v>
      </c>
      <c r="G175" s="37">
        <v>66700</v>
      </c>
      <c r="H175" s="37">
        <v>2950211</v>
      </c>
      <c r="I175" s="37">
        <v>60071</v>
      </c>
      <c r="J175" s="37">
        <v>515417</v>
      </c>
      <c r="K175" s="37"/>
      <c r="L175" s="92">
        <v>20121207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1535861</v>
      </c>
      <c r="G176" s="37">
        <v>0</v>
      </c>
      <c r="H176" s="37">
        <v>600771</v>
      </c>
      <c r="I176" s="37">
        <v>100000</v>
      </c>
      <c r="J176" s="37">
        <v>835090</v>
      </c>
      <c r="K176" s="37"/>
      <c r="L176" s="92">
        <v>20121207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2177563</v>
      </c>
      <c r="G177" s="37">
        <v>38550</v>
      </c>
      <c r="H177" s="37">
        <v>1299421</v>
      </c>
      <c r="I177" s="37">
        <v>0</v>
      </c>
      <c r="J177" s="37">
        <v>839592</v>
      </c>
      <c r="K177" s="37"/>
      <c r="L177" s="92">
        <v>20130107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30608114</v>
      </c>
      <c r="G178" s="37">
        <v>1692884</v>
      </c>
      <c r="H178" s="37">
        <v>9360751</v>
      </c>
      <c r="I178" s="37">
        <v>2085709</v>
      </c>
      <c r="J178" s="37">
        <v>17468770</v>
      </c>
      <c r="K178" s="37"/>
      <c r="L178" s="92">
        <v>20121207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5510093</v>
      </c>
      <c r="G179" s="37">
        <v>666259</v>
      </c>
      <c r="H179" s="37">
        <v>3826928</v>
      </c>
      <c r="I179" s="37">
        <v>0</v>
      </c>
      <c r="J179" s="37">
        <v>1016906</v>
      </c>
      <c r="K179" s="37"/>
      <c r="L179" s="92">
        <v>20121207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10087801</v>
      </c>
      <c r="G180" s="37">
        <v>1685560</v>
      </c>
      <c r="H180" s="37">
        <v>6281334</v>
      </c>
      <c r="I180" s="37">
        <v>76950</v>
      </c>
      <c r="J180" s="37">
        <v>2043957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3082824</v>
      </c>
      <c r="G181" s="37">
        <v>0</v>
      </c>
      <c r="H181" s="37">
        <v>2731140</v>
      </c>
      <c r="I181" s="37">
        <v>11500</v>
      </c>
      <c r="J181" s="37">
        <v>340184</v>
      </c>
      <c r="K181" s="37"/>
      <c r="L181" s="92">
        <v>20121207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179055</v>
      </c>
      <c r="G182" s="37">
        <v>0</v>
      </c>
      <c r="H182" s="37">
        <v>106665</v>
      </c>
      <c r="I182" s="37">
        <v>66600</v>
      </c>
      <c r="J182" s="37">
        <v>5790</v>
      </c>
      <c r="K182" s="37"/>
      <c r="L182" s="92">
        <v>20121207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390574</v>
      </c>
      <c r="G183" s="37">
        <v>0</v>
      </c>
      <c r="H183" s="37">
        <v>220372</v>
      </c>
      <c r="I183" s="37">
        <v>11000</v>
      </c>
      <c r="J183" s="37">
        <v>159202</v>
      </c>
      <c r="K183" s="37"/>
      <c r="L183" s="92">
        <v>20121207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2265763</v>
      </c>
      <c r="G184" s="37">
        <v>227300</v>
      </c>
      <c r="H184" s="37">
        <v>324967</v>
      </c>
      <c r="I184" s="37">
        <v>1107675</v>
      </c>
      <c r="J184" s="37">
        <v>605821</v>
      </c>
      <c r="K184" s="37"/>
      <c r="L184" s="92">
        <v>20121207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4141540</v>
      </c>
      <c r="G185" s="37">
        <v>354735</v>
      </c>
      <c r="H185" s="37">
        <v>1034973</v>
      </c>
      <c r="I185" s="37">
        <v>1510773</v>
      </c>
      <c r="J185" s="37">
        <v>1241059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2224282</v>
      </c>
      <c r="G186" s="37">
        <v>137000</v>
      </c>
      <c r="H186" s="37">
        <v>864816</v>
      </c>
      <c r="I186" s="37">
        <v>109000</v>
      </c>
      <c r="J186" s="37">
        <v>1113466</v>
      </c>
      <c r="K186" s="37"/>
      <c r="L186" s="92">
        <v>20121207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1293021</v>
      </c>
      <c r="G187" s="37">
        <v>0</v>
      </c>
      <c r="H187" s="37">
        <v>1292771</v>
      </c>
      <c r="I187" s="37">
        <v>0</v>
      </c>
      <c r="J187" s="37">
        <v>250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1151413</v>
      </c>
      <c r="G188" s="37">
        <v>17500</v>
      </c>
      <c r="H188" s="37">
        <v>697429</v>
      </c>
      <c r="I188" s="37">
        <v>0</v>
      </c>
      <c r="J188" s="37">
        <v>436484</v>
      </c>
      <c r="K188" s="37"/>
      <c r="L188" s="92">
        <v>20121207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916888</v>
      </c>
      <c r="G189" s="37">
        <v>88500</v>
      </c>
      <c r="H189" s="37">
        <v>663918</v>
      </c>
      <c r="I189" s="37">
        <v>0</v>
      </c>
      <c r="J189" s="37">
        <v>164470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25207804</v>
      </c>
      <c r="G190" s="37">
        <v>2274352</v>
      </c>
      <c r="H190" s="37">
        <v>4601692</v>
      </c>
      <c r="I190" s="37">
        <v>519495</v>
      </c>
      <c r="J190" s="37">
        <v>17812265</v>
      </c>
      <c r="K190" s="51"/>
      <c r="L190" s="92">
        <v>20130107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2380132</v>
      </c>
      <c r="G191" s="37">
        <v>337080</v>
      </c>
      <c r="H191" s="37">
        <v>1478200</v>
      </c>
      <c r="I191" s="37">
        <v>13245</v>
      </c>
      <c r="J191" s="37">
        <v>551607</v>
      </c>
      <c r="K191" s="67"/>
      <c r="L191" s="92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1503355</v>
      </c>
      <c r="G192" s="37">
        <v>0</v>
      </c>
      <c r="H192" s="37">
        <v>49800</v>
      </c>
      <c r="I192" s="37">
        <v>1435844</v>
      </c>
      <c r="J192" s="37">
        <v>17711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1888419</v>
      </c>
      <c r="G193" s="37">
        <v>0</v>
      </c>
      <c r="H193" s="37">
        <v>1481002</v>
      </c>
      <c r="I193" s="37">
        <v>97500</v>
      </c>
      <c r="J193" s="37">
        <v>309917</v>
      </c>
      <c r="K193" s="37"/>
      <c r="L193" s="92">
        <v>20121207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3480395</v>
      </c>
      <c r="G194" s="37">
        <v>1352950</v>
      </c>
      <c r="H194" s="37">
        <v>878492</v>
      </c>
      <c r="I194" s="37">
        <v>0</v>
      </c>
      <c r="J194" s="37">
        <v>1248953</v>
      </c>
      <c r="K194" s="37"/>
      <c r="L194" s="92">
        <v>20121207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1342371</v>
      </c>
      <c r="G195" s="37">
        <v>0</v>
      </c>
      <c r="H195" s="37">
        <v>1107253</v>
      </c>
      <c r="I195" s="37">
        <v>0</v>
      </c>
      <c r="J195" s="37">
        <v>235118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43236633</v>
      </c>
      <c r="G197" s="37">
        <v>227800</v>
      </c>
      <c r="H197" s="37">
        <v>7795841</v>
      </c>
      <c r="I197" s="37">
        <v>11115950</v>
      </c>
      <c r="J197" s="37">
        <v>24097042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8468664</v>
      </c>
      <c r="G198" s="37">
        <v>4575180</v>
      </c>
      <c r="H198" s="37">
        <v>2338267</v>
      </c>
      <c r="I198" s="37">
        <v>226263</v>
      </c>
      <c r="J198" s="37">
        <v>1328954</v>
      </c>
      <c r="K198" s="37"/>
      <c r="L198" s="92">
        <v>20121207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13526805</v>
      </c>
      <c r="G199" s="37">
        <v>4395954</v>
      </c>
      <c r="H199" s="37">
        <v>5039899</v>
      </c>
      <c r="I199" s="37">
        <v>1859426</v>
      </c>
      <c r="J199" s="37">
        <v>2231526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333378</v>
      </c>
      <c r="G200" s="37">
        <v>0</v>
      </c>
      <c r="H200" s="37">
        <v>333378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38180302</v>
      </c>
      <c r="G201" s="37">
        <v>28657105</v>
      </c>
      <c r="H201" s="37">
        <v>7053557</v>
      </c>
      <c r="I201" s="37">
        <v>572995</v>
      </c>
      <c r="J201" s="37">
        <v>1896645</v>
      </c>
      <c r="K201" s="37"/>
      <c r="L201" s="92">
        <v>20121207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9049801</v>
      </c>
      <c r="G202" s="37">
        <v>2203343</v>
      </c>
      <c r="H202" s="37">
        <v>5332231</v>
      </c>
      <c r="I202" s="37">
        <v>349512</v>
      </c>
      <c r="J202" s="37">
        <v>1164715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2142819</v>
      </c>
      <c r="G203" s="37">
        <v>1364805</v>
      </c>
      <c r="H203" s="37">
        <v>727013</v>
      </c>
      <c r="I203" s="37">
        <v>0</v>
      </c>
      <c r="J203" s="37">
        <v>51001</v>
      </c>
      <c r="K203" s="37"/>
      <c r="L203" s="92">
        <v>20121207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4488062</v>
      </c>
      <c r="G204" s="37">
        <v>1007550</v>
      </c>
      <c r="H204" s="37">
        <v>1514456</v>
      </c>
      <c r="I204" s="37">
        <v>1297359</v>
      </c>
      <c r="J204" s="37">
        <v>668697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12317698</v>
      </c>
      <c r="G205" s="37">
        <v>1747777</v>
      </c>
      <c r="H205" s="37">
        <v>5565523</v>
      </c>
      <c r="I205" s="37">
        <v>565171</v>
      </c>
      <c r="J205" s="37">
        <v>4439227</v>
      </c>
      <c r="K205" s="37"/>
      <c r="L205" s="92">
        <v>20130107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17432043</v>
      </c>
      <c r="G206" s="37">
        <v>6845488</v>
      </c>
      <c r="H206" s="37">
        <v>3669880</v>
      </c>
      <c r="I206" s="37">
        <v>2814367</v>
      </c>
      <c r="J206" s="37">
        <v>4102308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10177512</v>
      </c>
      <c r="G207" s="37">
        <v>3432506</v>
      </c>
      <c r="H207" s="37">
        <v>3317417</v>
      </c>
      <c r="I207" s="37">
        <v>2068916</v>
      </c>
      <c r="J207" s="37">
        <v>1358673</v>
      </c>
      <c r="K207" s="37"/>
      <c r="L207" s="92">
        <v>20121207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53438345</v>
      </c>
      <c r="G208" s="37">
        <v>34581975</v>
      </c>
      <c r="H208" s="37">
        <v>14497447</v>
      </c>
      <c r="I208" s="37">
        <v>347746</v>
      </c>
      <c r="J208" s="37">
        <v>4011177</v>
      </c>
      <c r="K208" s="37"/>
      <c r="L208" s="92">
        <v>20121207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26869555</v>
      </c>
      <c r="G209" s="37">
        <v>16532205</v>
      </c>
      <c r="H209" s="37">
        <v>5367063</v>
      </c>
      <c r="I209" s="37">
        <v>3564756</v>
      </c>
      <c r="J209" s="37">
        <v>1405531</v>
      </c>
      <c r="K209" s="37"/>
      <c r="L209" s="92">
        <v>20121207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29852598</v>
      </c>
      <c r="G210" s="37">
        <v>18274425</v>
      </c>
      <c r="H210" s="37">
        <v>6845810</v>
      </c>
      <c r="I210" s="37">
        <v>3000000</v>
      </c>
      <c r="J210" s="37">
        <v>1732363</v>
      </c>
      <c r="K210" s="37"/>
      <c r="L210" s="92">
        <v>20121207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11938402</v>
      </c>
      <c r="G211" s="37">
        <v>3101854</v>
      </c>
      <c r="H211" s="37">
        <v>3033213</v>
      </c>
      <c r="I211" s="37">
        <v>3209055</v>
      </c>
      <c r="J211" s="37">
        <v>2594280</v>
      </c>
      <c r="K211" s="37"/>
      <c r="L211" s="92">
        <v>20121207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1875341</v>
      </c>
      <c r="G212" s="37">
        <v>867932</v>
      </c>
      <c r="H212" s="37">
        <v>655098</v>
      </c>
      <c r="I212" s="37">
        <v>37380</v>
      </c>
      <c r="J212" s="37">
        <v>314931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549062</v>
      </c>
      <c r="G213" s="37">
        <v>0</v>
      </c>
      <c r="H213" s="37">
        <v>540410</v>
      </c>
      <c r="I213" s="37">
        <v>0</v>
      </c>
      <c r="J213" s="37">
        <v>8652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5739612</v>
      </c>
      <c r="G214" s="37">
        <v>1353928</v>
      </c>
      <c r="H214" s="37">
        <v>2730901</v>
      </c>
      <c r="I214" s="37">
        <v>374700</v>
      </c>
      <c r="J214" s="37">
        <v>1280083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6231969</v>
      </c>
      <c r="G215" s="37">
        <v>3623416</v>
      </c>
      <c r="H215" s="37">
        <v>2006990</v>
      </c>
      <c r="I215" s="37">
        <v>500</v>
      </c>
      <c r="J215" s="37">
        <v>601063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1855734</v>
      </c>
      <c r="G216" s="37">
        <v>8750</v>
      </c>
      <c r="H216" s="37">
        <v>519370</v>
      </c>
      <c r="I216" s="37">
        <v>272801</v>
      </c>
      <c r="J216" s="37">
        <v>1054813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19965340</v>
      </c>
      <c r="G217" s="37">
        <v>268485</v>
      </c>
      <c r="H217" s="37">
        <v>1872144</v>
      </c>
      <c r="I217" s="37">
        <v>6946201</v>
      </c>
      <c r="J217" s="37">
        <v>10878510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1085250</v>
      </c>
      <c r="G218" s="37">
        <v>435000</v>
      </c>
      <c r="H218" s="37">
        <v>465050</v>
      </c>
      <c r="I218" s="37">
        <v>0</v>
      </c>
      <c r="J218" s="37">
        <v>185200</v>
      </c>
      <c r="K218" s="37"/>
      <c r="L218" s="92">
        <v>20121207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4332600</v>
      </c>
      <c r="G219" s="37">
        <v>784746</v>
      </c>
      <c r="H219" s="37">
        <v>1091574</v>
      </c>
      <c r="I219" s="37">
        <v>602150</v>
      </c>
      <c r="J219" s="37">
        <v>1854130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898542</v>
      </c>
      <c r="G220" s="37">
        <v>422501</v>
      </c>
      <c r="H220" s="37">
        <v>363463</v>
      </c>
      <c r="I220" s="37">
        <v>80667</v>
      </c>
      <c r="J220" s="37">
        <v>31911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 t="s">
        <v>2263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190527</v>
      </c>
      <c r="G222" s="37">
        <v>14501</v>
      </c>
      <c r="H222" s="37">
        <v>98536</v>
      </c>
      <c r="I222" s="37">
        <v>14500</v>
      </c>
      <c r="J222" s="37">
        <v>62990</v>
      </c>
      <c r="K222" s="37"/>
      <c r="L222" s="92">
        <v>20121207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2064539</v>
      </c>
      <c r="G223" s="37">
        <v>280500</v>
      </c>
      <c r="H223" s="37">
        <v>589409</v>
      </c>
      <c r="I223" s="37">
        <v>360796</v>
      </c>
      <c r="J223" s="37">
        <v>833834</v>
      </c>
      <c r="K223" s="37"/>
      <c r="L223" s="92">
        <v>20121207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752374</v>
      </c>
      <c r="G224" s="37">
        <v>0</v>
      </c>
      <c r="H224" s="37">
        <v>729374</v>
      </c>
      <c r="I224" s="37">
        <v>23000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1424244</v>
      </c>
      <c r="G225" s="37">
        <v>381500</v>
      </c>
      <c r="H225" s="37">
        <v>788475</v>
      </c>
      <c r="I225" s="37">
        <v>67822</v>
      </c>
      <c r="J225" s="37">
        <v>186447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13117552</v>
      </c>
      <c r="G226" s="37">
        <v>1661503</v>
      </c>
      <c r="H226" s="37">
        <v>2934902</v>
      </c>
      <c r="I226" s="37">
        <v>154858</v>
      </c>
      <c r="J226" s="37">
        <v>8366289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41781</v>
      </c>
      <c r="G227" s="37">
        <v>0</v>
      </c>
      <c r="H227" s="37">
        <v>18043</v>
      </c>
      <c r="I227" s="37">
        <v>12784</v>
      </c>
      <c r="J227" s="37">
        <v>10954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198636</v>
      </c>
      <c r="G228" s="37">
        <v>0</v>
      </c>
      <c r="H228" s="37">
        <v>125935</v>
      </c>
      <c r="I228" s="37">
        <v>16500</v>
      </c>
      <c r="J228" s="37">
        <v>56201</v>
      </c>
      <c r="K228" s="37"/>
      <c r="L228" s="92">
        <v>20121207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4769992</v>
      </c>
      <c r="G229" s="37">
        <v>138000</v>
      </c>
      <c r="H229" s="37">
        <v>1065206</v>
      </c>
      <c r="I229" s="37">
        <v>212810</v>
      </c>
      <c r="J229" s="37">
        <v>3353976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42777788</v>
      </c>
      <c r="G230" s="37">
        <v>6259076</v>
      </c>
      <c r="H230" s="37">
        <v>5608991</v>
      </c>
      <c r="I230" s="37">
        <v>9940215</v>
      </c>
      <c r="J230" s="37">
        <v>20969506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7442683</v>
      </c>
      <c r="G231" s="37">
        <v>0</v>
      </c>
      <c r="H231" s="37">
        <v>5961002</v>
      </c>
      <c r="I231" s="37">
        <v>535200</v>
      </c>
      <c r="J231" s="37">
        <v>946481</v>
      </c>
      <c r="K231" s="37"/>
      <c r="L231" s="92">
        <v>20130107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11801170</v>
      </c>
      <c r="G232" s="37">
        <v>690000</v>
      </c>
      <c r="H232" s="37">
        <v>10277019</v>
      </c>
      <c r="I232" s="37">
        <v>600000</v>
      </c>
      <c r="J232" s="37">
        <v>234151</v>
      </c>
      <c r="K232" s="37"/>
      <c r="L232" s="92">
        <v>20121207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11534114</v>
      </c>
      <c r="G233" s="37">
        <v>7545757</v>
      </c>
      <c r="H233" s="37">
        <v>3292636</v>
      </c>
      <c r="I233" s="37">
        <v>0</v>
      </c>
      <c r="J233" s="37">
        <v>695721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14972559</v>
      </c>
      <c r="G234" s="37">
        <v>254700</v>
      </c>
      <c r="H234" s="37">
        <v>3948920</v>
      </c>
      <c r="I234" s="37">
        <v>0</v>
      </c>
      <c r="J234" s="37">
        <v>10768939</v>
      </c>
      <c r="K234" s="37"/>
      <c r="L234" s="92">
        <v>20121207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39933666</v>
      </c>
      <c r="G235" s="37">
        <v>1135202</v>
      </c>
      <c r="H235" s="37">
        <v>9209907</v>
      </c>
      <c r="I235" s="37">
        <v>10000</v>
      </c>
      <c r="J235" s="37">
        <v>29578557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4327086</v>
      </c>
      <c r="G236" s="37">
        <v>660500</v>
      </c>
      <c r="H236" s="37">
        <v>3589686</v>
      </c>
      <c r="I236" s="37">
        <v>0</v>
      </c>
      <c r="J236" s="37">
        <v>76900</v>
      </c>
      <c r="K236" s="37"/>
      <c r="L236" s="92">
        <v>20130107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13801213</v>
      </c>
      <c r="G237" s="37">
        <v>2088100</v>
      </c>
      <c r="H237" s="37">
        <v>3203117</v>
      </c>
      <c r="I237" s="37">
        <v>1503000</v>
      </c>
      <c r="J237" s="37">
        <v>7006996</v>
      </c>
      <c r="K237" s="37"/>
      <c r="L237" s="92">
        <v>20121207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6747814</v>
      </c>
      <c r="G238" s="37">
        <v>399550</v>
      </c>
      <c r="H238" s="37">
        <v>6345164</v>
      </c>
      <c r="I238" s="37">
        <v>0</v>
      </c>
      <c r="J238" s="37">
        <v>3100</v>
      </c>
      <c r="K238" s="37"/>
      <c r="L238" s="92">
        <v>20130107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11221707</v>
      </c>
      <c r="G239" s="37">
        <v>1228800</v>
      </c>
      <c r="H239" s="37">
        <v>4613151</v>
      </c>
      <c r="I239" s="37">
        <v>32000</v>
      </c>
      <c r="J239" s="37">
        <v>5347756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58736443</v>
      </c>
      <c r="G240" s="37">
        <v>15446477</v>
      </c>
      <c r="H240" s="37">
        <v>21209682</v>
      </c>
      <c r="I240" s="37">
        <v>104000</v>
      </c>
      <c r="J240" s="37">
        <v>21976284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21245104</v>
      </c>
      <c r="G241" s="37">
        <v>4849200</v>
      </c>
      <c r="H241" s="37">
        <v>10569372</v>
      </c>
      <c r="I241" s="37">
        <v>400690</v>
      </c>
      <c r="J241" s="37">
        <v>5425842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35978684</v>
      </c>
      <c r="G243" s="37">
        <v>1622869</v>
      </c>
      <c r="H243" s="37">
        <v>22995038</v>
      </c>
      <c r="I243" s="37">
        <v>878500</v>
      </c>
      <c r="J243" s="37">
        <v>10482277</v>
      </c>
      <c r="K243" s="37"/>
      <c r="L243" s="92">
        <v>20121207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272432601</v>
      </c>
      <c r="G244" s="37">
        <v>87119784</v>
      </c>
      <c r="H244" s="37">
        <v>22731878</v>
      </c>
      <c r="I244" s="37">
        <v>90843271</v>
      </c>
      <c r="J244" s="37">
        <v>71737668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13842119</v>
      </c>
      <c r="G245" s="37">
        <v>8207483</v>
      </c>
      <c r="H245" s="37">
        <v>5214615</v>
      </c>
      <c r="I245" s="37">
        <v>280000</v>
      </c>
      <c r="J245" s="37">
        <v>140021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15688503</v>
      </c>
      <c r="G246" s="37">
        <v>2661041</v>
      </c>
      <c r="H246" s="37">
        <v>7815897</v>
      </c>
      <c r="I246" s="37">
        <v>636098</v>
      </c>
      <c r="J246" s="37">
        <v>4575467</v>
      </c>
      <c r="K246" s="37"/>
      <c r="L246" s="92">
        <v>20130107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9800010</v>
      </c>
      <c r="G247" s="37">
        <v>2121200</v>
      </c>
      <c r="H247" s="37">
        <v>6240314</v>
      </c>
      <c r="I247" s="37">
        <v>0</v>
      </c>
      <c r="J247" s="37">
        <v>1438496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32866381</v>
      </c>
      <c r="G248" s="37">
        <v>548000</v>
      </c>
      <c r="H248" s="37">
        <v>2134978</v>
      </c>
      <c r="I248" s="37">
        <v>11907472</v>
      </c>
      <c r="J248" s="37">
        <v>18275931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15890980</v>
      </c>
      <c r="G249" s="37">
        <v>182000</v>
      </c>
      <c r="H249" s="37">
        <v>8389649</v>
      </c>
      <c r="I249" s="37">
        <v>18900</v>
      </c>
      <c r="J249" s="37">
        <v>7300431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21323471</v>
      </c>
      <c r="G250" s="37">
        <v>13143050</v>
      </c>
      <c r="H250" s="37">
        <v>7757859</v>
      </c>
      <c r="I250" s="37">
        <v>0</v>
      </c>
      <c r="J250" s="37">
        <v>422562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15149521</v>
      </c>
      <c r="G251" s="37">
        <v>4891700</v>
      </c>
      <c r="H251" s="37">
        <v>7016140</v>
      </c>
      <c r="I251" s="37">
        <v>149650</v>
      </c>
      <c r="J251" s="37">
        <v>3092031</v>
      </c>
      <c r="K251" s="37"/>
      <c r="L251" s="92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45726280</v>
      </c>
      <c r="G252" s="37">
        <v>1747898</v>
      </c>
      <c r="H252" s="37">
        <v>11393664</v>
      </c>
      <c r="I252" s="37">
        <v>5644582</v>
      </c>
      <c r="J252" s="37">
        <v>26940136</v>
      </c>
      <c r="K252" s="37"/>
      <c r="L252" s="92">
        <v>20121207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4380545</v>
      </c>
      <c r="G253" s="37">
        <v>1116600</v>
      </c>
      <c r="H253" s="37">
        <v>1262338</v>
      </c>
      <c r="I253" s="37">
        <v>8425</v>
      </c>
      <c r="J253" s="37">
        <v>1993182</v>
      </c>
      <c r="K253" s="37"/>
      <c r="L253" s="92">
        <v>20121207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28247762</v>
      </c>
      <c r="G254" s="37">
        <v>6690203</v>
      </c>
      <c r="H254" s="37">
        <v>5313084</v>
      </c>
      <c r="I254" s="37">
        <v>4237915</v>
      </c>
      <c r="J254" s="37">
        <v>12006560</v>
      </c>
      <c r="K254" s="67"/>
      <c r="L254" s="92">
        <v>20121207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22731254</v>
      </c>
      <c r="G255" s="37">
        <v>5915084</v>
      </c>
      <c r="H255" s="37">
        <v>3528192</v>
      </c>
      <c r="I255" s="37">
        <v>131046</v>
      </c>
      <c r="J255" s="37">
        <v>13156932</v>
      </c>
      <c r="K255" s="37"/>
      <c r="L255" s="92">
        <v>20121207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3969767</v>
      </c>
      <c r="G256" s="37">
        <v>443200</v>
      </c>
      <c r="H256" s="37">
        <v>488157</v>
      </c>
      <c r="I256" s="37">
        <v>2105000</v>
      </c>
      <c r="J256" s="37">
        <v>933410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6425091</v>
      </c>
      <c r="G257" s="37">
        <v>2876862</v>
      </c>
      <c r="H257" s="37">
        <v>2800336</v>
      </c>
      <c r="I257" s="37">
        <v>186751</v>
      </c>
      <c r="J257" s="37">
        <v>561142</v>
      </c>
      <c r="K257" s="37"/>
      <c r="L257" s="92">
        <v>20130107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53991950</v>
      </c>
      <c r="G258" s="37">
        <v>6193600</v>
      </c>
      <c r="H258" s="37">
        <v>2433543</v>
      </c>
      <c r="I258" s="37">
        <v>42026723</v>
      </c>
      <c r="J258" s="37">
        <v>3338084</v>
      </c>
      <c r="K258" s="37"/>
      <c r="L258" s="92">
        <v>20130107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5346440</v>
      </c>
      <c r="G259" s="37">
        <v>378175</v>
      </c>
      <c r="H259" s="37">
        <v>801127</v>
      </c>
      <c r="I259" s="37">
        <v>30300</v>
      </c>
      <c r="J259" s="37">
        <v>4136838</v>
      </c>
      <c r="K259" s="37"/>
      <c r="L259" s="92">
        <v>20121207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20020172</v>
      </c>
      <c r="G260" s="37">
        <v>15400546</v>
      </c>
      <c r="H260" s="37">
        <v>2585622</v>
      </c>
      <c r="I260" s="37">
        <v>157700</v>
      </c>
      <c r="J260" s="37">
        <v>1876304</v>
      </c>
      <c r="K260" s="37"/>
      <c r="L260" s="92">
        <v>20121207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26337821</v>
      </c>
      <c r="G261" s="37">
        <v>3360900</v>
      </c>
      <c r="H261" s="37">
        <v>1125287</v>
      </c>
      <c r="I261" s="37">
        <v>2067200</v>
      </c>
      <c r="J261" s="37">
        <v>19784434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5215433</v>
      </c>
      <c r="G262" s="37">
        <v>733234</v>
      </c>
      <c r="H262" s="37">
        <v>2969762</v>
      </c>
      <c r="I262" s="37">
        <v>33197</v>
      </c>
      <c r="J262" s="37">
        <v>1479240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16867335</v>
      </c>
      <c r="G263" s="37">
        <v>6830705</v>
      </c>
      <c r="H263" s="37">
        <v>4549431</v>
      </c>
      <c r="I263" s="37">
        <v>208237</v>
      </c>
      <c r="J263" s="37">
        <v>5278962</v>
      </c>
      <c r="K263" s="37"/>
      <c r="L263" s="92">
        <v>20121207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655412</v>
      </c>
      <c r="G264" s="37">
        <v>133000</v>
      </c>
      <c r="H264" s="37">
        <v>462204</v>
      </c>
      <c r="I264" s="37">
        <v>5225</v>
      </c>
      <c r="J264" s="37">
        <v>54983</v>
      </c>
      <c r="K264" s="37"/>
      <c r="L264" s="92">
        <v>20130107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605729</v>
      </c>
      <c r="G265" s="37">
        <v>174900</v>
      </c>
      <c r="H265" s="37">
        <v>359329</v>
      </c>
      <c r="I265" s="37">
        <v>0</v>
      </c>
      <c r="J265" s="37">
        <v>71500</v>
      </c>
      <c r="K265" s="37"/>
      <c r="L265" s="89" t="s">
        <v>2263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3293500</v>
      </c>
      <c r="G266" s="37">
        <v>0</v>
      </c>
      <c r="H266" s="37">
        <v>708700</v>
      </c>
      <c r="I266" s="37">
        <v>11000</v>
      </c>
      <c r="J266" s="37">
        <v>2573800</v>
      </c>
      <c r="K266" s="37"/>
      <c r="L266" s="92">
        <v>20130107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3463194</v>
      </c>
      <c r="G267" s="37">
        <v>306474</v>
      </c>
      <c r="H267" s="37">
        <v>2359574</v>
      </c>
      <c r="I267" s="37">
        <v>0</v>
      </c>
      <c r="J267" s="37">
        <v>797146</v>
      </c>
      <c r="K267" s="37"/>
      <c r="L267" s="92">
        <v>20130107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2303478</v>
      </c>
      <c r="G268" s="37">
        <v>836786</v>
      </c>
      <c r="H268" s="37">
        <v>1113976</v>
      </c>
      <c r="I268" s="37">
        <v>82226</v>
      </c>
      <c r="J268" s="37">
        <v>270490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822533</v>
      </c>
      <c r="G269" s="37">
        <v>0</v>
      </c>
      <c r="H269" s="37">
        <v>25235</v>
      </c>
      <c r="I269" s="37">
        <v>0</v>
      </c>
      <c r="J269" s="37">
        <v>797298</v>
      </c>
      <c r="K269" s="37"/>
      <c r="L269" s="92">
        <v>20121207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18164011</v>
      </c>
      <c r="G270" s="37">
        <v>1187500</v>
      </c>
      <c r="H270" s="37">
        <v>7764876</v>
      </c>
      <c r="I270" s="37">
        <v>2288083</v>
      </c>
      <c r="J270" s="37">
        <v>6923552</v>
      </c>
      <c r="K270" s="37"/>
      <c r="L270" s="92">
        <v>20121207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732661</v>
      </c>
      <c r="G271" s="37">
        <v>200</v>
      </c>
      <c r="H271" s="37">
        <v>509873</v>
      </c>
      <c r="I271" s="37">
        <v>30000</v>
      </c>
      <c r="J271" s="37">
        <v>192588</v>
      </c>
      <c r="K271" s="37"/>
      <c r="L271" s="92">
        <v>20121207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41055490</v>
      </c>
      <c r="G272" s="37">
        <v>114800</v>
      </c>
      <c r="H272" s="37">
        <v>3144570</v>
      </c>
      <c r="I272" s="37">
        <v>746500</v>
      </c>
      <c r="J272" s="37">
        <v>37049620</v>
      </c>
      <c r="K272" s="37"/>
      <c r="L272" s="92">
        <v>20121207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581236</v>
      </c>
      <c r="G273" s="37">
        <v>0</v>
      </c>
      <c r="H273" s="37">
        <v>364541</v>
      </c>
      <c r="I273" s="37">
        <v>23300</v>
      </c>
      <c r="J273" s="37">
        <v>193395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8533997</v>
      </c>
      <c r="G274" s="37">
        <v>0</v>
      </c>
      <c r="H274" s="37">
        <v>1438131</v>
      </c>
      <c r="I274" s="37">
        <v>1539350</v>
      </c>
      <c r="J274" s="37">
        <v>5556516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1363826</v>
      </c>
      <c r="G275" s="37">
        <v>0</v>
      </c>
      <c r="H275" s="37">
        <v>340726</v>
      </c>
      <c r="I275" s="37">
        <v>0</v>
      </c>
      <c r="J275" s="37">
        <v>1023100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33762187</v>
      </c>
      <c r="G276" s="37">
        <v>8964735</v>
      </c>
      <c r="H276" s="37">
        <v>1066157</v>
      </c>
      <c r="I276" s="37">
        <v>221125</v>
      </c>
      <c r="J276" s="37">
        <v>23510170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43381210</v>
      </c>
      <c r="G277" s="37">
        <v>12839468</v>
      </c>
      <c r="H277" s="37">
        <v>17643113</v>
      </c>
      <c r="I277" s="37">
        <v>2857550</v>
      </c>
      <c r="J277" s="37">
        <v>10041079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8073053</v>
      </c>
      <c r="G278" s="37">
        <v>7324980</v>
      </c>
      <c r="H278" s="37">
        <v>145267</v>
      </c>
      <c r="I278" s="37">
        <v>0</v>
      </c>
      <c r="J278" s="37">
        <v>602806</v>
      </c>
      <c r="K278" s="37"/>
      <c r="L278" s="92">
        <v>20121207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3059820</v>
      </c>
      <c r="G279" s="37">
        <v>500000</v>
      </c>
      <c r="H279" s="37">
        <v>1421137</v>
      </c>
      <c r="I279" s="37">
        <v>376000</v>
      </c>
      <c r="J279" s="37">
        <v>762683</v>
      </c>
      <c r="K279" s="37"/>
      <c r="L279" s="92">
        <v>20121207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14851490</v>
      </c>
      <c r="G280" s="37">
        <v>6742903</v>
      </c>
      <c r="H280" s="37">
        <v>1993179</v>
      </c>
      <c r="I280" s="37">
        <v>375000</v>
      </c>
      <c r="J280" s="37">
        <v>5740408</v>
      </c>
      <c r="K280" s="37"/>
      <c r="L280" s="92">
        <v>20121207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100610892</v>
      </c>
      <c r="G281" s="37">
        <v>36364351</v>
      </c>
      <c r="H281" s="37">
        <v>24691322</v>
      </c>
      <c r="I281" s="37">
        <v>700800</v>
      </c>
      <c r="J281" s="37">
        <v>38854419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368923265</v>
      </c>
      <c r="G282" s="37">
        <v>166619256</v>
      </c>
      <c r="H282" s="37">
        <v>70757628</v>
      </c>
      <c r="I282" s="37">
        <v>31004051</v>
      </c>
      <c r="J282" s="37">
        <v>100542330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37070604</v>
      </c>
      <c r="G283" s="37">
        <v>361200</v>
      </c>
      <c r="H283" s="37">
        <v>4779446</v>
      </c>
      <c r="I283" s="37">
        <v>11312521</v>
      </c>
      <c r="J283" s="37">
        <v>20617437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26548180</v>
      </c>
      <c r="G284" s="37">
        <v>151290</v>
      </c>
      <c r="H284" s="37">
        <v>7741285</v>
      </c>
      <c r="I284" s="37">
        <v>1927775</v>
      </c>
      <c r="J284" s="37">
        <v>16727830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72060773</v>
      </c>
      <c r="G285" s="37">
        <v>21325514</v>
      </c>
      <c r="H285" s="37">
        <v>6046580</v>
      </c>
      <c r="I285" s="37">
        <v>13283893</v>
      </c>
      <c r="J285" s="37">
        <v>31404786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17022924</v>
      </c>
      <c r="G286" s="37">
        <v>2522600</v>
      </c>
      <c r="H286" s="37">
        <v>9529891</v>
      </c>
      <c r="I286" s="37">
        <v>803175</v>
      </c>
      <c r="J286" s="37">
        <v>4167258</v>
      </c>
      <c r="K286" s="37"/>
      <c r="L286" s="92">
        <v>20121207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92926248</v>
      </c>
      <c r="G287" s="37">
        <v>70111828</v>
      </c>
      <c r="H287" s="37">
        <v>12089726</v>
      </c>
      <c r="I287" s="37">
        <v>0</v>
      </c>
      <c r="J287" s="37">
        <v>10724694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74732132</v>
      </c>
      <c r="G288" s="37">
        <v>66627625</v>
      </c>
      <c r="H288" s="37">
        <v>4302279</v>
      </c>
      <c r="I288" s="37">
        <v>0</v>
      </c>
      <c r="J288" s="37">
        <v>3802228</v>
      </c>
      <c r="K288" s="37"/>
      <c r="L288" s="92">
        <v>20121207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4477414</v>
      </c>
      <c r="G289" s="37">
        <v>554279</v>
      </c>
      <c r="H289" s="37">
        <v>1658038</v>
      </c>
      <c r="I289" s="37">
        <v>1020868</v>
      </c>
      <c r="J289" s="37">
        <v>1244229</v>
      </c>
      <c r="K289" s="37"/>
      <c r="L289" s="92">
        <v>20130107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3167584</v>
      </c>
      <c r="G290" s="37">
        <v>150000</v>
      </c>
      <c r="H290" s="37">
        <v>1466949</v>
      </c>
      <c r="I290" s="37">
        <v>359880</v>
      </c>
      <c r="J290" s="37">
        <v>1190755</v>
      </c>
      <c r="K290" s="37"/>
      <c r="L290" s="92">
        <v>20121207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354869</v>
      </c>
      <c r="G291" s="37">
        <v>0</v>
      </c>
      <c r="H291" s="37">
        <v>115685</v>
      </c>
      <c r="I291" s="37">
        <v>0</v>
      </c>
      <c r="J291" s="37">
        <v>239184</v>
      </c>
      <c r="K291" s="37"/>
      <c r="L291" s="92">
        <v>20121207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430462</v>
      </c>
      <c r="G292" s="37">
        <v>0</v>
      </c>
      <c r="H292" s="37">
        <v>381772</v>
      </c>
      <c r="I292" s="37">
        <v>2600</v>
      </c>
      <c r="J292" s="37">
        <v>46090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2192306</v>
      </c>
      <c r="G293" s="37">
        <v>467200</v>
      </c>
      <c r="H293" s="37">
        <v>977238</v>
      </c>
      <c r="I293" s="37">
        <v>1000</v>
      </c>
      <c r="J293" s="37">
        <v>746868</v>
      </c>
      <c r="K293" s="37"/>
      <c r="L293" s="92">
        <v>20121207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15885961</v>
      </c>
      <c r="G294" s="37">
        <v>191300</v>
      </c>
      <c r="H294" s="37">
        <v>5600785</v>
      </c>
      <c r="I294" s="37">
        <v>742000</v>
      </c>
      <c r="J294" s="37">
        <v>9351876</v>
      </c>
      <c r="K294" s="37"/>
      <c r="L294" s="92">
        <v>20121207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4869710</v>
      </c>
      <c r="G295" s="37">
        <v>2352750</v>
      </c>
      <c r="H295" s="37">
        <v>1263298</v>
      </c>
      <c r="I295" s="37">
        <v>74750</v>
      </c>
      <c r="J295" s="37">
        <v>1178912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2413381</v>
      </c>
      <c r="G296" s="37">
        <v>3450</v>
      </c>
      <c r="H296" s="37">
        <v>1590559</v>
      </c>
      <c r="I296" s="37">
        <v>101717</v>
      </c>
      <c r="J296" s="37">
        <v>717655</v>
      </c>
      <c r="K296" s="37"/>
      <c r="L296" s="92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4266983</v>
      </c>
      <c r="G297" s="37">
        <v>0</v>
      </c>
      <c r="H297" s="37">
        <v>651348</v>
      </c>
      <c r="I297" s="37">
        <v>0</v>
      </c>
      <c r="J297" s="37">
        <v>3615635</v>
      </c>
      <c r="K297" s="37"/>
      <c r="L297" s="92">
        <v>20130107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3938432</v>
      </c>
      <c r="G298" s="37">
        <v>687050</v>
      </c>
      <c r="H298" s="37">
        <v>1818949</v>
      </c>
      <c r="I298" s="37">
        <v>426075</v>
      </c>
      <c r="J298" s="37">
        <v>1006358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3677151</v>
      </c>
      <c r="G299" s="37">
        <v>22000</v>
      </c>
      <c r="H299" s="37">
        <v>794279</v>
      </c>
      <c r="I299" s="37">
        <v>2322500</v>
      </c>
      <c r="J299" s="37">
        <v>538372</v>
      </c>
      <c r="K299" s="37"/>
      <c r="L299" s="92">
        <v>20121207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352336</v>
      </c>
      <c r="G300" s="37">
        <v>0</v>
      </c>
      <c r="H300" s="37">
        <v>236471</v>
      </c>
      <c r="I300" s="37">
        <v>1836</v>
      </c>
      <c r="J300" s="37">
        <v>114029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430573</v>
      </c>
      <c r="G301" s="37">
        <v>3000</v>
      </c>
      <c r="H301" s="37">
        <v>224436</v>
      </c>
      <c r="I301" s="37">
        <v>9200</v>
      </c>
      <c r="J301" s="37">
        <v>193937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849443</v>
      </c>
      <c r="G302" s="37">
        <v>0</v>
      </c>
      <c r="H302" s="37">
        <v>669747</v>
      </c>
      <c r="I302" s="37">
        <v>0</v>
      </c>
      <c r="J302" s="37">
        <v>179696</v>
      </c>
      <c r="K302" s="37"/>
      <c r="L302" s="92">
        <v>20130107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2685634</v>
      </c>
      <c r="G303" s="37">
        <v>0</v>
      </c>
      <c r="H303" s="37">
        <v>1693015</v>
      </c>
      <c r="I303" s="37">
        <v>93750</v>
      </c>
      <c r="J303" s="37">
        <v>898869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3062857</v>
      </c>
      <c r="G304" s="37">
        <v>176300</v>
      </c>
      <c r="H304" s="37">
        <v>1809877</v>
      </c>
      <c r="I304" s="37">
        <v>246100</v>
      </c>
      <c r="J304" s="37">
        <v>830580</v>
      </c>
      <c r="K304" s="67"/>
      <c r="L304" s="92">
        <v>20130107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3374573</v>
      </c>
      <c r="G305" s="37">
        <v>12100</v>
      </c>
      <c r="H305" s="37">
        <v>2434687</v>
      </c>
      <c r="I305" s="37">
        <v>0</v>
      </c>
      <c r="J305" s="37">
        <v>927786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639330</v>
      </c>
      <c r="G306" s="37">
        <v>0</v>
      </c>
      <c r="H306" s="37">
        <v>362070</v>
      </c>
      <c r="I306" s="37">
        <v>0</v>
      </c>
      <c r="J306" s="37">
        <v>277260</v>
      </c>
      <c r="K306" s="37"/>
      <c r="L306" s="92">
        <v>20121207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7924629</v>
      </c>
      <c r="G307" s="37">
        <v>1672650</v>
      </c>
      <c r="H307" s="37">
        <v>2015286</v>
      </c>
      <c r="I307" s="37">
        <v>2923579</v>
      </c>
      <c r="J307" s="37">
        <v>1313114</v>
      </c>
      <c r="K307" s="37"/>
      <c r="L307" s="92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582286</v>
      </c>
      <c r="G308" s="37">
        <v>0</v>
      </c>
      <c r="H308" s="37">
        <v>301603</v>
      </c>
      <c r="I308" s="37">
        <v>4000</v>
      </c>
      <c r="J308" s="37">
        <v>276683</v>
      </c>
      <c r="K308" s="37"/>
      <c r="L308" s="92">
        <v>20121207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27253916</v>
      </c>
      <c r="G309" s="37">
        <v>2047403</v>
      </c>
      <c r="H309" s="37">
        <v>7631910</v>
      </c>
      <c r="I309" s="37">
        <v>1823858</v>
      </c>
      <c r="J309" s="37">
        <v>15750745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18247451</v>
      </c>
      <c r="G310" s="37">
        <v>4677250</v>
      </c>
      <c r="H310" s="37">
        <v>8266410</v>
      </c>
      <c r="I310" s="37">
        <v>1888249</v>
      </c>
      <c r="J310" s="37">
        <v>3415542</v>
      </c>
      <c r="K310" s="37"/>
      <c r="L310" s="92">
        <v>20121207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8724133</v>
      </c>
      <c r="G312" s="37">
        <v>1565650</v>
      </c>
      <c r="H312" s="37">
        <v>5124440</v>
      </c>
      <c r="I312" s="37">
        <v>631925</v>
      </c>
      <c r="J312" s="37">
        <v>1402118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4665193</v>
      </c>
      <c r="G313" s="37">
        <v>0</v>
      </c>
      <c r="H313" s="37">
        <v>2832446</v>
      </c>
      <c r="I313" s="37">
        <v>233096</v>
      </c>
      <c r="J313" s="37">
        <v>1599651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3073293</v>
      </c>
      <c r="G314" s="37">
        <v>436180</v>
      </c>
      <c r="H314" s="37">
        <v>1577707</v>
      </c>
      <c r="I314" s="37">
        <v>57000</v>
      </c>
      <c r="J314" s="37">
        <v>1002406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17783596</v>
      </c>
      <c r="G315" s="37">
        <v>5077946</v>
      </c>
      <c r="H315" s="37">
        <v>6472945</v>
      </c>
      <c r="I315" s="37">
        <v>2462455</v>
      </c>
      <c r="J315" s="37">
        <v>3770250</v>
      </c>
      <c r="K315" s="37"/>
      <c r="L315" s="92">
        <v>20121207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57183765</v>
      </c>
      <c r="G316" s="37">
        <v>8597429</v>
      </c>
      <c r="H316" s="37">
        <v>6856431</v>
      </c>
      <c r="I316" s="37">
        <v>14053091</v>
      </c>
      <c r="J316" s="37">
        <v>27676814</v>
      </c>
      <c r="K316" s="37"/>
      <c r="L316" s="92">
        <v>20121207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51047396</v>
      </c>
      <c r="G317" s="37">
        <v>6420974</v>
      </c>
      <c r="H317" s="37">
        <v>19245438</v>
      </c>
      <c r="I317" s="37">
        <v>7103881</v>
      </c>
      <c r="J317" s="37">
        <v>18277103</v>
      </c>
      <c r="K317" s="37"/>
      <c r="L317" s="92">
        <v>20130107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20292500</v>
      </c>
      <c r="G318" s="37">
        <v>447200</v>
      </c>
      <c r="H318" s="37">
        <v>1127826</v>
      </c>
      <c r="I318" s="37">
        <v>16952500</v>
      </c>
      <c r="J318" s="37">
        <v>1764974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3104103</v>
      </c>
      <c r="G319" s="37">
        <v>0</v>
      </c>
      <c r="H319" s="37">
        <v>1218163</v>
      </c>
      <c r="I319" s="37">
        <v>22300</v>
      </c>
      <c r="J319" s="37">
        <v>1863640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41072726</v>
      </c>
      <c r="G320" s="37">
        <v>12463947</v>
      </c>
      <c r="H320" s="37">
        <v>10402130</v>
      </c>
      <c r="I320" s="37">
        <v>3982546</v>
      </c>
      <c r="J320" s="37">
        <v>14224103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98867902</v>
      </c>
      <c r="G321" s="37">
        <v>657572</v>
      </c>
      <c r="H321" s="37">
        <v>9352006</v>
      </c>
      <c r="I321" s="37">
        <v>2245227</v>
      </c>
      <c r="J321" s="37">
        <v>86613097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3224019</v>
      </c>
      <c r="G322" s="37">
        <v>0</v>
      </c>
      <c r="H322" s="37">
        <v>2555614</v>
      </c>
      <c r="I322" s="37">
        <v>18740</v>
      </c>
      <c r="J322" s="37">
        <v>649665</v>
      </c>
      <c r="K322" s="37"/>
      <c r="L322" s="92">
        <v>20121207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59762653</v>
      </c>
      <c r="G323" s="37">
        <v>3655927</v>
      </c>
      <c r="H323" s="37">
        <v>13722792</v>
      </c>
      <c r="I323" s="37">
        <v>8837518</v>
      </c>
      <c r="J323" s="37">
        <v>33546416</v>
      </c>
      <c r="K323" s="37"/>
      <c r="L323" s="92">
        <v>20121207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75415915</v>
      </c>
      <c r="G324" s="37">
        <v>12407872</v>
      </c>
      <c r="H324" s="37">
        <v>18502238</v>
      </c>
      <c r="I324" s="37">
        <v>9193822</v>
      </c>
      <c r="J324" s="37">
        <v>35311983</v>
      </c>
      <c r="K324" s="37"/>
      <c r="L324" s="92">
        <v>20121207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40083338</v>
      </c>
      <c r="G325" s="37">
        <v>2169712</v>
      </c>
      <c r="H325" s="37">
        <v>14176283</v>
      </c>
      <c r="I325" s="37">
        <v>1485000</v>
      </c>
      <c r="J325" s="37">
        <v>22252343</v>
      </c>
      <c r="K325" s="37"/>
      <c r="L325" s="92">
        <v>20121207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47520342</v>
      </c>
      <c r="G326" s="37">
        <v>5798300</v>
      </c>
      <c r="H326" s="37">
        <v>4414907</v>
      </c>
      <c r="I326" s="37">
        <v>26275690</v>
      </c>
      <c r="J326" s="37">
        <v>11031445</v>
      </c>
      <c r="K326" s="37"/>
      <c r="L326" s="92">
        <v>20130107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68109972</v>
      </c>
      <c r="G327" s="37">
        <v>9029066</v>
      </c>
      <c r="H327" s="37">
        <v>12324554</v>
      </c>
      <c r="I327" s="37">
        <v>2887386</v>
      </c>
      <c r="J327" s="37">
        <v>43868966</v>
      </c>
      <c r="K327" s="37"/>
      <c r="L327" s="92">
        <v>20121207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16235852</v>
      </c>
      <c r="G328" s="37">
        <v>1796779</v>
      </c>
      <c r="H328" s="37">
        <v>4225501</v>
      </c>
      <c r="I328" s="37">
        <v>1203500</v>
      </c>
      <c r="J328" s="37">
        <v>9010072</v>
      </c>
      <c r="K328" s="37"/>
      <c r="L328" s="92">
        <v>20121207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16685815</v>
      </c>
      <c r="G329" s="37">
        <v>444000</v>
      </c>
      <c r="H329" s="37">
        <v>3455188</v>
      </c>
      <c r="I329" s="37">
        <v>428150</v>
      </c>
      <c r="J329" s="37">
        <v>12358477</v>
      </c>
      <c r="K329" s="37"/>
      <c r="L329" s="92">
        <v>20121207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3932951</v>
      </c>
      <c r="G330" s="37">
        <v>612560</v>
      </c>
      <c r="H330" s="37">
        <v>1165871</v>
      </c>
      <c r="I330" s="37">
        <v>56300</v>
      </c>
      <c r="J330" s="37">
        <v>2098220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34092255</v>
      </c>
      <c r="G331" s="37">
        <v>0</v>
      </c>
      <c r="H331" s="37">
        <v>15061169</v>
      </c>
      <c r="I331" s="37">
        <v>1324895</v>
      </c>
      <c r="J331" s="37">
        <v>17706191</v>
      </c>
      <c r="K331" s="37"/>
      <c r="L331" s="92">
        <v>20130107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140574239</v>
      </c>
      <c r="G332" s="37">
        <v>8938539</v>
      </c>
      <c r="H332" s="37">
        <v>24494772</v>
      </c>
      <c r="I332" s="37">
        <v>26046065</v>
      </c>
      <c r="J332" s="37">
        <v>81094863</v>
      </c>
      <c r="K332" s="37"/>
      <c r="L332" s="92">
        <v>20121207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491097</v>
      </c>
      <c r="G333" s="37">
        <v>130000</v>
      </c>
      <c r="H333" s="37">
        <v>338144</v>
      </c>
      <c r="I333" s="37">
        <v>0</v>
      </c>
      <c r="J333" s="37">
        <v>22953</v>
      </c>
      <c r="K333" s="37"/>
      <c r="L333" s="92">
        <v>20121207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6327599</v>
      </c>
      <c r="G334" s="37">
        <v>568932</v>
      </c>
      <c r="H334" s="37">
        <v>373017</v>
      </c>
      <c r="I334" s="37">
        <v>885700</v>
      </c>
      <c r="J334" s="37">
        <v>4499950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1216220</v>
      </c>
      <c r="G335" s="37">
        <v>0</v>
      </c>
      <c r="H335" s="37">
        <v>905897</v>
      </c>
      <c r="I335" s="37">
        <v>82577</v>
      </c>
      <c r="J335" s="37">
        <v>227746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24593916</v>
      </c>
      <c r="G336" s="37">
        <v>2219494</v>
      </c>
      <c r="H336" s="37">
        <v>14822681</v>
      </c>
      <c r="I336" s="37">
        <v>406367</v>
      </c>
      <c r="J336" s="37">
        <v>7145374</v>
      </c>
      <c r="K336" s="37"/>
      <c r="L336" s="92">
        <v>20121207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9104472</v>
      </c>
      <c r="G337" s="37">
        <v>1369400</v>
      </c>
      <c r="H337" s="37">
        <v>6119857</v>
      </c>
      <c r="I337" s="37">
        <v>194500</v>
      </c>
      <c r="J337" s="37">
        <v>1420715</v>
      </c>
      <c r="K337" s="37"/>
      <c r="L337" s="92">
        <v>20121207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6538474</v>
      </c>
      <c r="G338" s="37">
        <v>510350</v>
      </c>
      <c r="H338" s="37">
        <v>2674467</v>
      </c>
      <c r="I338" s="37">
        <v>1200</v>
      </c>
      <c r="J338" s="37">
        <v>3352457</v>
      </c>
      <c r="K338" s="37"/>
      <c r="L338" s="92">
        <v>20130107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2974387</v>
      </c>
      <c r="G339" s="37">
        <v>594015</v>
      </c>
      <c r="H339" s="37">
        <v>1909531</v>
      </c>
      <c r="I339" s="37">
        <v>0</v>
      </c>
      <c r="J339" s="37">
        <v>470841</v>
      </c>
      <c r="K339" s="37"/>
      <c r="L339" s="92">
        <v>20121207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76187154</v>
      </c>
      <c r="G340" s="37">
        <v>43093931</v>
      </c>
      <c r="H340" s="37">
        <v>11010212</v>
      </c>
      <c r="I340" s="37">
        <v>1122225</v>
      </c>
      <c r="J340" s="37">
        <v>20960786</v>
      </c>
      <c r="K340" s="37"/>
      <c r="L340" s="92">
        <v>20121207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54562144</v>
      </c>
      <c r="G341" s="37">
        <v>2473270</v>
      </c>
      <c r="H341" s="37">
        <v>5754015</v>
      </c>
      <c r="I341" s="37">
        <v>0</v>
      </c>
      <c r="J341" s="37">
        <v>46334859</v>
      </c>
      <c r="K341" s="37"/>
      <c r="L341" s="92">
        <v>20121207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35842597</v>
      </c>
      <c r="G342" s="37">
        <v>8353592</v>
      </c>
      <c r="H342" s="37">
        <v>6084256</v>
      </c>
      <c r="I342" s="37">
        <v>11190583</v>
      </c>
      <c r="J342" s="37">
        <v>10214166</v>
      </c>
      <c r="K342" s="37"/>
      <c r="L342" s="92">
        <v>20121207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19468102</v>
      </c>
      <c r="G343" s="37">
        <v>866442</v>
      </c>
      <c r="H343" s="37">
        <v>4386515</v>
      </c>
      <c r="I343" s="37">
        <v>877782</v>
      </c>
      <c r="J343" s="37">
        <v>13337363</v>
      </c>
      <c r="K343" s="37"/>
      <c r="L343" s="92">
        <v>20121207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65786828</v>
      </c>
      <c r="G344" s="37">
        <v>21134912</v>
      </c>
      <c r="H344" s="37">
        <v>11853581</v>
      </c>
      <c r="I344" s="37">
        <v>505172</v>
      </c>
      <c r="J344" s="37">
        <v>32293163</v>
      </c>
      <c r="K344" s="37"/>
      <c r="L344" s="92">
        <v>20121207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90861033</v>
      </c>
      <c r="G345" s="37">
        <v>1388600</v>
      </c>
      <c r="H345" s="37">
        <v>5531962</v>
      </c>
      <c r="I345" s="37">
        <v>17856774</v>
      </c>
      <c r="J345" s="37">
        <v>66083697</v>
      </c>
      <c r="K345" s="37"/>
      <c r="L345" s="92">
        <v>20121207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54998743</v>
      </c>
      <c r="G346" s="37">
        <v>10344489</v>
      </c>
      <c r="H346" s="37">
        <v>13565305</v>
      </c>
      <c r="I346" s="37">
        <v>3507002</v>
      </c>
      <c r="J346" s="37">
        <v>27581947</v>
      </c>
      <c r="K346" s="37"/>
      <c r="L346" s="92">
        <v>20121207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4244813</v>
      </c>
      <c r="G347" s="37">
        <v>139600</v>
      </c>
      <c r="H347" s="37">
        <v>1664978</v>
      </c>
      <c r="I347" s="37">
        <v>1882600</v>
      </c>
      <c r="J347" s="37">
        <v>557635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81280044</v>
      </c>
      <c r="G348" s="37">
        <v>14810257</v>
      </c>
      <c r="H348" s="37">
        <v>13880896</v>
      </c>
      <c r="I348" s="37">
        <v>13190319</v>
      </c>
      <c r="J348" s="37">
        <v>39398572</v>
      </c>
      <c r="K348" s="37"/>
      <c r="L348" s="92">
        <v>20121207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32931005</v>
      </c>
      <c r="G349" s="37">
        <v>1347810</v>
      </c>
      <c r="H349" s="37">
        <v>1712511</v>
      </c>
      <c r="I349" s="37">
        <v>3310246</v>
      </c>
      <c r="J349" s="37">
        <v>26560438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4644315</v>
      </c>
      <c r="G350" s="37">
        <v>671202</v>
      </c>
      <c r="H350" s="37">
        <v>3038203</v>
      </c>
      <c r="I350" s="37">
        <v>0</v>
      </c>
      <c r="J350" s="37">
        <v>934910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5399884</v>
      </c>
      <c r="G351" s="37">
        <v>0</v>
      </c>
      <c r="H351" s="37">
        <v>1505008</v>
      </c>
      <c r="I351" s="37">
        <v>1000</v>
      </c>
      <c r="J351" s="37">
        <v>3893876</v>
      </c>
      <c r="K351" s="37"/>
      <c r="L351" s="92">
        <v>20121207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103430887</v>
      </c>
      <c r="G352" s="37">
        <v>8598169</v>
      </c>
      <c r="H352" s="37">
        <v>23007321</v>
      </c>
      <c r="I352" s="37">
        <v>10145336</v>
      </c>
      <c r="J352" s="37">
        <v>61680061</v>
      </c>
      <c r="K352" s="37"/>
      <c r="L352" s="92">
        <v>20121207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1781001</v>
      </c>
      <c r="G353" s="37">
        <v>0</v>
      </c>
      <c r="H353" s="37">
        <v>1621394</v>
      </c>
      <c r="I353" s="37">
        <v>25900</v>
      </c>
      <c r="J353" s="37">
        <v>133707</v>
      </c>
      <c r="K353" s="37"/>
      <c r="L353" s="92">
        <v>20130107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787563</v>
      </c>
      <c r="G354" s="37">
        <v>0</v>
      </c>
      <c r="H354" s="37">
        <v>585414</v>
      </c>
      <c r="I354" s="37">
        <v>0</v>
      </c>
      <c r="J354" s="37">
        <v>202149</v>
      </c>
      <c r="K354" s="37"/>
      <c r="L354" s="92">
        <v>20130107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12003750</v>
      </c>
      <c r="G355" s="37">
        <v>235834</v>
      </c>
      <c r="H355" s="37">
        <v>8963232</v>
      </c>
      <c r="I355" s="37">
        <v>0</v>
      </c>
      <c r="J355" s="37">
        <v>2804684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3051685</v>
      </c>
      <c r="G356" s="37">
        <v>184200</v>
      </c>
      <c r="H356" s="37">
        <v>1687393</v>
      </c>
      <c r="I356" s="37">
        <v>957450</v>
      </c>
      <c r="J356" s="37">
        <v>222642</v>
      </c>
      <c r="K356" s="67"/>
      <c r="L356" s="92">
        <v>20121207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5851391</v>
      </c>
      <c r="G357" s="37">
        <v>3570053</v>
      </c>
      <c r="H357" s="37">
        <v>2013229</v>
      </c>
      <c r="I357" s="37">
        <v>161900</v>
      </c>
      <c r="J357" s="37">
        <v>106209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8266537</v>
      </c>
      <c r="G358" s="37">
        <v>2051170</v>
      </c>
      <c r="H358" s="37">
        <v>4211514</v>
      </c>
      <c r="I358" s="37">
        <v>185167</v>
      </c>
      <c r="J358" s="37">
        <v>1818686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5337681</v>
      </c>
      <c r="G359" s="37">
        <v>1055404</v>
      </c>
      <c r="H359" s="37">
        <v>3818819</v>
      </c>
      <c r="I359" s="37">
        <v>4400</v>
      </c>
      <c r="J359" s="37">
        <v>459058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8123836</v>
      </c>
      <c r="G360" s="37">
        <v>1848200</v>
      </c>
      <c r="H360" s="37">
        <v>2529912</v>
      </c>
      <c r="I360" s="37">
        <v>245875</v>
      </c>
      <c r="J360" s="37">
        <v>3499849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13742928</v>
      </c>
      <c r="G361" s="37">
        <v>4744582</v>
      </c>
      <c r="H361" s="37">
        <v>6373658</v>
      </c>
      <c r="I361" s="37">
        <v>1494528</v>
      </c>
      <c r="J361" s="37">
        <v>1130160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7836447</v>
      </c>
      <c r="G362" s="37">
        <v>4208060</v>
      </c>
      <c r="H362" s="37">
        <v>3150457</v>
      </c>
      <c r="I362" s="37">
        <v>0</v>
      </c>
      <c r="J362" s="37">
        <v>477930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13251043</v>
      </c>
      <c r="G363" s="37">
        <v>446251</v>
      </c>
      <c r="H363" s="37">
        <v>4485723</v>
      </c>
      <c r="I363" s="37">
        <v>11300</v>
      </c>
      <c r="J363" s="37">
        <v>8307769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1956493</v>
      </c>
      <c r="G364" s="37">
        <v>1280501</v>
      </c>
      <c r="H364" s="37">
        <v>397215</v>
      </c>
      <c r="I364" s="37">
        <v>107600</v>
      </c>
      <c r="J364" s="37">
        <v>171177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9324603</v>
      </c>
      <c r="G365" s="37">
        <v>5091900</v>
      </c>
      <c r="H365" s="37">
        <v>3807103</v>
      </c>
      <c r="I365" s="37">
        <v>0</v>
      </c>
      <c r="J365" s="37">
        <v>425600</v>
      </c>
      <c r="K365" s="37"/>
      <c r="L365" s="92">
        <v>20121207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 t="s">
        <v>2263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5905974</v>
      </c>
      <c r="G367" s="37">
        <v>245778</v>
      </c>
      <c r="H367" s="37">
        <v>2186323</v>
      </c>
      <c r="I367" s="37">
        <v>12749</v>
      </c>
      <c r="J367" s="37">
        <v>3461124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36521590</v>
      </c>
      <c r="G368" s="37">
        <v>778664</v>
      </c>
      <c r="H368" s="37">
        <v>11024276</v>
      </c>
      <c r="I368" s="37">
        <v>4848069</v>
      </c>
      <c r="J368" s="37">
        <v>19870581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3893042</v>
      </c>
      <c r="G369" s="37">
        <v>395000</v>
      </c>
      <c r="H369" s="37">
        <v>2197979</v>
      </c>
      <c r="I369" s="37">
        <v>800600</v>
      </c>
      <c r="J369" s="37">
        <v>499463</v>
      </c>
      <c r="K369" s="37"/>
      <c r="L369" s="92">
        <v>20121207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26543276</v>
      </c>
      <c r="G370" s="37">
        <v>1892703</v>
      </c>
      <c r="H370" s="37">
        <v>9775643</v>
      </c>
      <c r="I370" s="37">
        <v>22265</v>
      </c>
      <c r="J370" s="37">
        <v>14852665</v>
      </c>
      <c r="K370" s="37"/>
      <c r="L370" s="92">
        <v>20130107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70074144</v>
      </c>
      <c r="G371" s="37">
        <v>25898652</v>
      </c>
      <c r="H371" s="37">
        <v>33710854</v>
      </c>
      <c r="I371" s="37">
        <v>1868925</v>
      </c>
      <c r="J371" s="37">
        <v>8595713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825837</v>
      </c>
      <c r="G372" s="37">
        <v>106200</v>
      </c>
      <c r="H372" s="37">
        <v>719637</v>
      </c>
      <c r="I372" s="37">
        <v>0</v>
      </c>
      <c r="J372" s="37">
        <v>0</v>
      </c>
      <c r="K372" s="37"/>
      <c r="L372" s="92">
        <v>20121207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3551047</v>
      </c>
      <c r="G373" s="37">
        <v>1077600</v>
      </c>
      <c r="H373" s="37">
        <v>1755297</v>
      </c>
      <c r="I373" s="37">
        <v>0</v>
      </c>
      <c r="J373" s="37">
        <v>718150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2642340</v>
      </c>
      <c r="G374" s="37">
        <v>0</v>
      </c>
      <c r="H374" s="37">
        <v>1237287</v>
      </c>
      <c r="I374" s="37">
        <v>85950</v>
      </c>
      <c r="J374" s="37">
        <v>1319103</v>
      </c>
      <c r="K374" s="37"/>
      <c r="L374" s="92">
        <v>20130107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7824835</v>
      </c>
      <c r="G375" s="37">
        <v>1722136</v>
      </c>
      <c r="H375" s="37">
        <v>4564529</v>
      </c>
      <c r="I375" s="37">
        <v>283251</v>
      </c>
      <c r="J375" s="37">
        <v>1254919</v>
      </c>
      <c r="K375" s="37"/>
      <c r="L375" s="92">
        <v>20121207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325805</v>
      </c>
      <c r="G376" s="37">
        <v>0</v>
      </c>
      <c r="H376" s="37">
        <v>299905</v>
      </c>
      <c r="I376" s="37">
        <v>0</v>
      </c>
      <c r="J376" s="37">
        <v>25900</v>
      </c>
      <c r="K376" s="37"/>
      <c r="L376" s="92">
        <v>20121207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30114943</v>
      </c>
      <c r="G377" s="37">
        <v>10077151</v>
      </c>
      <c r="H377" s="37">
        <v>14806405</v>
      </c>
      <c r="I377" s="37">
        <v>449200</v>
      </c>
      <c r="J377" s="37">
        <v>4782187</v>
      </c>
      <c r="K377" s="37"/>
      <c r="L377" s="92">
        <v>20121207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35885316</v>
      </c>
      <c r="G378" s="37">
        <v>11817473</v>
      </c>
      <c r="H378" s="37">
        <v>16792842</v>
      </c>
      <c r="I378" s="37">
        <v>1079750</v>
      </c>
      <c r="J378" s="37">
        <v>6195251</v>
      </c>
      <c r="K378" s="37"/>
      <c r="L378" s="92">
        <v>20121207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9420335</v>
      </c>
      <c r="G379" s="37">
        <v>3019050</v>
      </c>
      <c r="H379" s="37">
        <v>4805319</v>
      </c>
      <c r="I379" s="37">
        <v>286161</v>
      </c>
      <c r="J379" s="37">
        <v>1309805</v>
      </c>
      <c r="K379" s="37"/>
      <c r="L379" s="92">
        <v>20130118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39911465</v>
      </c>
      <c r="G380" s="37">
        <v>9689113</v>
      </c>
      <c r="H380" s="37">
        <v>14952890</v>
      </c>
      <c r="I380" s="37">
        <v>6409484</v>
      </c>
      <c r="J380" s="37">
        <v>8859978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7491785</v>
      </c>
      <c r="G381" s="37">
        <v>110000</v>
      </c>
      <c r="H381" s="37">
        <v>1690251</v>
      </c>
      <c r="I381" s="37">
        <v>0</v>
      </c>
      <c r="J381" s="37">
        <v>5691534</v>
      </c>
      <c r="K381" s="67"/>
      <c r="L381" s="92">
        <v>20130107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14051790</v>
      </c>
      <c r="G382" s="37">
        <v>2522775</v>
      </c>
      <c r="H382" s="37">
        <v>4096127</v>
      </c>
      <c r="I382" s="37">
        <v>4595430</v>
      </c>
      <c r="J382" s="37">
        <v>2837458</v>
      </c>
      <c r="K382" s="37"/>
      <c r="L382" s="92">
        <v>20121207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42162067</v>
      </c>
      <c r="G383" s="37">
        <v>4598544</v>
      </c>
      <c r="H383" s="37">
        <v>24447505</v>
      </c>
      <c r="I383" s="37">
        <v>855833</v>
      </c>
      <c r="J383" s="37">
        <v>12260185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8032486</v>
      </c>
      <c r="G384" s="37">
        <v>2106891</v>
      </c>
      <c r="H384" s="37">
        <v>2951729</v>
      </c>
      <c r="I384" s="37">
        <v>497763</v>
      </c>
      <c r="J384" s="37">
        <v>2476103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7326566</v>
      </c>
      <c r="G385" s="37">
        <v>3177903</v>
      </c>
      <c r="H385" s="37">
        <v>2859408</v>
      </c>
      <c r="I385" s="37">
        <v>120200</v>
      </c>
      <c r="J385" s="37">
        <v>1169055</v>
      </c>
      <c r="K385" s="37"/>
      <c r="L385" s="92">
        <v>20130107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19805701</v>
      </c>
      <c r="G386" s="37">
        <v>2079077</v>
      </c>
      <c r="H386" s="37">
        <v>7531460</v>
      </c>
      <c r="I386" s="37">
        <v>5329682</v>
      </c>
      <c r="J386" s="37">
        <v>4865482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4750843</v>
      </c>
      <c r="G387" s="37">
        <v>120000</v>
      </c>
      <c r="H387" s="37">
        <v>1344180</v>
      </c>
      <c r="I387" s="37">
        <v>35000</v>
      </c>
      <c r="J387" s="37">
        <v>3251663</v>
      </c>
      <c r="K387" s="37"/>
      <c r="L387" s="92">
        <v>20121207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19393055</v>
      </c>
      <c r="G389" s="37">
        <v>3533050</v>
      </c>
      <c r="H389" s="37">
        <v>8507871</v>
      </c>
      <c r="I389" s="37">
        <v>325758</v>
      </c>
      <c r="J389" s="37">
        <v>7026376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5358505</v>
      </c>
      <c r="G390" s="37">
        <v>1231600</v>
      </c>
      <c r="H390" s="37">
        <v>2980186</v>
      </c>
      <c r="I390" s="37">
        <v>305000</v>
      </c>
      <c r="J390" s="37">
        <v>841719</v>
      </c>
      <c r="K390" s="37"/>
      <c r="L390" s="92">
        <v>20121207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13897747</v>
      </c>
      <c r="G391" s="37">
        <v>297151</v>
      </c>
      <c r="H391" s="37">
        <f>130659515-125200000</f>
        <v>5459515</v>
      </c>
      <c r="I391" s="37">
        <v>5720900</v>
      </c>
      <c r="J391" s="37">
        <v>2420181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13427524</v>
      </c>
      <c r="G392" s="37">
        <v>2178341</v>
      </c>
      <c r="H392" s="37">
        <v>2929819</v>
      </c>
      <c r="I392" s="37">
        <v>173525</v>
      </c>
      <c r="J392" s="37">
        <v>8145839</v>
      </c>
      <c r="K392" s="37"/>
      <c r="L392" s="92">
        <v>20121207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312222</v>
      </c>
      <c r="G393" s="37">
        <v>0</v>
      </c>
      <c r="H393" s="37">
        <v>311822</v>
      </c>
      <c r="I393" s="37">
        <v>0</v>
      </c>
      <c r="J393" s="37">
        <v>400</v>
      </c>
      <c r="K393" s="37"/>
      <c r="L393" s="92">
        <v>20121207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31534978</v>
      </c>
      <c r="G394" s="37">
        <v>19771700</v>
      </c>
      <c r="H394" s="37">
        <v>10661163</v>
      </c>
      <c r="I394" s="37">
        <v>0</v>
      </c>
      <c r="J394" s="37">
        <v>1102115</v>
      </c>
      <c r="K394" s="37"/>
      <c r="L394" s="92">
        <v>20130118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2384039</v>
      </c>
      <c r="G395" s="37">
        <v>345080</v>
      </c>
      <c r="H395" s="37">
        <v>1183742</v>
      </c>
      <c r="I395" s="37">
        <v>0</v>
      </c>
      <c r="J395" s="37">
        <v>855217</v>
      </c>
      <c r="K395" s="37"/>
      <c r="L395" s="92">
        <v>20130118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15520088</v>
      </c>
      <c r="G396" s="37">
        <v>11603280</v>
      </c>
      <c r="H396" s="37">
        <v>3005299</v>
      </c>
      <c r="I396" s="37">
        <v>630757</v>
      </c>
      <c r="J396" s="37">
        <v>280752</v>
      </c>
      <c r="K396" s="37"/>
      <c r="L396" s="92">
        <v>20121207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9201868</v>
      </c>
      <c r="G397" s="37">
        <v>1923561</v>
      </c>
      <c r="H397" s="37">
        <v>2693820</v>
      </c>
      <c r="I397" s="37">
        <v>6000</v>
      </c>
      <c r="J397" s="37">
        <v>4578487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92">
        <v>20121207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2041929</v>
      </c>
      <c r="G399" s="37">
        <v>491866</v>
      </c>
      <c r="H399" s="37">
        <v>1120631</v>
      </c>
      <c r="I399" s="37">
        <v>40000</v>
      </c>
      <c r="J399" s="37">
        <v>389432</v>
      </c>
      <c r="K399" s="37"/>
      <c r="L399" s="92">
        <v>20130107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21355693</v>
      </c>
      <c r="G400" s="37">
        <v>12771857</v>
      </c>
      <c r="H400" s="37">
        <v>7829237</v>
      </c>
      <c r="I400" s="37">
        <v>233610</v>
      </c>
      <c r="J400" s="37">
        <v>520989</v>
      </c>
      <c r="K400" s="37"/>
      <c r="L400" s="92">
        <v>20121207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4005805</v>
      </c>
      <c r="G401" s="37">
        <v>972420</v>
      </c>
      <c r="H401" s="37">
        <v>2589344</v>
      </c>
      <c r="I401" s="37">
        <v>215105</v>
      </c>
      <c r="J401" s="37">
        <v>228936</v>
      </c>
      <c r="K401" s="37"/>
      <c r="L401" s="92">
        <v>20121207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2416136</v>
      </c>
      <c r="G402" s="37">
        <v>561800</v>
      </c>
      <c r="H402" s="37">
        <v>1220696</v>
      </c>
      <c r="I402" s="37">
        <v>33745</v>
      </c>
      <c r="J402" s="37">
        <v>599895</v>
      </c>
      <c r="K402" s="37"/>
      <c r="L402" s="92">
        <v>20130107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7034337</v>
      </c>
      <c r="G403" s="37">
        <v>1685673</v>
      </c>
      <c r="H403" s="37">
        <v>2649730</v>
      </c>
      <c r="I403" s="37">
        <v>1394788</v>
      </c>
      <c r="J403" s="37">
        <v>1304146</v>
      </c>
      <c r="K403" s="37"/>
      <c r="L403" s="92">
        <v>20121207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38232356</v>
      </c>
      <c r="G404" s="37">
        <v>8094192</v>
      </c>
      <c r="H404" s="37">
        <v>8856482</v>
      </c>
      <c r="I404" s="37">
        <v>5802986</v>
      </c>
      <c r="J404" s="37">
        <v>15478696</v>
      </c>
      <c r="K404" s="37"/>
      <c r="L404" s="92">
        <v>20121207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14588823</v>
      </c>
      <c r="G405" s="37">
        <v>572100</v>
      </c>
      <c r="H405" s="37">
        <v>3041586</v>
      </c>
      <c r="I405" s="37">
        <v>6074625</v>
      </c>
      <c r="J405" s="37">
        <v>4900512</v>
      </c>
      <c r="K405" s="37"/>
      <c r="L405" s="92">
        <v>20130107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5001815</v>
      </c>
      <c r="G406" s="37">
        <v>375000</v>
      </c>
      <c r="H406" s="37">
        <v>2795818</v>
      </c>
      <c r="I406" s="37">
        <v>291</v>
      </c>
      <c r="J406" s="37">
        <v>1830706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4915455</v>
      </c>
      <c r="G407" s="37">
        <v>2233300</v>
      </c>
      <c r="H407" s="37">
        <v>2542145</v>
      </c>
      <c r="I407" s="37">
        <v>120000</v>
      </c>
      <c r="J407" s="37">
        <v>20010</v>
      </c>
      <c r="K407" s="37"/>
      <c r="L407" s="92">
        <v>20130118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2648058</v>
      </c>
      <c r="G408" s="37">
        <v>232000</v>
      </c>
      <c r="H408" s="37">
        <v>1761004</v>
      </c>
      <c r="I408" s="37">
        <v>0</v>
      </c>
      <c r="J408" s="37">
        <v>655054</v>
      </c>
      <c r="K408" s="67"/>
      <c r="L408" s="92">
        <v>20121207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12928659</v>
      </c>
      <c r="G409" s="37">
        <v>2152071</v>
      </c>
      <c r="H409" s="37">
        <v>9180836</v>
      </c>
      <c r="I409" s="37">
        <v>40000</v>
      </c>
      <c r="J409" s="37">
        <v>1555752</v>
      </c>
      <c r="K409" s="37"/>
      <c r="L409" s="92">
        <v>20121207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24544897</v>
      </c>
      <c r="G410" s="37">
        <v>12700187</v>
      </c>
      <c r="H410" s="37">
        <v>10509070</v>
      </c>
      <c r="I410" s="37">
        <v>1</v>
      </c>
      <c r="J410" s="37">
        <v>1335639</v>
      </c>
      <c r="K410" s="37"/>
      <c r="L410" s="92">
        <v>20121207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2731824</v>
      </c>
      <c r="G411" s="37">
        <v>289440</v>
      </c>
      <c r="H411" s="37">
        <v>644530</v>
      </c>
      <c r="I411" s="37">
        <v>0</v>
      </c>
      <c r="J411" s="37">
        <v>1797854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8968874</v>
      </c>
      <c r="G412" s="37">
        <v>789549</v>
      </c>
      <c r="H412" s="37">
        <v>4932975</v>
      </c>
      <c r="I412" s="37">
        <v>487200</v>
      </c>
      <c r="J412" s="37">
        <v>2759150</v>
      </c>
      <c r="K412" s="37"/>
      <c r="L412" s="92">
        <v>20121207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20253394</v>
      </c>
      <c r="G413" s="37">
        <v>2440265</v>
      </c>
      <c r="H413" s="37">
        <v>7065798</v>
      </c>
      <c r="I413" s="37">
        <v>993190</v>
      </c>
      <c r="J413" s="37">
        <v>9754141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6052181</v>
      </c>
      <c r="G414" s="37">
        <v>195425</v>
      </c>
      <c r="H414" s="37">
        <v>2421800</v>
      </c>
      <c r="I414" s="37">
        <v>0</v>
      </c>
      <c r="J414" s="37">
        <v>3434956</v>
      </c>
      <c r="K414" s="37"/>
      <c r="L414" s="92">
        <v>20130107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24572596</v>
      </c>
      <c r="G415" s="37">
        <v>363300</v>
      </c>
      <c r="H415" s="37">
        <v>3018099</v>
      </c>
      <c r="I415" s="37">
        <v>121000</v>
      </c>
      <c r="J415" s="37">
        <v>21070197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31668977</v>
      </c>
      <c r="G416" s="37">
        <v>6283690</v>
      </c>
      <c r="H416" s="37">
        <v>4549031</v>
      </c>
      <c r="I416" s="37">
        <v>2626300</v>
      </c>
      <c r="J416" s="37">
        <v>18209956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146416139</v>
      </c>
      <c r="G417" s="37">
        <v>14389606</v>
      </c>
      <c r="H417" s="37">
        <v>4933646</v>
      </c>
      <c r="I417" s="37">
        <v>4652998</v>
      </c>
      <c r="J417" s="37">
        <v>122439889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8615607</v>
      </c>
      <c r="G418" s="37">
        <v>2903000</v>
      </c>
      <c r="H418" s="37">
        <v>4134439</v>
      </c>
      <c r="I418" s="37">
        <v>143000</v>
      </c>
      <c r="J418" s="37">
        <v>1435168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7544437</v>
      </c>
      <c r="G419" s="37">
        <v>141302</v>
      </c>
      <c r="H419" s="37">
        <v>4691353</v>
      </c>
      <c r="I419" s="37">
        <v>229900</v>
      </c>
      <c r="J419" s="37">
        <v>2481882</v>
      </c>
      <c r="K419" s="37"/>
      <c r="L419" s="92">
        <v>20130107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8651509</v>
      </c>
      <c r="G420" s="37">
        <v>1347530</v>
      </c>
      <c r="H420" s="37">
        <v>5927179</v>
      </c>
      <c r="I420" s="37">
        <v>602495</v>
      </c>
      <c r="J420" s="37">
        <v>774305</v>
      </c>
      <c r="K420" s="37"/>
      <c r="L420" s="92">
        <v>20121207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6812696</v>
      </c>
      <c r="G421" s="37">
        <v>637801</v>
      </c>
      <c r="H421" s="37">
        <v>3413487</v>
      </c>
      <c r="I421" s="37">
        <v>1768050</v>
      </c>
      <c r="J421" s="37">
        <v>993358</v>
      </c>
      <c r="K421" s="37"/>
      <c r="L421" s="92">
        <v>20121207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46215241</v>
      </c>
      <c r="G422" s="37">
        <v>4148080</v>
      </c>
      <c r="H422" s="37">
        <v>9444840</v>
      </c>
      <c r="I422" s="37">
        <v>330023</v>
      </c>
      <c r="J422" s="37">
        <v>32292298</v>
      </c>
      <c r="K422" s="37"/>
      <c r="L422" s="92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5223528</v>
      </c>
      <c r="G423" s="37">
        <v>198802</v>
      </c>
      <c r="H423" s="37">
        <v>4158457</v>
      </c>
      <c r="I423" s="37">
        <v>58350</v>
      </c>
      <c r="J423" s="37">
        <v>807919</v>
      </c>
      <c r="K423" s="37"/>
      <c r="L423" s="92">
        <v>20130107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8880193</v>
      </c>
      <c r="G424" s="37">
        <v>0</v>
      </c>
      <c r="H424" s="37">
        <v>8081061</v>
      </c>
      <c r="I424" s="37">
        <v>104750</v>
      </c>
      <c r="J424" s="37">
        <v>694382</v>
      </c>
      <c r="K424" s="37"/>
      <c r="L424" s="92">
        <v>20121207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3188916</v>
      </c>
      <c r="G425" s="37">
        <v>1380669</v>
      </c>
      <c r="H425" s="37">
        <v>1802747</v>
      </c>
      <c r="I425" s="37">
        <v>0</v>
      </c>
      <c r="J425" s="37">
        <v>5500</v>
      </c>
      <c r="K425" s="37"/>
      <c r="L425" s="92">
        <v>20130107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20966435</v>
      </c>
      <c r="G426" s="37">
        <v>5300100</v>
      </c>
      <c r="H426" s="37">
        <v>9129882</v>
      </c>
      <c r="I426" s="37">
        <v>2125557</v>
      </c>
      <c r="J426" s="37">
        <v>4410896</v>
      </c>
      <c r="K426" s="37"/>
      <c r="L426" s="92">
        <v>20121207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32334090</v>
      </c>
      <c r="G427" s="37">
        <v>1780943</v>
      </c>
      <c r="H427" s="37">
        <v>13042245</v>
      </c>
      <c r="I427" s="37">
        <v>1800100</v>
      </c>
      <c r="J427" s="37">
        <v>15710802</v>
      </c>
      <c r="K427" s="37"/>
      <c r="L427" s="92">
        <v>20130107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15107883</v>
      </c>
      <c r="G428" s="37">
        <v>7402652</v>
      </c>
      <c r="H428" s="37">
        <v>4419006</v>
      </c>
      <c r="I428" s="37">
        <v>1662250</v>
      </c>
      <c r="J428" s="37">
        <v>1623975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23263031</v>
      </c>
      <c r="G429" s="37">
        <v>2425265</v>
      </c>
      <c r="H429" s="37">
        <v>5313741</v>
      </c>
      <c r="I429" s="37">
        <v>294960</v>
      </c>
      <c r="J429" s="37">
        <v>15229065</v>
      </c>
      <c r="K429" s="37"/>
      <c r="L429" s="92">
        <v>20121207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8575842</v>
      </c>
      <c r="G430" s="37">
        <v>2621884</v>
      </c>
      <c r="H430" s="37">
        <v>4365926</v>
      </c>
      <c r="I430" s="37">
        <v>0</v>
      </c>
      <c r="J430" s="37">
        <v>1588032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2314757</v>
      </c>
      <c r="G431" s="37">
        <v>876301</v>
      </c>
      <c r="H431" s="37">
        <v>1075121</v>
      </c>
      <c r="I431" s="37">
        <v>0</v>
      </c>
      <c r="J431" s="37">
        <v>363335</v>
      </c>
      <c r="K431" s="37"/>
      <c r="L431" s="92">
        <v>20130107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24707495</v>
      </c>
      <c r="G432" s="37">
        <v>11438682</v>
      </c>
      <c r="H432" s="37">
        <v>3858502</v>
      </c>
      <c r="I432" s="37">
        <v>1697862</v>
      </c>
      <c r="J432" s="37">
        <v>7712449</v>
      </c>
      <c r="K432" s="37"/>
      <c r="L432" s="92">
        <v>20121207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463725</v>
      </c>
      <c r="G433" s="37">
        <v>0</v>
      </c>
      <c r="H433" s="37">
        <v>270089</v>
      </c>
      <c r="I433" s="37">
        <v>0</v>
      </c>
      <c r="J433" s="37">
        <v>193636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108606363</v>
      </c>
      <c r="G434" s="37">
        <v>3255710</v>
      </c>
      <c r="H434" s="37">
        <v>13070115</v>
      </c>
      <c r="I434" s="37">
        <v>37029217</v>
      </c>
      <c r="J434" s="37">
        <v>55251321</v>
      </c>
      <c r="K434" s="37"/>
      <c r="L434" s="92">
        <v>20130107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8968572</v>
      </c>
      <c r="G435" s="37">
        <v>1798950</v>
      </c>
      <c r="H435" s="37">
        <v>4638863</v>
      </c>
      <c r="I435" s="37">
        <v>136675</v>
      </c>
      <c r="J435" s="37">
        <v>2394084</v>
      </c>
      <c r="K435" s="37"/>
      <c r="L435" s="92">
        <v>20121207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22622623</v>
      </c>
      <c r="G436" s="37">
        <v>2753377</v>
      </c>
      <c r="H436" s="37">
        <v>12411793</v>
      </c>
      <c r="I436" s="37">
        <v>589737</v>
      </c>
      <c r="J436" s="37">
        <v>6867716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34510318</v>
      </c>
      <c r="G437" s="37">
        <v>3603201</v>
      </c>
      <c r="H437" s="37">
        <v>9021056</v>
      </c>
      <c r="I437" s="37">
        <v>118001</v>
      </c>
      <c r="J437" s="37">
        <v>21768060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4428258</v>
      </c>
      <c r="G438" s="37">
        <v>2623700</v>
      </c>
      <c r="H438" s="37">
        <v>776507</v>
      </c>
      <c r="I438" s="37">
        <v>0</v>
      </c>
      <c r="J438" s="37">
        <v>1028051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3575743</v>
      </c>
      <c r="G439" s="37">
        <v>0</v>
      </c>
      <c r="H439" s="37">
        <v>1501913</v>
      </c>
      <c r="I439" s="37">
        <v>269025</v>
      </c>
      <c r="J439" s="37">
        <v>1804805</v>
      </c>
      <c r="K439" s="37"/>
      <c r="L439" s="92">
        <v>20121207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24673366</v>
      </c>
      <c r="G440" s="37">
        <v>2255720</v>
      </c>
      <c r="H440" s="37">
        <v>8822773</v>
      </c>
      <c r="I440" s="37">
        <v>1880406</v>
      </c>
      <c r="J440" s="37">
        <v>11714467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12657834</v>
      </c>
      <c r="G441" s="37">
        <v>2681025</v>
      </c>
      <c r="H441" s="37">
        <v>6317041</v>
      </c>
      <c r="I441" s="37">
        <v>0</v>
      </c>
      <c r="J441" s="37">
        <v>3659768</v>
      </c>
      <c r="K441" s="37"/>
      <c r="L441" s="92">
        <v>20121207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119586</v>
      </c>
      <c r="G442" s="37">
        <v>0</v>
      </c>
      <c r="H442" s="37">
        <v>119586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10364302</v>
      </c>
      <c r="G443" s="37">
        <v>232685</v>
      </c>
      <c r="H443" s="37">
        <v>8614776</v>
      </c>
      <c r="I443" s="37">
        <v>12000</v>
      </c>
      <c r="J443" s="37">
        <v>1504841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1818148</v>
      </c>
      <c r="G444" s="37">
        <v>78300</v>
      </c>
      <c r="H444" s="37">
        <v>834019</v>
      </c>
      <c r="I444" s="37">
        <v>0</v>
      </c>
      <c r="J444" s="37">
        <v>905829</v>
      </c>
      <c r="K444" s="37"/>
      <c r="L444" s="92">
        <v>20121207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4295838</v>
      </c>
      <c r="G445" s="37">
        <v>2871751</v>
      </c>
      <c r="H445" s="37">
        <v>1326038</v>
      </c>
      <c r="I445" s="37">
        <v>0</v>
      </c>
      <c r="J445" s="37">
        <v>98049</v>
      </c>
      <c r="K445" s="37"/>
      <c r="L445" s="92">
        <v>20121207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3033947</v>
      </c>
      <c r="G446" s="37">
        <v>425685</v>
      </c>
      <c r="H446" s="37">
        <v>2553112</v>
      </c>
      <c r="I446" s="37">
        <v>0</v>
      </c>
      <c r="J446" s="37">
        <v>55150</v>
      </c>
      <c r="K446" s="37"/>
      <c r="L446" s="92">
        <v>20121207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7616118</v>
      </c>
      <c r="G447" s="37">
        <v>4317352</v>
      </c>
      <c r="H447" s="37">
        <v>2361687</v>
      </c>
      <c r="I447" s="37">
        <v>4000</v>
      </c>
      <c r="J447" s="37">
        <v>933079</v>
      </c>
      <c r="K447" s="37"/>
      <c r="L447" s="92">
        <v>20130118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3242348</v>
      </c>
      <c r="G448" s="37">
        <v>402700</v>
      </c>
      <c r="H448" s="37">
        <v>2490531</v>
      </c>
      <c r="I448" s="37">
        <v>43700</v>
      </c>
      <c r="J448" s="37">
        <v>305417</v>
      </c>
      <c r="K448" s="37"/>
      <c r="L448" s="92">
        <v>20121207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25727768</v>
      </c>
      <c r="G449" s="37">
        <v>10660261</v>
      </c>
      <c r="H449" s="37">
        <v>13172861</v>
      </c>
      <c r="I449" s="37">
        <v>289001</v>
      </c>
      <c r="J449" s="37">
        <v>1605645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143752486</v>
      </c>
      <c r="G450" s="37">
        <v>16995690</v>
      </c>
      <c r="H450" s="37">
        <v>30306296</v>
      </c>
      <c r="I450" s="37">
        <v>3769364</v>
      </c>
      <c r="J450" s="37">
        <v>92681136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89312600</v>
      </c>
      <c r="G451" s="37">
        <v>14957992</v>
      </c>
      <c r="H451" s="37">
        <v>25665071</v>
      </c>
      <c r="I451" s="37">
        <v>8679128</v>
      </c>
      <c r="J451" s="37">
        <v>40010409</v>
      </c>
      <c r="K451" s="37"/>
      <c r="L451" s="92">
        <v>20130107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1615181</v>
      </c>
      <c r="G452" s="37">
        <v>666000</v>
      </c>
      <c r="H452" s="37">
        <v>253317</v>
      </c>
      <c r="I452" s="37">
        <v>537504</v>
      </c>
      <c r="J452" s="37">
        <v>158360</v>
      </c>
      <c r="K452" s="67"/>
      <c r="L452" s="92">
        <v>20130107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4854491</v>
      </c>
      <c r="G453" s="37">
        <v>2796715</v>
      </c>
      <c r="H453" s="37">
        <v>1971776</v>
      </c>
      <c r="I453" s="37">
        <v>36900</v>
      </c>
      <c r="J453" s="37">
        <v>49100</v>
      </c>
      <c r="K453" s="37"/>
      <c r="L453" s="92">
        <v>20121207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2618516</v>
      </c>
      <c r="G454" s="37">
        <v>303000</v>
      </c>
      <c r="H454" s="37">
        <v>688966</v>
      </c>
      <c r="I454" s="37">
        <v>1493000</v>
      </c>
      <c r="J454" s="37">
        <v>133550</v>
      </c>
      <c r="K454" s="37"/>
      <c r="L454" s="92">
        <v>20121207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42499887</v>
      </c>
      <c r="G455" s="37">
        <v>8399016</v>
      </c>
      <c r="H455" s="37">
        <v>16342466</v>
      </c>
      <c r="I455" s="37">
        <v>13302586</v>
      </c>
      <c r="J455" s="37">
        <v>4455819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17955958</v>
      </c>
      <c r="G456" s="37">
        <v>7458144</v>
      </c>
      <c r="H456" s="37">
        <v>7416860</v>
      </c>
      <c r="I456" s="37">
        <v>248501</v>
      </c>
      <c r="J456" s="37">
        <v>2832453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1268020</v>
      </c>
      <c r="G457" s="37">
        <v>700000</v>
      </c>
      <c r="H457" s="37">
        <v>406190</v>
      </c>
      <c r="I457" s="37">
        <v>15000</v>
      </c>
      <c r="J457" s="37">
        <v>146830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87848342</v>
      </c>
      <c r="G458" s="37">
        <v>46991933</v>
      </c>
      <c r="H458" s="37">
        <v>11752103</v>
      </c>
      <c r="I458" s="37">
        <v>11929173</v>
      </c>
      <c r="J458" s="37">
        <v>17175133</v>
      </c>
      <c r="K458" s="37"/>
      <c r="L458" s="92">
        <v>20121207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8732213</v>
      </c>
      <c r="G459" s="37">
        <v>5077118</v>
      </c>
      <c r="H459" s="37">
        <v>3311450</v>
      </c>
      <c r="I459" s="37">
        <v>0</v>
      </c>
      <c r="J459" s="37">
        <v>343645</v>
      </c>
      <c r="K459" s="37"/>
      <c r="L459" s="92">
        <v>20130118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16956541</v>
      </c>
      <c r="G460" s="37">
        <v>4667036</v>
      </c>
      <c r="H460" s="37">
        <v>8048098</v>
      </c>
      <c r="I460" s="37">
        <v>17492</v>
      </c>
      <c r="J460" s="37">
        <v>4223915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39042547</v>
      </c>
      <c r="G461" s="37">
        <v>18745252</v>
      </c>
      <c r="H461" s="37">
        <v>19177240</v>
      </c>
      <c r="I461" s="37">
        <v>66200</v>
      </c>
      <c r="J461" s="37">
        <v>1053855</v>
      </c>
      <c r="K461" s="37"/>
      <c r="L461" s="92">
        <v>20121207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17552681</v>
      </c>
      <c r="G462" s="37">
        <v>2795774</v>
      </c>
      <c r="H462" s="37">
        <v>12621353</v>
      </c>
      <c r="I462" s="37">
        <v>0</v>
      </c>
      <c r="J462" s="37">
        <v>2135554</v>
      </c>
      <c r="K462" s="37"/>
      <c r="L462" s="92">
        <v>20121207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5785534</v>
      </c>
      <c r="G463" s="37">
        <v>3110202</v>
      </c>
      <c r="H463" s="37">
        <v>2675332</v>
      </c>
      <c r="I463" s="37">
        <v>0</v>
      </c>
      <c r="J463" s="37">
        <v>0</v>
      </c>
      <c r="K463" s="37"/>
      <c r="L463" s="92">
        <v>20130107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13928528</v>
      </c>
      <c r="G464" s="37">
        <v>9573961</v>
      </c>
      <c r="H464" s="37">
        <v>3275248</v>
      </c>
      <c r="I464" s="37">
        <v>82700</v>
      </c>
      <c r="J464" s="37">
        <v>996619</v>
      </c>
      <c r="K464" s="37"/>
      <c r="L464" s="92">
        <v>20121207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2128131</v>
      </c>
      <c r="G465" s="37">
        <v>846500</v>
      </c>
      <c r="H465" s="37">
        <v>684036</v>
      </c>
      <c r="I465" s="37">
        <v>18200</v>
      </c>
      <c r="J465" s="37">
        <v>579395</v>
      </c>
      <c r="K465" s="37"/>
      <c r="L465" s="92">
        <v>20121207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1392816</v>
      </c>
      <c r="G466" s="37">
        <v>664000</v>
      </c>
      <c r="H466" s="37">
        <v>707978</v>
      </c>
      <c r="I466" s="37">
        <v>0</v>
      </c>
      <c r="J466" s="37">
        <v>20838</v>
      </c>
      <c r="K466" s="37"/>
      <c r="L466" s="92">
        <v>20130107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5247772</v>
      </c>
      <c r="G467" s="37">
        <v>1098151</v>
      </c>
      <c r="H467" s="37">
        <v>1913487</v>
      </c>
      <c r="I467" s="37">
        <v>270865</v>
      </c>
      <c r="J467" s="37">
        <v>1965269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14028455</v>
      </c>
      <c r="G468" s="37">
        <v>5599022</v>
      </c>
      <c r="H468" s="37">
        <v>6684072</v>
      </c>
      <c r="I468" s="37">
        <v>500</v>
      </c>
      <c r="J468" s="37">
        <v>1744861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8878674</v>
      </c>
      <c r="G469" s="37">
        <v>2972179</v>
      </c>
      <c r="H469" s="37">
        <v>3811319</v>
      </c>
      <c r="I469" s="37">
        <v>25150</v>
      </c>
      <c r="J469" s="37">
        <v>2070026</v>
      </c>
      <c r="K469" s="37"/>
      <c r="L469" s="92">
        <v>20121207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4073915</v>
      </c>
      <c r="G470" s="37">
        <v>720000</v>
      </c>
      <c r="H470" s="37">
        <v>1131887</v>
      </c>
      <c r="I470" s="37">
        <v>107000</v>
      </c>
      <c r="J470" s="37">
        <v>2115028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92">
        <v>20130118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4820948</v>
      </c>
      <c r="G472" s="37">
        <v>2174953</v>
      </c>
      <c r="H472" s="37">
        <v>1896988</v>
      </c>
      <c r="I472" s="37">
        <v>40000</v>
      </c>
      <c r="J472" s="37">
        <v>709007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643370</v>
      </c>
      <c r="G473" s="37">
        <v>0</v>
      </c>
      <c r="H473" s="37">
        <v>566491</v>
      </c>
      <c r="I473" s="37">
        <v>4000</v>
      </c>
      <c r="J473" s="37">
        <v>72879</v>
      </c>
      <c r="K473" s="37"/>
      <c r="L473" s="92">
        <v>20121207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37991888</v>
      </c>
      <c r="G474" s="37">
        <v>14415776</v>
      </c>
      <c r="H474" s="37">
        <v>7558506</v>
      </c>
      <c r="I474" s="37">
        <v>1018281</v>
      </c>
      <c r="J474" s="37">
        <v>14999325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8145071</v>
      </c>
      <c r="G475" s="37">
        <v>4945562</v>
      </c>
      <c r="H475" s="37">
        <v>2927810</v>
      </c>
      <c r="I475" s="37">
        <v>0</v>
      </c>
      <c r="J475" s="37">
        <v>271699</v>
      </c>
      <c r="K475" s="37"/>
      <c r="L475" s="92">
        <v>20121207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1535212</v>
      </c>
      <c r="G476" s="37">
        <v>0</v>
      </c>
      <c r="H476" s="37">
        <v>0</v>
      </c>
      <c r="I476" s="37">
        <v>300000</v>
      </c>
      <c r="J476" s="37">
        <v>1235212</v>
      </c>
      <c r="K476" s="37"/>
      <c r="L476" s="92">
        <v>20121207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26212447</v>
      </c>
      <c r="G477" s="37">
        <v>12686505</v>
      </c>
      <c r="H477" s="37">
        <v>5066584</v>
      </c>
      <c r="I477" s="37">
        <v>976802</v>
      </c>
      <c r="J477" s="37">
        <v>7482556</v>
      </c>
      <c r="K477" s="37"/>
      <c r="L477" s="92">
        <v>20121207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2417832</v>
      </c>
      <c r="G478" s="37">
        <v>0</v>
      </c>
      <c r="H478" s="37">
        <v>1324374</v>
      </c>
      <c r="I478" s="37">
        <v>358707</v>
      </c>
      <c r="J478" s="37">
        <v>734751</v>
      </c>
      <c r="K478" s="37"/>
      <c r="L478" s="92">
        <v>20121207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78739247</v>
      </c>
      <c r="G479" s="37">
        <v>9623049</v>
      </c>
      <c r="H479" s="37">
        <v>18092797</v>
      </c>
      <c r="I479" s="37">
        <v>14627378</v>
      </c>
      <c r="J479" s="37">
        <v>36396023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1859719</v>
      </c>
      <c r="G480" s="37">
        <v>0</v>
      </c>
      <c r="H480" s="37">
        <v>547168</v>
      </c>
      <c r="I480" s="37">
        <v>860300</v>
      </c>
      <c r="J480" s="37">
        <v>452251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8279901</v>
      </c>
      <c r="G481" s="37">
        <v>134002</v>
      </c>
      <c r="H481" s="37">
        <v>6917116</v>
      </c>
      <c r="I481" s="37">
        <v>98376</v>
      </c>
      <c r="J481" s="37">
        <v>1130407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15419291</v>
      </c>
      <c r="G482" s="37">
        <v>225400</v>
      </c>
      <c r="H482" s="37">
        <v>5427510</v>
      </c>
      <c r="I482" s="37">
        <v>35550</v>
      </c>
      <c r="J482" s="37">
        <v>9730831</v>
      </c>
      <c r="K482" s="37"/>
      <c r="L482" s="92">
        <v>20121207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4268346</v>
      </c>
      <c r="G483" s="37">
        <v>543100</v>
      </c>
      <c r="H483" s="37">
        <v>2578273</v>
      </c>
      <c r="I483" s="37">
        <v>350000</v>
      </c>
      <c r="J483" s="37">
        <v>796973</v>
      </c>
      <c r="K483" s="37"/>
      <c r="L483" s="92">
        <v>20121207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17503966</v>
      </c>
      <c r="G484" s="37">
        <v>4294060</v>
      </c>
      <c r="H484" s="37">
        <v>6369160</v>
      </c>
      <c r="I484" s="37">
        <v>0</v>
      </c>
      <c r="J484" s="37">
        <v>6840746</v>
      </c>
      <c r="K484" s="37"/>
      <c r="L484" s="92">
        <v>20121207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27707823</v>
      </c>
      <c r="G485" s="37">
        <v>5247200</v>
      </c>
      <c r="H485" s="37">
        <v>8822324</v>
      </c>
      <c r="I485" s="37">
        <v>502829</v>
      </c>
      <c r="J485" s="37">
        <v>13135470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4576725</v>
      </c>
      <c r="G486" s="37">
        <v>190900</v>
      </c>
      <c r="H486" s="37">
        <v>3392129</v>
      </c>
      <c r="I486" s="37">
        <v>0</v>
      </c>
      <c r="J486" s="37">
        <v>993696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513437</v>
      </c>
      <c r="G487" s="37">
        <v>0</v>
      </c>
      <c r="H487" s="37">
        <v>499637</v>
      </c>
      <c r="I487" s="37">
        <v>0</v>
      </c>
      <c r="J487" s="37">
        <v>13800</v>
      </c>
      <c r="K487" s="37"/>
      <c r="L487" s="92">
        <v>20121207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12615912</v>
      </c>
      <c r="G488" s="37">
        <v>70900</v>
      </c>
      <c r="H488" s="37">
        <v>4156210</v>
      </c>
      <c r="I488" s="37">
        <v>53420</v>
      </c>
      <c r="J488" s="37">
        <v>8335382</v>
      </c>
      <c r="K488" s="37"/>
      <c r="L488" s="92">
        <v>20121207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8427680</v>
      </c>
      <c r="G489" s="37">
        <v>294500</v>
      </c>
      <c r="H489" s="37">
        <v>2207502</v>
      </c>
      <c r="I489" s="37">
        <v>1064900</v>
      </c>
      <c r="J489" s="37">
        <v>4860778</v>
      </c>
      <c r="K489" s="37"/>
      <c r="L489" s="92">
        <v>20121207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2832748</v>
      </c>
      <c r="G490" s="37">
        <v>21000</v>
      </c>
      <c r="H490" s="37">
        <v>1791104</v>
      </c>
      <c r="I490" s="37">
        <v>26500</v>
      </c>
      <c r="J490" s="37">
        <v>994144</v>
      </c>
      <c r="K490" s="37"/>
      <c r="L490" s="92">
        <v>20121207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55104107</v>
      </c>
      <c r="G491" s="37">
        <v>5476677</v>
      </c>
      <c r="H491" s="37">
        <v>21789537</v>
      </c>
      <c r="I491" s="37">
        <v>3780457</v>
      </c>
      <c r="J491" s="37">
        <v>24057436</v>
      </c>
      <c r="K491" s="37"/>
      <c r="L491" s="92">
        <v>20121207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12202160</v>
      </c>
      <c r="G492" s="37">
        <v>358225</v>
      </c>
      <c r="H492" s="37">
        <v>9159314</v>
      </c>
      <c r="I492" s="37">
        <v>234200</v>
      </c>
      <c r="J492" s="37">
        <v>2450421</v>
      </c>
      <c r="K492" s="37"/>
      <c r="L492" s="92">
        <v>20130107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19506312</v>
      </c>
      <c r="G493" s="37">
        <v>8295704</v>
      </c>
      <c r="H493" s="37">
        <v>2546573</v>
      </c>
      <c r="I493" s="37">
        <v>818880</v>
      </c>
      <c r="J493" s="37">
        <v>7845155</v>
      </c>
      <c r="K493" s="37"/>
      <c r="L493" s="92">
        <v>20121207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758350</v>
      </c>
      <c r="G494" s="37">
        <v>240000</v>
      </c>
      <c r="H494" s="37">
        <v>266500</v>
      </c>
      <c r="I494" s="37">
        <v>150500</v>
      </c>
      <c r="J494" s="37">
        <v>101350</v>
      </c>
      <c r="K494" s="37"/>
      <c r="L494" s="92">
        <v>20121207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578839</v>
      </c>
      <c r="G495" s="37">
        <v>88203</v>
      </c>
      <c r="H495" s="37">
        <v>171134</v>
      </c>
      <c r="I495" s="37">
        <v>28056</v>
      </c>
      <c r="J495" s="37">
        <v>291446</v>
      </c>
      <c r="K495" s="37"/>
      <c r="L495" s="92">
        <v>20121207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270748</v>
      </c>
      <c r="G496" s="37">
        <v>0</v>
      </c>
      <c r="H496" s="37">
        <v>228448</v>
      </c>
      <c r="I496" s="37">
        <v>24000</v>
      </c>
      <c r="J496" s="37">
        <v>18300</v>
      </c>
      <c r="K496" s="37"/>
      <c r="L496" s="92">
        <v>20121207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4096403</v>
      </c>
      <c r="G497" s="37">
        <v>285500</v>
      </c>
      <c r="H497" s="37">
        <v>197251</v>
      </c>
      <c r="I497" s="37">
        <v>302000</v>
      </c>
      <c r="J497" s="37">
        <v>3311652</v>
      </c>
      <c r="K497" s="37"/>
      <c r="L497" s="92">
        <v>20121207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2119412</v>
      </c>
      <c r="G498" s="37">
        <v>400</v>
      </c>
      <c r="H498" s="37">
        <v>450916</v>
      </c>
      <c r="I498" s="37">
        <v>184893</v>
      </c>
      <c r="J498" s="37">
        <v>1483203</v>
      </c>
      <c r="K498" s="37"/>
      <c r="L498" s="92">
        <v>20121207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1483517</v>
      </c>
      <c r="G499" s="37">
        <v>1174800</v>
      </c>
      <c r="H499" s="37">
        <v>161378</v>
      </c>
      <c r="I499" s="37">
        <v>78950</v>
      </c>
      <c r="J499" s="37">
        <v>68389</v>
      </c>
      <c r="K499" s="37"/>
      <c r="L499" s="92">
        <v>20121207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649937</v>
      </c>
      <c r="G500" s="37">
        <v>0</v>
      </c>
      <c r="H500" s="37">
        <v>318752</v>
      </c>
      <c r="I500" s="37">
        <v>76250</v>
      </c>
      <c r="J500" s="37">
        <v>254935</v>
      </c>
      <c r="K500" s="37"/>
      <c r="L500" s="92">
        <v>20121207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7639212</v>
      </c>
      <c r="G501" s="37">
        <v>447550</v>
      </c>
      <c r="H501" s="37">
        <v>2030502</v>
      </c>
      <c r="I501" s="37">
        <v>1517044</v>
      </c>
      <c r="J501" s="37">
        <v>3644116</v>
      </c>
      <c r="K501" s="37"/>
      <c r="L501" s="92">
        <v>20121207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2855685</v>
      </c>
      <c r="G502" s="37">
        <v>478352</v>
      </c>
      <c r="H502" s="37">
        <v>705986</v>
      </c>
      <c r="I502" s="37">
        <v>473680</v>
      </c>
      <c r="J502" s="37">
        <v>1197667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4020574</v>
      </c>
      <c r="G503" s="37">
        <v>479800</v>
      </c>
      <c r="H503" s="37">
        <v>1049261</v>
      </c>
      <c r="I503" s="37">
        <v>441932</v>
      </c>
      <c r="J503" s="37">
        <v>2049581</v>
      </c>
      <c r="K503" s="37"/>
      <c r="L503" s="92">
        <v>20121207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1336163</v>
      </c>
      <c r="G504" s="37">
        <v>556595</v>
      </c>
      <c r="H504" s="37">
        <v>331009</v>
      </c>
      <c r="I504" s="37">
        <v>379100</v>
      </c>
      <c r="J504" s="37">
        <v>69459</v>
      </c>
      <c r="K504" s="37"/>
      <c r="L504" s="92">
        <v>20121207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4964062</v>
      </c>
      <c r="G505" s="37">
        <v>0</v>
      </c>
      <c r="H505" s="37">
        <v>304557</v>
      </c>
      <c r="I505" s="37">
        <v>14463</v>
      </c>
      <c r="J505" s="37">
        <v>4645042</v>
      </c>
      <c r="K505" s="37"/>
      <c r="L505" s="92">
        <v>20121207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7195027</v>
      </c>
      <c r="G506" s="37">
        <v>1055015</v>
      </c>
      <c r="H506" s="37">
        <v>1015383</v>
      </c>
      <c r="I506" s="37">
        <v>45385</v>
      </c>
      <c r="J506" s="37">
        <v>5079244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2007344</v>
      </c>
      <c r="G507" s="37">
        <v>295478</v>
      </c>
      <c r="H507" s="37">
        <v>789005</v>
      </c>
      <c r="I507" s="37">
        <v>292850</v>
      </c>
      <c r="J507" s="37">
        <v>630011</v>
      </c>
      <c r="K507" s="37"/>
      <c r="L507" s="92">
        <v>20121207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889458</v>
      </c>
      <c r="G508" s="37">
        <v>0</v>
      </c>
      <c r="H508" s="37">
        <v>656330</v>
      </c>
      <c r="I508" s="37">
        <v>1500</v>
      </c>
      <c r="J508" s="37">
        <v>231628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15130390</v>
      </c>
      <c r="G509" s="37">
        <v>114201</v>
      </c>
      <c r="H509" s="37">
        <v>5856963</v>
      </c>
      <c r="I509" s="37">
        <v>66000</v>
      </c>
      <c r="J509" s="37">
        <v>9093226</v>
      </c>
      <c r="K509" s="37"/>
      <c r="L509" s="92">
        <v>20121207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45509385</v>
      </c>
      <c r="G510" s="37">
        <v>8321377</v>
      </c>
      <c r="H510" s="37">
        <v>17181479</v>
      </c>
      <c r="I510" s="37">
        <v>454801</v>
      </c>
      <c r="J510" s="37">
        <v>19551728</v>
      </c>
      <c r="K510" s="37"/>
      <c r="L510" s="92">
        <v>20121207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10569937</v>
      </c>
      <c r="G511" s="37">
        <v>395751</v>
      </c>
      <c r="H511" s="37">
        <v>5939228</v>
      </c>
      <c r="I511" s="37">
        <v>1638900</v>
      </c>
      <c r="J511" s="37">
        <v>2596058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2912487</v>
      </c>
      <c r="G512" s="37">
        <v>0</v>
      </c>
      <c r="H512" s="37">
        <v>1743681</v>
      </c>
      <c r="I512" s="37">
        <v>0</v>
      </c>
      <c r="J512" s="37">
        <v>1168806</v>
      </c>
      <c r="K512" s="37"/>
      <c r="L512" s="92">
        <v>20121207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49450988</v>
      </c>
      <c r="G513" s="37">
        <v>706950</v>
      </c>
      <c r="H513" s="37">
        <v>6728805</v>
      </c>
      <c r="I513" s="37">
        <v>14923039</v>
      </c>
      <c r="J513" s="37">
        <v>27092194</v>
      </c>
      <c r="K513" s="37"/>
      <c r="L513" s="92">
        <v>20130107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84948570</v>
      </c>
      <c r="G514" s="37">
        <v>2547230</v>
      </c>
      <c r="H514" s="37">
        <v>19337335</v>
      </c>
      <c r="I514" s="37">
        <v>10275645</v>
      </c>
      <c r="J514" s="37">
        <v>52788360</v>
      </c>
      <c r="K514" s="37"/>
      <c r="L514" s="92">
        <v>20121207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760943</v>
      </c>
      <c r="G515" s="37">
        <v>0</v>
      </c>
      <c r="H515" s="37">
        <v>658948</v>
      </c>
      <c r="I515" s="37">
        <v>0</v>
      </c>
      <c r="J515" s="37">
        <v>101995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118992053</v>
      </c>
      <c r="G516" s="37">
        <v>52807153</v>
      </c>
      <c r="H516" s="37">
        <v>16420570</v>
      </c>
      <c r="I516" s="37">
        <v>5314566</v>
      </c>
      <c r="J516" s="37">
        <v>44449764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4498791</v>
      </c>
      <c r="G517" s="37">
        <v>502500</v>
      </c>
      <c r="H517" s="37">
        <v>2442721</v>
      </c>
      <c r="I517" s="37">
        <v>223500</v>
      </c>
      <c r="J517" s="37">
        <v>1330070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47604166</v>
      </c>
      <c r="G518" s="37">
        <v>19472645</v>
      </c>
      <c r="H518" s="37">
        <v>16849869</v>
      </c>
      <c r="I518" s="37">
        <v>4166880</v>
      </c>
      <c r="J518" s="37">
        <v>7114772</v>
      </c>
      <c r="K518" s="37"/>
      <c r="L518" s="92">
        <v>20121207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2972534</v>
      </c>
      <c r="G519" s="37">
        <v>135000</v>
      </c>
      <c r="H519" s="37">
        <v>1944877</v>
      </c>
      <c r="I519" s="37">
        <v>21100</v>
      </c>
      <c r="J519" s="37">
        <v>871557</v>
      </c>
      <c r="K519" s="37"/>
      <c r="L519" s="92">
        <v>20121207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72699</v>
      </c>
      <c r="G520" s="37">
        <v>0</v>
      </c>
      <c r="H520" s="37">
        <v>32800</v>
      </c>
      <c r="I520" s="37">
        <v>0</v>
      </c>
      <c r="J520" s="37">
        <v>39899</v>
      </c>
      <c r="K520" s="37"/>
      <c r="L520" s="92">
        <v>20121207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24541762</v>
      </c>
      <c r="G521" s="37">
        <v>2228035</v>
      </c>
      <c r="H521" s="37">
        <v>11435483</v>
      </c>
      <c r="I521" s="37">
        <v>75312</v>
      </c>
      <c r="J521" s="37">
        <v>10802932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10599268</v>
      </c>
      <c r="G522" s="37">
        <v>0</v>
      </c>
      <c r="H522" s="37">
        <v>3521564</v>
      </c>
      <c r="I522" s="37">
        <v>0</v>
      </c>
      <c r="J522" s="37">
        <v>7077704</v>
      </c>
      <c r="K522" s="37"/>
      <c r="L522" s="92">
        <v>20130118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3091698</v>
      </c>
      <c r="G523" s="37">
        <v>96250</v>
      </c>
      <c r="H523" s="37">
        <v>2100012</v>
      </c>
      <c r="I523" s="37">
        <v>20000</v>
      </c>
      <c r="J523" s="37">
        <v>875436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21321302</v>
      </c>
      <c r="G524" s="37">
        <v>14461053</v>
      </c>
      <c r="H524" s="37">
        <v>2521828</v>
      </c>
      <c r="I524" s="37">
        <v>189000</v>
      </c>
      <c r="J524" s="37">
        <v>4149421</v>
      </c>
      <c r="K524" s="37"/>
      <c r="L524" s="92">
        <v>20130107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1386476</v>
      </c>
      <c r="G525" s="37">
        <v>20800</v>
      </c>
      <c r="H525" s="37">
        <v>670700</v>
      </c>
      <c r="I525" s="37">
        <v>0</v>
      </c>
      <c r="J525" s="37">
        <v>694976</v>
      </c>
      <c r="K525" s="37"/>
      <c r="L525" s="92">
        <v>20121207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11844212</v>
      </c>
      <c r="G526" s="37">
        <v>1549500</v>
      </c>
      <c r="H526" s="37">
        <v>2681951</v>
      </c>
      <c r="I526" s="37">
        <v>926500</v>
      </c>
      <c r="J526" s="37">
        <v>6686261</v>
      </c>
      <c r="K526" s="37"/>
      <c r="L526" s="92">
        <v>20130107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945429</v>
      </c>
      <c r="G527" s="37">
        <v>0</v>
      </c>
      <c r="H527" s="37">
        <v>799227</v>
      </c>
      <c r="I527" s="37">
        <v>17585</v>
      </c>
      <c r="J527" s="37">
        <v>128617</v>
      </c>
      <c r="K527" s="37"/>
      <c r="L527" s="92">
        <v>20121207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44685016</v>
      </c>
      <c r="G528" s="37">
        <v>12777322</v>
      </c>
      <c r="H528" s="37">
        <v>14223619</v>
      </c>
      <c r="I528" s="37">
        <v>801571</v>
      </c>
      <c r="J528" s="37">
        <v>16882504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11153166</v>
      </c>
      <c r="G529" s="37">
        <v>4400300</v>
      </c>
      <c r="H529" s="37">
        <v>3997463</v>
      </c>
      <c r="I529" s="37">
        <v>101700</v>
      </c>
      <c r="J529" s="37">
        <v>2653703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225869</v>
      </c>
      <c r="G530" s="37">
        <v>60000</v>
      </c>
      <c r="H530" s="37">
        <v>95819</v>
      </c>
      <c r="I530" s="37">
        <v>100</v>
      </c>
      <c r="J530" s="37">
        <v>69950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3065755</v>
      </c>
      <c r="G531" s="37">
        <v>42900</v>
      </c>
      <c r="H531" s="37">
        <v>978498</v>
      </c>
      <c r="I531" s="37">
        <v>132440</v>
      </c>
      <c r="J531" s="37">
        <v>1911917</v>
      </c>
      <c r="K531" s="37"/>
      <c r="L531" s="92">
        <v>20121207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651220</v>
      </c>
      <c r="G532" s="37">
        <v>0</v>
      </c>
      <c r="H532" s="37">
        <v>191220</v>
      </c>
      <c r="I532" s="37">
        <v>0</v>
      </c>
      <c r="J532" s="37">
        <v>460000</v>
      </c>
      <c r="K532" s="37"/>
      <c r="L532" s="92">
        <v>20121207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3487447</v>
      </c>
      <c r="G533" s="37">
        <v>475150</v>
      </c>
      <c r="H533" s="37">
        <v>1903651</v>
      </c>
      <c r="I533" s="37">
        <v>20450</v>
      </c>
      <c r="J533" s="37">
        <v>1088196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8742283</v>
      </c>
      <c r="G534" s="37">
        <v>2644873</v>
      </c>
      <c r="H534" s="37">
        <v>3893417</v>
      </c>
      <c r="I534" s="37">
        <v>8931</v>
      </c>
      <c r="J534" s="37">
        <v>2195062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2816262</v>
      </c>
      <c r="G535" s="37">
        <v>0</v>
      </c>
      <c r="H535" s="37">
        <v>677905</v>
      </c>
      <c r="I535" s="37">
        <v>0</v>
      </c>
      <c r="J535" s="37">
        <v>2138357</v>
      </c>
      <c r="K535" s="37"/>
      <c r="L535" s="92">
        <v>20121207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1104560</v>
      </c>
      <c r="G536" s="37">
        <v>0</v>
      </c>
      <c r="H536" s="37">
        <v>625118</v>
      </c>
      <c r="I536" s="37">
        <v>161962</v>
      </c>
      <c r="J536" s="37">
        <v>317480</v>
      </c>
      <c r="K536" s="37"/>
      <c r="L536" s="92">
        <v>20121207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3516948</v>
      </c>
      <c r="G537" s="37">
        <v>125950</v>
      </c>
      <c r="H537" s="37">
        <v>1639775</v>
      </c>
      <c r="I537" s="37">
        <v>101478</v>
      </c>
      <c r="J537" s="37">
        <v>1649745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1587462</v>
      </c>
      <c r="G538" s="37">
        <v>254500</v>
      </c>
      <c r="H538" s="37">
        <v>428420</v>
      </c>
      <c r="I538" s="37">
        <v>766650</v>
      </c>
      <c r="J538" s="37">
        <v>137892</v>
      </c>
      <c r="K538" s="37"/>
      <c r="L538" s="92">
        <v>20121207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5086327</v>
      </c>
      <c r="G539" s="37">
        <v>26000</v>
      </c>
      <c r="H539" s="37">
        <v>1280847</v>
      </c>
      <c r="I539" s="37">
        <v>848807</v>
      </c>
      <c r="J539" s="37">
        <v>2930673</v>
      </c>
      <c r="K539" s="37"/>
      <c r="L539" s="92">
        <v>20121207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7779726</v>
      </c>
      <c r="G540" s="37">
        <v>3831291</v>
      </c>
      <c r="H540" s="37">
        <v>1967474</v>
      </c>
      <c r="I540" s="37">
        <v>723500</v>
      </c>
      <c r="J540" s="37">
        <v>1257461</v>
      </c>
      <c r="K540" s="37"/>
      <c r="L540" s="92">
        <v>20121207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5353716</v>
      </c>
      <c r="G541" s="37">
        <v>800900</v>
      </c>
      <c r="H541" s="37">
        <v>3198885</v>
      </c>
      <c r="I541" s="37">
        <v>415300</v>
      </c>
      <c r="J541" s="37">
        <v>938631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1316283</v>
      </c>
      <c r="G542" s="37">
        <v>0</v>
      </c>
      <c r="H542" s="37">
        <v>755924</v>
      </c>
      <c r="I542" s="37">
        <v>185371</v>
      </c>
      <c r="J542" s="37">
        <v>374988</v>
      </c>
      <c r="K542" s="37"/>
      <c r="L542" s="92">
        <v>20121207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1278777</v>
      </c>
      <c r="G543" s="37">
        <v>118900</v>
      </c>
      <c r="H543" s="37">
        <v>742070</v>
      </c>
      <c r="I543" s="37">
        <v>47500</v>
      </c>
      <c r="J543" s="37">
        <v>370307</v>
      </c>
      <c r="K543" s="37"/>
      <c r="L543" s="92">
        <v>20121207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8387807</v>
      </c>
      <c r="G544" s="37">
        <v>0</v>
      </c>
      <c r="H544" s="37">
        <v>1284174</v>
      </c>
      <c r="I544" s="37">
        <v>7000</v>
      </c>
      <c r="J544" s="37">
        <v>7096633</v>
      </c>
      <c r="K544" s="37"/>
      <c r="L544" s="92">
        <v>20121207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526997</v>
      </c>
      <c r="G545" s="37">
        <v>0</v>
      </c>
      <c r="H545" s="37">
        <v>266713</v>
      </c>
      <c r="I545" s="37">
        <v>17920</v>
      </c>
      <c r="J545" s="37">
        <v>242364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2104962</v>
      </c>
      <c r="G546" s="37">
        <v>799316</v>
      </c>
      <c r="H546" s="37">
        <v>482230</v>
      </c>
      <c r="I546" s="37">
        <v>568600</v>
      </c>
      <c r="J546" s="37">
        <v>254816</v>
      </c>
      <c r="K546" s="37"/>
      <c r="L546" s="92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22882998</v>
      </c>
      <c r="G547" s="37">
        <v>5534002</v>
      </c>
      <c r="H547" s="37">
        <v>9446242</v>
      </c>
      <c r="I547" s="37">
        <v>3424559</v>
      </c>
      <c r="J547" s="37">
        <v>4478195</v>
      </c>
      <c r="K547" s="37"/>
      <c r="L547" s="92">
        <v>20121207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1052131</v>
      </c>
      <c r="G548" s="37">
        <v>0</v>
      </c>
      <c r="H548" s="37">
        <v>982281</v>
      </c>
      <c r="I548" s="37">
        <v>0</v>
      </c>
      <c r="J548" s="37">
        <v>69850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2383448</v>
      </c>
      <c r="G549" s="37">
        <v>300200</v>
      </c>
      <c r="H549" s="37">
        <v>1617023</v>
      </c>
      <c r="I549" s="37">
        <v>51285</v>
      </c>
      <c r="J549" s="37">
        <v>414940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674474</v>
      </c>
      <c r="G550" s="37">
        <v>0</v>
      </c>
      <c r="H550" s="37">
        <v>322973</v>
      </c>
      <c r="I550" s="37">
        <v>29100</v>
      </c>
      <c r="J550" s="37">
        <v>322401</v>
      </c>
      <c r="K550" s="37"/>
      <c r="L550" s="92">
        <v>20121207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12666979</v>
      </c>
      <c r="G551" s="37">
        <v>378300</v>
      </c>
      <c r="H551" s="37">
        <v>6034874</v>
      </c>
      <c r="I551" s="37">
        <v>2077901</v>
      </c>
      <c r="J551" s="37">
        <v>4175904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6840808</v>
      </c>
      <c r="G553" s="37">
        <v>1045704</v>
      </c>
      <c r="H553" s="37">
        <v>1064622</v>
      </c>
      <c r="I553" s="37">
        <v>1803011</v>
      </c>
      <c r="J553" s="37">
        <v>2927471</v>
      </c>
      <c r="K553" s="37"/>
      <c r="L553" s="92">
        <v>20121207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30748702</v>
      </c>
      <c r="G554" s="37">
        <v>3585800</v>
      </c>
      <c r="H554" s="37">
        <v>10549683</v>
      </c>
      <c r="I554" s="37">
        <v>20700</v>
      </c>
      <c r="J554" s="37">
        <v>16592519</v>
      </c>
      <c r="K554" s="37"/>
      <c r="L554" s="92">
        <v>20130107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22223179</v>
      </c>
      <c r="G555" s="37">
        <v>2085540</v>
      </c>
      <c r="H555" s="37">
        <v>5897956</v>
      </c>
      <c r="I555" s="37">
        <v>0</v>
      </c>
      <c r="J555" s="37">
        <v>14239683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31139668</v>
      </c>
      <c r="G556" s="37">
        <v>3324240</v>
      </c>
      <c r="H556" s="37">
        <v>16260844</v>
      </c>
      <c r="I556" s="37">
        <v>2290270</v>
      </c>
      <c r="J556" s="37">
        <v>9264314</v>
      </c>
      <c r="K556" s="37"/>
      <c r="L556" s="92">
        <v>20121207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117672984</v>
      </c>
      <c r="G557" s="37">
        <v>5454380</v>
      </c>
      <c r="H557" s="37">
        <v>8527656</v>
      </c>
      <c r="I557" s="37">
        <v>57856269</v>
      </c>
      <c r="J557" s="37">
        <v>45834679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4965057</v>
      </c>
      <c r="G558" s="37">
        <v>218200</v>
      </c>
      <c r="H558" s="37">
        <v>3136579</v>
      </c>
      <c r="I558" s="37">
        <v>926000</v>
      </c>
      <c r="J558" s="37">
        <v>684278</v>
      </c>
      <c r="K558" s="37"/>
      <c r="L558" s="92">
        <v>20121207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2867605</v>
      </c>
      <c r="G559" s="37">
        <v>0</v>
      </c>
      <c r="H559" s="37">
        <v>1553300</v>
      </c>
      <c r="I559" s="37">
        <v>0</v>
      </c>
      <c r="J559" s="37">
        <v>1314305</v>
      </c>
      <c r="K559" s="37"/>
      <c r="L559" s="92">
        <v>20121207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13051546</v>
      </c>
      <c r="G560" s="37">
        <v>1050900</v>
      </c>
      <c r="H560" s="37">
        <v>2847866</v>
      </c>
      <c r="I560" s="37">
        <v>319201</v>
      </c>
      <c r="J560" s="37">
        <v>8833579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60217717</v>
      </c>
      <c r="G561" s="37">
        <v>561101</v>
      </c>
      <c r="H561" s="37">
        <v>3012717</v>
      </c>
      <c r="I561" s="37">
        <v>20000</v>
      </c>
      <c r="J561" s="37">
        <v>56623899</v>
      </c>
      <c r="K561" s="37"/>
      <c r="L561" s="92">
        <v>20121207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47099124</v>
      </c>
      <c r="G562" s="37">
        <v>4933869</v>
      </c>
      <c r="H562" s="37">
        <v>5849080</v>
      </c>
      <c r="I562" s="37">
        <v>4177657</v>
      </c>
      <c r="J562" s="37">
        <v>32138518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8439691</v>
      </c>
      <c r="G563" s="37">
        <v>1595185</v>
      </c>
      <c r="H563" s="37">
        <v>4522454</v>
      </c>
      <c r="I563" s="37">
        <v>0</v>
      </c>
      <c r="J563" s="37">
        <v>2322052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13596112</v>
      </c>
      <c r="G564" s="37">
        <v>809550</v>
      </c>
      <c r="H564" s="37">
        <v>9523425</v>
      </c>
      <c r="I564" s="37">
        <v>1</v>
      </c>
      <c r="J564" s="37">
        <v>3263136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9997257</v>
      </c>
      <c r="G565" s="37">
        <v>57850</v>
      </c>
      <c r="H565" s="37">
        <v>7482947</v>
      </c>
      <c r="I565" s="37">
        <v>241000</v>
      </c>
      <c r="J565" s="37">
        <v>2215460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27083520</v>
      </c>
      <c r="G566" s="37">
        <v>13349550</v>
      </c>
      <c r="H566" s="37">
        <v>7255409</v>
      </c>
      <c r="I566" s="37">
        <v>23400</v>
      </c>
      <c r="J566" s="37">
        <v>6455161</v>
      </c>
      <c r="K566" s="37"/>
      <c r="L566" s="92">
        <v>20121207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6636898</v>
      </c>
      <c r="G567" s="37">
        <v>164000</v>
      </c>
      <c r="H567" s="37">
        <v>3185567</v>
      </c>
      <c r="I567" s="37">
        <v>0</v>
      </c>
      <c r="J567" s="37">
        <v>3287331</v>
      </c>
      <c r="K567" s="37"/>
      <c r="L567" s="92">
        <v>20121207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3365618</v>
      </c>
      <c r="G568" s="37">
        <v>164900</v>
      </c>
      <c r="H568" s="37">
        <v>2773319</v>
      </c>
      <c r="I568" s="37">
        <v>26000</v>
      </c>
      <c r="J568" s="37">
        <v>401399</v>
      </c>
      <c r="K568" s="37"/>
      <c r="L568" s="92">
        <v>20121207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34005189</v>
      </c>
      <c r="G569" s="37">
        <v>2471100</v>
      </c>
      <c r="H569" s="37">
        <v>13114956</v>
      </c>
      <c r="I569" s="37">
        <v>5200</v>
      </c>
      <c r="J569" s="37">
        <v>18413933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17213381</v>
      </c>
      <c r="G570" s="37">
        <v>3341075</v>
      </c>
      <c r="H570" s="37">
        <v>8555769</v>
      </c>
      <c r="I570" s="37">
        <v>8000</v>
      </c>
      <c r="J570" s="37">
        <v>5308537</v>
      </c>
      <c r="K570" s="37"/>
      <c r="L570" s="92">
        <v>20130107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64229662</v>
      </c>
      <c r="G571" s="37">
        <v>7895911</v>
      </c>
      <c r="H571" s="37">
        <v>24871029</v>
      </c>
      <c r="I571" s="37">
        <v>99101</v>
      </c>
      <c r="J571" s="37">
        <v>31363621</v>
      </c>
      <c r="K571" s="37"/>
      <c r="L571" s="92">
        <v>20121207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44799012</v>
      </c>
      <c r="G572" s="37">
        <v>3153850</v>
      </c>
      <c r="H572" s="37">
        <v>12138158</v>
      </c>
      <c r="I572" s="37">
        <v>3640478</v>
      </c>
      <c r="J572" s="37">
        <v>25866526</v>
      </c>
      <c r="K572" s="37"/>
      <c r="L572" s="92">
        <v>20121207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50560200</v>
      </c>
      <c r="G573" s="37">
        <v>11231900</v>
      </c>
      <c r="H573" s="37">
        <v>29796092</v>
      </c>
      <c r="I573" s="37">
        <v>1301442</v>
      </c>
      <c r="J573" s="37">
        <v>8230766</v>
      </c>
      <c r="K573" s="37"/>
      <c r="L573" s="92">
        <v>20130107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142875</v>
      </c>
      <c r="G574" s="37">
        <v>0</v>
      </c>
      <c r="H574" s="37">
        <v>142875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3091613</v>
      </c>
      <c r="G575" s="37">
        <v>534804</v>
      </c>
      <c r="H575" s="37">
        <v>0</v>
      </c>
      <c r="I575" s="37">
        <v>1608200</v>
      </c>
      <c r="J575" s="37">
        <v>948609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846485</v>
      </c>
      <c r="G576" s="37">
        <v>0</v>
      </c>
      <c r="H576" s="37">
        <v>607820</v>
      </c>
      <c r="I576" s="37">
        <v>36500</v>
      </c>
      <c r="J576" s="37">
        <v>202165</v>
      </c>
      <c r="K576" s="37"/>
      <c r="L576" s="92">
        <v>20130107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1717969</v>
      </c>
      <c r="G577" s="37">
        <v>0</v>
      </c>
      <c r="H577" s="37">
        <v>544420</v>
      </c>
      <c r="I577" s="37">
        <v>0</v>
      </c>
      <c r="J577" s="37">
        <v>1173549</v>
      </c>
      <c r="K577" s="37"/>
      <c r="L577" s="92">
        <v>20130107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3519363</v>
      </c>
      <c r="G578" s="37">
        <v>444452</v>
      </c>
      <c r="H578" s="37">
        <v>1173264</v>
      </c>
      <c r="I578" s="37">
        <v>163117</v>
      </c>
      <c r="J578" s="37">
        <v>1738530</v>
      </c>
      <c r="K578" s="37"/>
      <c r="L578" s="92">
        <v>20121207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1357719</v>
      </c>
      <c r="G579" s="37">
        <v>700</v>
      </c>
      <c r="H579" s="37">
        <v>753668</v>
      </c>
      <c r="I579" s="37">
        <v>36925</v>
      </c>
      <c r="J579" s="37">
        <v>566426</v>
      </c>
      <c r="K579" s="37"/>
      <c r="L579" s="92">
        <v>20121207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1749095</v>
      </c>
      <c r="G580" s="37">
        <v>609300</v>
      </c>
      <c r="H580" s="37">
        <v>466210</v>
      </c>
      <c r="I580" s="37">
        <v>124580</v>
      </c>
      <c r="J580" s="37">
        <v>549005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2521208</v>
      </c>
      <c r="G581" s="37">
        <v>114000</v>
      </c>
      <c r="H581" s="37">
        <v>782365</v>
      </c>
      <c r="I581" s="37">
        <v>10684</v>
      </c>
      <c r="J581" s="37">
        <v>1614159</v>
      </c>
      <c r="K581" s="37"/>
      <c r="L581" s="92">
        <v>20121207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5785915</v>
      </c>
      <c r="G582" s="37">
        <v>1098500</v>
      </c>
      <c r="H582" s="37">
        <v>237945</v>
      </c>
      <c r="I582" s="37">
        <v>7900</v>
      </c>
      <c r="J582" s="37">
        <v>4441570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1078536</v>
      </c>
      <c r="G583" s="37">
        <v>0</v>
      </c>
      <c r="H583" s="37">
        <v>632786</v>
      </c>
      <c r="I583" s="37">
        <v>0</v>
      </c>
      <c r="J583" s="37">
        <v>445750</v>
      </c>
      <c r="K583" s="37"/>
      <c r="L583" s="92">
        <v>20121207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884420</v>
      </c>
      <c r="G584" s="37">
        <v>221000</v>
      </c>
      <c r="H584" s="37">
        <v>291902</v>
      </c>
      <c r="I584" s="37">
        <v>136701</v>
      </c>
      <c r="J584" s="37">
        <v>234817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2128785</v>
      </c>
      <c r="G585" s="37">
        <v>1297000</v>
      </c>
      <c r="H585" s="37">
        <v>487035</v>
      </c>
      <c r="I585" s="37">
        <v>133200</v>
      </c>
      <c r="J585" s="37">
        <v>211550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1869300</v>
      </c>
      <c r="G586" s="37">
        <v>426500</v>
      </c>
      <c r="H586" s="37">
        <v>830426</v>
      </c>
      <c r="I586" s="37">
        <v>43225</v>
      </c>
      <c r="J586" s="37">
        <v>569149</v>
      </c>
      <c r="K586" s="37"/>
      <c r="L586" s="92">
        <v>20121207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1941068</v>
      </c>
      <c r="G587" s="37">
        <v>137800</v>
      </c>
      <c r="H587" s="37">
        <v>598707</v>
      </c>
      <c r="I587" s="37">
        <v>263243</v>
      </c>
      <c r="J587" s="37">
        <v>941318</v>
      </c>
      <c r="K587" s="37"/>
      <c r="L587" s="92">
        <v>20121207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940894</v>
      </c>
      <c r="G588" s="37">
        <v>180500</v>
      </c>
      <c r="H588" s="37">
        <v>580519</v>
      </c>
      <c r="I588" s="37">
        <v>68711</v>
      </c>
      <c r="J588" s="37">
        <v>111164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4823725</v>
      </c>
      <c r="G589" s="37">
        <v>2634411</v>
      </c>
      <c r="H589" s="37">
        <v>988149</v>
      </c>
      <c r="I589" s="37">
        <v>47500</v>
      </c>
      <c r="J589" s="37">
        <v>1153665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3849855</v>
      </c>
      <c r="G590" s="37">
        <v>0</v>
      </c>
      <c r="H590" s="37">
        <v>2374081</v>
      </c>
      <c r="I590" s="37">
        <v>3200</v>
      </c>
      <c r="J590" s="37">
        <v>1472574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477823</v>
      </c>
      <c r="G591" s="37">
        <v>34800</v>
      </c>
      <c r="H591" s="37">
        <v>242578</v>
      </c>
      <c r="I591" s="37">
        <v>3740</v>
      </c>
      <c r="J591" s="37">
        <v>196705</v>
      </c>
      <c r="K591" s="37"/>
      <c r="L591" s="92">
        <v>20121207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6342011</v>
      </c>
      <c r="G593" s="37">
        <v>340500</v>
      </c>
      <c r="H593" s="37">
        <v>1933709</v>
      </c>
      <c r="I593" s="37">
        <v>92000</v>
      </c>
      <c r="J593" s="37">
        <v>3975802</v>
      </c>
      <c r="K593" s="37"/>
      <c r="L593" s="96">
        <v>20121207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3644288</v>
      </c>
      <c r="G594" s="37">
        <v>0</v>
      </c>
      <c r="H594" s="37">
        <v>813123</v>
      </c>
      <c r="I594" s="37">
        <v>865976</v>
      </c>
      <c r="J594" s="37">
        <v>1965189</v>
      </c>
      <c r="K594" s="37"/>
      <c r="L594" s="96">
        <v>20121207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3605789</v>
      </c>
      <c r="G595" s="37">
        <v>2307244</v>
      </c>
      <c r="H595" s="37">
        <v>565837</v>
      </c>
      <c r="I595" s="37">
        <v>8000</v>
      </c>
      <c r="J595" s="37">
        <v>724708</v>
      </c>
      <c r="K595" s="37"/>
      <c r="L595" s="96">
        <v>20121207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4837505</v>
      </c>
      <c r="G596" s="37">
        <v>0</v>
      </c>
      <c r="H596" s="37">
        <v>2050218</v>
      </c>
      <c r="I596" s="37">
        <v>1447557</v>
      </c>
      <c r="J596" s="37">
        <v>1339730</v>
      </c>
      <c r="K596" s="37"/>
      <c r="L596" s="96">
        <v>20130107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12296524</v>
      </c>
      <c r="G597" s="37">
        <v>3500</v>
      </c>
      <c r="H597" s="37">
        <v>865220</v>
      </c>
      <c r="I597" s="37">
        <v>1097615</v>
      </c>
      <c r="J597" s="37">
        <v>10330189</v>
      </c>
      <c r="K597" s="37"/>
      <c r="L597" s="96">
        <v>20130107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307898855</v>
      </c>
      <c r="G598" s="37">
        <v>1396000</v>
      </c>
      <c r="H598" s="37">
        <v>8329431</v>
      </c>
      <c r="I598" s="37">
        <v>109749879</v>
      </c>
      <c r="J598" s="37">
        <v>188423545</v>
      </c>
      <c r="K598" s="37"/>
      <c r="L598" s="96">
        <v>20130107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2013-02-01T15:03:39Z</dcterms:modified>
  <cp:category/>
  <cp:version/>
  <cp:contentType/>
  <cp:contentStatus/>
</cp:coreProperties>
</file>