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20112" windowHeight="7932" activeTab="1"/>
  </bookViews>
  <sheets>
    <sheet name="Information Sheet" sheetId="1" r:id="rId1"/>
    <sheet name="Budget Summary" sheetId="2" r:id="rId2"/>
    <sheet name="Revenues (Proposed)" sheetId="3" r:id="rId3"/>
    <sheet name="Revenues (Adopted)" sheetId="4" r:id="rId4"/>
    <sheet name="Appropriations (Proposed)" sheetId="5" r:id="rId5"/>
    <sheet name="Appropriations (Adopted)" sheetId="6" r:id="rId6"/>
    <sheet name="Debt Service - Principal" sheetId="7" r:id="rId7"/>
    <sheet name="Debt Service - Interest" sheetId="8" r:id="rId8"/>
    <sheet name="Net Position" sheetId="9" r:id="rId9"/>
    <sheet name="Capital Budget Proposed" sheetId="10" r:id="rId10"/>
    <sheet name="5 Year Capital Budget Costs" sheetId="11" r:id="rId11"/>
    <sheet name="5 Year Capital Budget Funding" sheetId="12" r:id="rId12"/>
    <sheet name="Page N-4 (2 of 2)" sheetId="13" r:id="rId13"/>
    <sheet name="Health Benefits (N-5)" sheetId="15" r:id="rId14"/>
    <sheet name="Accumulated Absences (N-6)" sheetId="16" r:id="rId15"/>
    <sheet name="Shared Services (N-7)" sheetId="17" r:id="rId16"/>
  </sheets>
  <externalReferences>
    <externalReference r:id="rId17"/>
  </externalReferences>
  <definedNames>
    <definedName name="ReceivingProviding">'[1]Data Lists'!$A$14:$A$15</definedName>
    <definedName name="YESNO">'[1]Data Lists'!$A$11:$A$12</definedName>
  </definedNames>
  <calcPr calcId="145621"/>
</workbook>
</file>

<file path=xl/calcChain.xml><?xml version="1.0" encoding="utf-8"?>
<calcChain xmlns="http://schemas.openxmlformats.org/spreadsheetml/2006/main">
  <c r="L26" i="2" l="1"/>
  <c r="H26" i="2"/>
  <c r="M8" i="3" l="1"/>
  <c r="J15" i="3"/>
  <c r="J48" i="3"/>
  <c r="J47" i="3"/>
  <c r="J41" i="3"/>
  <c r="J35" i="3"/>
  <c r="J29" i="3"/>
  <c r="J22" i="3"/>
  <c r="J21" i="3"/>
  <c r="L8" i="3" l="1"/>
  <c r="R21" i="13" l="1"/>
  <c r="S21" i="13"/>
  <c r="T21" i="13"/>
  <c r="T7" i="13"/>
  <c r="T8" i="13"/>
  <c r="T9" i="13"/>
  <c r="T10" i="13"/>
  <c r="T11" i="13"/>
  <c r="T12" i="13"/>
  <c r="T13" i="13"/>
  <c r="T14" i="13"/>
  <c r="T15" i="13"/>
  <c r="T16" i="13"/>
  <c r="T17" i="13"/>
  <c r="T18" i="13"/>
  <c r="T19" i="13"/>
  <c r="T20" i="13"/>
  <c r="T6" i="13"/>
  <c r="N21" i="13"/>
  <c r="N7" i="13"/>
  <c r="N8" i="13"/>
  <c r="N9" i="13"/>
  <c r="N10" i="13"/>
  <c r="N11" i="13"/>
  <c r="N12" i="13"/>
  <c r="N13" i="13"/>
  <c r="N14" i="13"/>
  <c r="N15" i="13"/>
  <c r="N16" i="13"/>
  <c r="N17" i="13"/>
  <c r="N18" i="13"/>
  <c r="N19" i="13"/>
  <c r="N20" i="13"/>
  <c r="N6" i="13"/>
  <c r="H22" i="2"/>
  <c r="D22" i="2"/>
  <c r="E37" i="6"/>
  <c r="F37" i="6"/>
  <c r="G37" i="6"/>
  <c r="D37" i="6"/>
  <c r="H19" i="6"/>
  <c r="J19" i="5" s="1"/>
  <c r="L19" i="5" s="1"/>
  <c r="M19" i="5" s="1"/>
  <c r="H20" i="6"/>
  <c r="J20" i="5" s="1"/>
  <c r="L20" i="5" s="1"/>
  <c r="M20" i="5" s="1"/>
  <c r="H21" i="6"/>
  <c r="J21" i="5" s="1"/>
  <c r="L21" i="5" s="1"/>
  <c r="M21" i="5" s="1"/>
  <c r="H22" i="6"/>
  <c r="J22" i="5" s="1"/>
  <c r="L22" i="5" s="1"/>
  <c r="M22" i="5" s="1"/>
  <c r="H23" i="6"/>
  <c r="J23" i="5" s="1"/>
  <c r="L23" i="5" s="1"/>
  <c r="M23" i="5" s="1"/>
  <c r="H24" i="6"/>
  <c r="J24" i="5" s="1"/>
  <c r="L24" i="5" s="1"/>
  <c r="M24" i="5" s="1"/>
  <c r="H25" i="6"/>
  <c r="J25" i="5" s="1"/>
  <c r="L25" i="5" s="1"/>
  <c r="M25" i="5" s="1"/>
  <c r="H26" i="6"/>
  <c r="J26" i="5" s="1"/>
  <c r="L26" i="5" s="1"/>
  <c r="M26" i="5" s="1"/>
  <c r="H27" i="6"/>
  <c r="J27" i="5" s="1"/>
  <c r="L27" i="5" s="1"/>
  <c r="M27" i="5" s="1"/>
  <c r="H28" i="6"/>
  <c r="J28" i="5" s="1"/>
  <c r="L28" i="5" s="1"/>
  <c r="M28" i="5" s="1"/>
  <c r="H29" i="6"/>
  <c r="J29" i="5" s="1"/>
  <c r="L29" i="5" s="1"/>
  <c r="M29" i="5" s="1"/>
  <c r="H30" i="6"/>
  <c r="J30" i="5" s="1"/>
  <c r="L30" i="5" s="1"/>
  <c r="M30" i="5" s="1"/>
  <c r="H31" i="6"/>
  <c r="J31" i="5" s="1"/>
  <c r="L31" i="5" s="1"/>
  <c r="M31" i="5" s="1"/>
  <c r="H32" i="6"/>
  <c r="J32" i="5" s="1"/>
  <c r="L32" i="5" s="1"/>
  <c r="M32" i="5" s="1"/>
  <c r="H33" i="6"/>
  <c r="J33" i="5" s="1"/>
  <c r="L33" i="5" s="1"/>
  <c r="M33" i="5" s="1"/>
  <c r="H34" i="6"/>
  <c r="J34" i="5" s="1"/>
  <c r="L34" i="5" s="1"/>
  <c r="M34" i="5" s="1"/>
  <c r="H35" i="6"/>
  <c r="J35" i="5" s="1"/>
  <c r="L35" i="5" s="1"/>
  <c r="M35" i="5" s="1"/>
  <c r="H36" i="6"/>
  <c r="J36" i="5" s="1"/>
  <c r="L36" i="5" s="1"/>
  <c r="M36" i="5" s="1"/>
  <c r="H18" i="6"/>
  <c r="J18" i="5" s="1"/>
  <c r="H9" i="6"/>
  <c r="J9" i="5" s="1"/>
  <c r="H10" i="6"/>
  <c r="J10" i="5" s="1"/>
  <c r="H11" i="6"/>
  <c r="J11" i="5" s="1"/>
  <c r="H12" i="6"/>
  <c r="J12" i="5" s="1"/>
  <c r="H13" i="6"/>
  <c r="J13" i="5" s="1"/>
  <c r="L13" i="5" s="1"/>
  <c r="H14" i="6"/>
  <c r="J14" i="5" s="1"/>
  <c r="L14" i="5" s="1"/>
  <c r="H15" i="6"/>
  <c r="J15" i="5" s="1"/>
  <c r="L15" i="5" s="1"/>
  <c r="H8" i="6"/>
  <c r="J8" i="5" s="1"/>
  <c r="L8" i="5" s="1"/>
  <c r="E16" i="6"/>
  <c r="F16" i="6"/>
  <c r="G16" i="6"/>
  <c r="D16" i="6"/>
  <c r="D39" i="5"/>
  <c r="H19" i="5"/>
  <c r="H20" i="5"/>
  <c r="H21" i="5"/>
  <c r="H22" i="5"/>
  <c r="H23" i="5"/>
  <c r="H24" i="5"/>
  <c r="H25" i="5"/>
  <c r="H26" i="5"/>
  <c r="H27" i="5"/>
  <c r="H28" i="5"/>
  <c r="H29" i="5"/>
  <c r="H30" i="5"/>
  <c r="H31" i="5"/>
  <c r="H32" i="5"/>
  <c r="H33" i="5"/>
  <c r="H34" i="5"/>
  <c r="H35" i="5"/>
  <c r="H36" i="5"/>
  <c r="H18" i="5"/>
  <c r="E37" i="5"/>
  <c r="F37" i="5"/>
  <c r="G37" i="5"/>
  <c r="D37" i="5"/>
  <c r="E16" i="5"/>
  <c r="F16" i="5"/>
  <c r="G16" i="5"/>
  <c r="D16" i="5"/>
  <c r="H9" i="5"/>
  <c r="H10" i="5"/>
  <c r="H11" i="5"/>
  <c r="H12" i="5"/>
  <c r="H13" i="5"/>
  <c r="H14" i="5"/>
  <c r="H15" i="5"/>
  <c r="H8" i="5"/>
  <c r="J14" i="3"/>
  <c r="J13" i="3"/>
  <c r="J12" i="3"/>
  <c r="J11" i="3"/>
  <c r="J10" i="3"/>
  <c r="J9" i="3"/>
  <c r="J8" i="3"/>
  <c r="E22" i="4"/>
  <c r="F22" i="4"/>
  <c r="G22" i="4"/>
  <c r="H22" i="4"/>
  <c r="D22" i="4"/>
  <c r="E15" i="4"/>
  <c r="F15" i="4"/>
  <c r="G15" i="4"/>
  <c r="D15" i="4"/>
  <c r="H13" i="4"/>
  <c r="H9" i="4"/>
  <c r="H10" i="4"/>
  <c r="H11" i="4"/>
  <c r="H12" i="4"/>
  <c r="H14" i="4"/>
  <c r="H21" i="3"/>
  <c r="E15" i="3"/>
  <c r="E22" i="3" s="1"/>
  <c r="F15" i="3"/>
  <c r="F22" i="3" s="1"/>
  <c r="G15" i="3"/>
  <c r="G22" i="3" s="1"/>
  <c r="D15" i="3"/>
  <c r="D22" i="3" s="1"/>
  <c r="H13" i="3"/>
  <c r="L13" i="3" s="1"/>
  <c r="M13" i="3" s="1"/>
  <c r="H12" i="3"/>
  <c r="L12" i="3" s="1"/>
  <c r="M12" i="3" s="1"/>
  <c r="F13" i="12"/>
  <c r="G13" i="12"/>
  <c r="H13" i="12"/>
  <c r="I13" i="12"/>
  <c r="E13" i="12"/>
  <c r="C13" i="12"/>
  <c r="C9" i="12"/>
  <c r="C10" i="12"/>
  <c r="C11" i="12"/>
  <c r="C12" i="12"/>
  <c r="B9" i="12"/>
  <c r="B10" i="12"/>
  <c r="B11" i="12"/>
  <c r="G13" i="11"/>
  <c r="H13" i="11"/>
  <c r="I13" i="11"/>
  <c r="J13" i="11"/>
  <c r="F13" i="11"/>
  <c r="E13" i="11"/>
  <c r="E7" i="11"/>
  <c r="E8" i="11"/>
  <c r="E9" i="11"/>
  <c r="E10" i="11"/>
  <c r="E11" i="11"/>
  <c r="E12" i="11"/>
  <c r="C12" i="11" s="1"/>
  <c r="C9" i="11"/>
  <c r="C10" i="11"/>
  <c r="C11" i="11"/>
  <c r="B11" i="11"/>
  <c r="B10" i="11"/>
  <c r="B9" i="11"/>
  <c r="F13" i="10"/>
  <c r="G13" i="10"/>
  <c r="H13" i="10"/>
  <c r="I13" i="10"/>
  <c r="E13" i="10"/>
  <c r="C9" i="10"/>
  <c r="C10" i="10"/>
  <c r="C13" i="10" s="1"/>
  <c r="C11" i="10"/>
  <c r="C12" i="10"/>
  <c r="N10" i="7"/>
  <c r="N9" i="7"/>
  <c r="I11" i="8"/>
  <c r="J11" i="8"/>
  <c r="K11" i="8"/>
  <c r="L11" i="8"/>
  <c r="M11" i="8"/>
  <c r="N11" i="8"/>
  <c r="H11" i="8"/>
  <c r="F11" i="8"/>
  <c r="D11" i="8"/>
  <c r="H41" i="6" s="1"/>
  <c r="N10" i="8"/>
  <c r="I9" i="8"/>
  <c r="J9" i="8"/>
  <c r="K9" i="8"/>
  <c r="L9" i="8"/>
  <c r="M9" i="8"/>
  <c r="N9" i="8"/>
  <c r="H9" i="8"/>
  <c r="F9" i="8"/>
  <c r="D9" i="8"/>
  <c r="N8" i="7"/>
  <c r="N11" i="7"/>
  <c r="I11" i="7"/>
  <c r="J11" i="7"/>
  <c r="K11" i="7"/>
  <c r="L11" i="7"/>
  <c r="M11" i="7"/>
  <c r="H11" i="7"/>
  <c r="F11" i="7"/>
  <c r="D11" i="7"/>
  <c r="I9" i="7"/>
  <c r="J9" i="7"/>
  <c r="K9" i="7"/>
  <c r="L9" i="7"/>
  <c r="M9" i="7"/>
  <c r="H9" i="7"/>
  <c r="F9" i="7"/>
  <c r="D9" i="7"/>
  <c r="D10" i="9"/>
  <c r="D18" i="9" s="1"/>
  <c r="E46" i="5"/>
  <c r="F46" i="5"/>
  <c r="G46" i="5"/>
  <c r="D46" i="5"/>
  <c r="D26" i="2" s="1"/>
  <c r="D25" i="2" s="1"/>
  <c r="H41" i="5"/>
  <c r="H24" i="2" s="1"/>
  <c r="H38" i="5"/>
  <c r="H20" i="2" s="1"/>
  <c r="E46" i="6"/>
  <c r="F46" i="6"/>
  <c r="G46" i="6"/>
  <c r="D46" i="6"/>
  <c r="H38" i="6"/>
  <c r="N5" i="7"/>
  <c r="H37" i="6" l="1"/>
  <c r="H15" i="3"/>
  <c r="H22" i="3" s="1"/>
  <c r="H37" i="5"/>
  <c r="H16" i="5"/>
  <c r="H11" i="3"/>
  <c r="D2" i="17"/>
  <c r="B2" i="17"/>
  <c r="A1" i="17"/>
  <c r="C21" i="16"/>
  <c r="D2" i="16"/>
  <c r="B2" i="16"/>
  <c r="A1" i="16"/>
  <c r="F2" i="15"/>
  <c r="C2" i="15"/>
  <c r="A1" i="15"/>
  <c r="D7" i="15"/>
  <c r="H11" i="15"/>
  <c r="I11" i="15" s="1"/>
  <c r="G7" i="15"/>
  <c r="E28" i="15"/>
  <c r="B28" i="15"/>
  <c r="H27" i="15"/>
  <c r="I27" i="15" s="1"/>
  <c r="G26" i="15"/>
  <c r="D26" i="15"/>
  <c r="G25" i="15"/>
  <c r="D25" i="15"/>
  <c r="G24" i="15"/>
  <c r="D24" i="15"/>
  <c r="G23" i="15"/>
  <c r="D23" i="15"/>
  <c r="E20" i="15"/>
  <c r="B20" i="15"/>
  <c r="H19" i="15"/>
  <c r="I19" i="15" s="1"/>
  <c r="G18" i="15"/>
  <c r="D18" i="15"/>
  <c r="G17" i="15"/>
  <c r="D17" i="15"/>
  <c r="G16" i="15"/>
  <c r="D16" i="15"/>
  <c r="G15" i="15"/>
  <c r="D15" i="15"/>
  <c r="E12" i="15"/>
  <c r="B12" i="15"/>
  <c r="G10" i="15"/>
  <c r="D10" i="15"/>
  <c r="G9" i="15"/>
  <c r="D9" i="15"/>
  <c r="G8" i="15"/>
  <c r="D8" i="15"/>
  <c r="H7" i="15" l="1"/>
  <c r="I7" i="15" s="1"/>
  <c r="D12" i="15"/>
  <c r="B30" i="15"/>
  <c r="H9" i="15"/>
  <c r="I9" i="15" s="1"/>
  <c r="G28" i="15"/>
  <c r="H23" i="15"/>
  <c r="I23" i="15" s="1"/>
  <c r="H25" i="15"/>
  <c r="I25" i="15" s="1"/>
  <c r="H26" i="15"/>
  <c r="I26" i="15" s="1"/>
  <c r="G12" i="15"/>
  <c r="H10" i="15"/>
  <c r="I10" i="15" s="1"/>
  <c r="D20" i="15"/>
  <c r="H17" i="15"/>
  <c r="I17" i="15" s="1"/>
  <c r="H8" i="15"/>
  <c r="I8" i="15" s="1"/>
  <c r="H16" i="15"/>
  <c r="I16" i="15" s="1"/>
  <c r="H18" i="15"/>
  <c r="I18" i="15" s="1"/>
  <c r="H24" i="15"/>
  <c r="I24" i="15" s="1"/>
  <c r="E30" i="15"/>
  <c r="G20" i="15"/>
  <c r="D28" i="15"/>
  <c r="H15" i="15"/>
  <c r="I15" i="15" s="1"/>
  <c r="H12" i="15" l="1"/>
  <c r="I12" i="15" s="1"/>
  <c r="G30" i="15"/>
  <c r="H28" i="15"/>
  <c r="I28" i="15" s="1"/>
  <c r="D30" i="15"/>
  <c r="H20" i="15"/>
  <c r="I20" i="15" s="1"/>
  <c r="H30" i="15" l="1"/>
  <c r="I30" i="15" s="1"/>
  <c r="K21" i="13" l="1"/>
  <c r="L21" i="13"/>
  <c r="M21" i="13"/>
  <c r="J21" i="13"/>
  <c r="J2" i="13"/>
  <c r="D2" i="13"/>
  <c r="A1" i="13"/>
  <c r="C7" i="12" l="1"/>
  <c r="C8" i="12"/>
  <c r="C6" i="12"/>
  <c r="B12" i="12"/>
  <c r="B8" i="12"/>
  <c r="B7" i="12"/>
  <c r="B6" i="12"/>
  <c r="G2" i="12"/>
  <c r="D2" i="12"/>
  <c r="A1" i="12"/>
  <c r="B7" i="11"/>
  <c r="B8" i="11"/>
  <c r="B12" i="11"/>
  <c r="B6" i="11"/>
  <c r="G5" i="11"/>
  <c r="H5" i="11" s="1"/>
  <c r="I5" i="11" s="1"/>
  <c r="J5" i="11" s="1"/>
  <c r="G2" i="11"/>
  <c r="D2" i="11"/>
  <c r="A1" i="11"/>
  <c r="C7" i="10"/>
  <c r="C7" i="11" s="1"/>
  <c r="C8" i="10"/>
  <c r="C8" i="11" s="1"/>
  <c r="C6" i="10"/>
  <c r="E6" i="11" s="1"/>
  <c r="G2" i="10"/>
  <c r="D2" i="10"/>
  <c r="A1" i="10"/>
  <c r="G2" i="9"/>
  <c r="D2" i="9"/>
  <c r="A1" i="9"/>
  <c r="N8" i="8"/>
  <c r="N7" i="8"/>
  <c r="N6" i="8"/>
  <c r="N5" i="8"/>
  <c r="H4" i="8"/>
  <c r="I4" i="8" s="1"/>
  <c r="J4" i="8" s="1"/>
  <c r="K4" i="8" s="1"/>
  <c r="L4" i="8" s="1"/>
  <c r="A1" i="8"/>
  <c r="N6" i="7"/>
  <c r="N7" i="7"/>
  <c r="H4" i="7"/>
  <c r="I4" i="7" s="1"/>
  <c r="J4" i="7" s="1"/>
  <c r="K4" i="7" s="1"/>
  <c r="L4" i="7" s="1"/>
  <c r="A1" i="7"/>
  <c r="G28" i="2"/>
  <c r="F28" i="2"/>
  <c r="E28" i="2"/>
  <c r="D28" i="2"/>
  <c r="H52" i="6"/>
  <c r="J52" i="5" s="1"/>
  <c r="G51" i="6"/>
  <c r="G53" i="6" s="1"/>
  <c r="F51" i="6"/>
  <c r="F53" i="6" s="1"/>
  <c r="E51" i="6"/>
  <c r="E53" i="6" s="1"/>
  <c r="D51" i="6"/>
  <c r="D53" i="6" s="1"/>
  <c r="H48" i="6"/>
  <c r="J48" i="5" s="1"/>
  <c r="J28" i="2" s="1"/>
  <c r="H45" i="6"/>
  <c r="J45" i="5" s="1"/>
  <c r="H44" i="6"/>
  <c r="J44" i="5" s="1"/>
  <c r="H43" i="6"/>
  <c r="J43" i="5" s="1"/>
  <c r="H42" i="6"/>
  <c r="J41" i="5"/>
  <c r="J38" i="5"/>
  <c r="J20" i="2" s="1"/>
  <c r="G5" i="6"/>
  <c r="F5" i="6"/>
  <c r="E5" i="6"/>
  <c r="D5" i="6"/>
  <c r="A1" i="6"/>
  <c r="D16" i="2"/>
  <c r="H52" i="5"/>
  <c r="D19" i="9" s="1"/>
  <c r="E51" i="5"/>
  <c r="E53" i="5" s="1"/>
  <c r="E32" i="2" s="1"/>
  <c r="F51" i="5"/>
  <c r="F53" i="5" s="1"/>
  <c r="F32" i="2" s="1"/>
  <c r="G51" i="5"/>
  <c r="G53" i="5" s="1"/>
  <c r="G32" i="2" s="1"/>
  <c r="D51" i="5"/>
  <c r="D53" i="5" s="1"/>
  <c r="D32" i="2" s="1"/>
  <c r="H48" i="5"/>
  <c r="H44" i="5"/>
  <c r="D21" i="9" s="1"/>
  <c r="H45" i="5"/>
  <c r="H43" i="5"/>
  <c r="H42" i="5"/>
  <c r="G5" i="5"/>
  <c r="F5" i="5"/>
  <c r="E5" i="5"/>
  <c r="D5" i="5"/>
  <c r="G2" i="5"/>
  <c r="D2" i="5"/>
  <c r="A1" i="5"/>
  <c r="J43" i="3"/>
  <c r="J31" i="3"/>
  <c r="G47" i="4"/>
  <c r="F47" i="4"/>
  <c r="E47" i="4"/>
  <c r="D47" i="4"/>
  <c r="H46" i="4"/>
  <c r="J46" i="3" s="1"/>
  <c r="H45" i="4"/>
  <c r="J45" i="3" s="1"/>
  <c r="H44" i="4"/>
  <c r="J44" i="3" s="1"/>
  <c r="H43" i="4"/>
  <c r="G41" i="4"/>
  <c r="F41" i="4"/>
  <c r="E41" i="4"/>
  <c r="D41" i="4"/>
  <c r="H40" i="4"/>
  <c r="J40" i="3" s="1"/>
  <c r="H39" i="4"/>
  <c r="J39" i="3" s="1"/>
  <c r="H38" i="4"/>
  <c r="J38" i="3" s="1"/>
  <c r="H37" i="4"/>
  <c r="J37" i="3" s="1"/>
  <c r="G35" i="4"/>
  <c r="F35" i="4"/>
  <c r="E35" i="4"/>
  <c r="D35" i="4"/>
  <c r="H34" i="4"/>
  <c r="J34" i="3" s="1"/>
  <c r="H33" i="4"/>
  <c r="J33" i="3" s="1"/>
  <c r="H32" i="4"/>
  <c r="J32" i="3" s="1"/>
  <c r="H31" i="4"/>
  <c r="G29" i="4"/>
  <c r="F29" i="4"/>
  <c r="E29" i="4"/>
  <c r="D29" i="4"/>
  <c r="H28" i="4"/>
  <c r="J28" i="3" s="1"/>
  <c r="H27" i="4"/>
  <c r="J27" i="3" s="1"/>
  <c r="H26" i="4"/>
  <c r="J26" i="3" s="1"/>
  <c r="H25" i="4"/>
  <c r="J25" i="3" s="1"/>
  <c r="G21" i="4"/>
  <c r="F21" i="4"/>
  <c r="E21" i="4"/>
  <c r="D21" i="4"/>
  <c r="H20" i="4"/>
  <c r="J20" i="3" s="1"/>
  <c r="H19" i="4"/>
  <c r="J19" i="3" s="1"/>
  <c r="H18" i="4"/>
  <c r="J18" i="3" s="1"/>
  <c r="H17" i="4"/>
  <c r="J17" i="3" s="1"/>
  <c r="H15" i="4"/>
  <c r="H8" i="4"/>
  <c r="G5" i="4"/>
  <c r="F5" i="4"/>
  <c r="E5" i="4"/>
  <c r="D5" i="4"/>
  <c r="A1" i="4"/>
  <c r="H44" i="3"/>
  <c r="H45" i="3"/>
  <c r="H46" i="3"/>
  <c r="H43" i="3"/>
  <c r="E47" i="3"/>
  <c r="F47" i="3"/>
  <c r="G47" i="3"/>
  <c r="D47" i="3"/>
  <c r="H38" i="3"/>
  <c r="H39" i="3"/>
  <c r="H40" i="3"/>
  <c r="H37" i="3"/>
  <c r="E41" i="3"/>
  <c r="F41" i="3"/>
  <c r="G41" i="3"/>
  <c r="D41" i="3"/>
  <c r="H32" i="3"/>
  <c r="H33" i="3"/>
  <c r="H34" i="3"/>
  <c r="H31" i="3"/>
  <c r="E35" i="3"/>
  <c r="F35" i="3"/>
  <c r="G35" i="3"/>
  <c r="D35" i="3"/>
  <c r="H26" i="3"/>
  <c r="H27" i="3"/>
  <c r="H28" i="3"/>
  <c r="H25" i="3"/>
  <c r="E29" i="3"/>
  <c r="F29" i="3"/>
  <c r="G29" i="3"/>
  <c r="D29" i="3"/>
  <c r="H18" i="3"/>
  <c r="H19" i="3"/>
  <c r="H20" i="3"/>
  <c r="H17" i="3"/>
  <c r="E21" i="3"/>
  <c r="F21" i="3"/>
  <c r="G21" i="3"/>
  <c r="D21" i="3"/>
  <c r="H14" i="3"/>
  <c r="H9" i="3"/>
  <c r="H10" i="3"/>
  <c r="H8" i="3"/>
  <c r="E8" i="2"/>
  <c r="G5" i="3"/>
  <c r="F5" i="3"/>
  <c r="E5" i="3"/>
  <c r="D5" i="3"/>
  <c r="G2" i="3"/>
  <c r="D2" i="3"/>
  <c r="A1" i="3"/>
  <c r="G2" i="2"/>
  <c r="D2" i="2"/>
  <c r="A1" i="2"/>
  <c r="G5" i="2"/>
  <c r="F5" i="2"/>
  <c r="E5" i="2"/>
  <c r="D5" i="2"/>
  <c r="J42" i="5" l="1"/>
  <c r="L42" i="5" s="1"/>
  <c r="M42" i="5" s="1"/>
  <c r="H46" i="6"/>
  <c r="J16" i="5"/>
  <c r="L16" i="5" s="1"/>
  <c r="H46" i="5"/>
  <c r="L38" i="3"/>
  <c r="M38" i="3" s="1"/>
  <c r="F48" i="3"/>
  <c r="F10" i="2" s="1"/>
  <c r="G48" i="3"/>
  <c r="G10" i="2" s="1"/>
  <c r="L18" i="3"/>
  <c r="M18" i="3" s="1"/>
  <c r="E48" i="3"/>
  <c r="E10" i="2" s="1"/>
  <c r="E12" i="2" s="1"/>
  <c r="D48" i="3"/>
  <c r="D10" i="2" s="1"/>
  <c r="L11" i="3"/>
  <c r="M11" i="3" s="1"/>
  <c r="L32" i="3"/>
  <c r="M32" i="3" s="1"/>
  <c r="L44" i="3"/>
  <c r="M44" i="3" s="1"/>
  <c r="C13" i="11"/>
  <c r="D20" i="9"/>
  <c r="D22" i="9" s="1"/>
  <c r="C6" i="11"/>
  <c r="F26" i="2"/>
  <c r="F25" i="2" s="1"/>
  <c r="M13" i="5"/>
  <c r="L48" i="5"/>
  <c r="M48" i="5" s="1"/>
  <c r="L52" i="5"/>
  <c r="M52" i="5" s="1"/>
  <c r="M8" i="5"/>
  <c r="L12" i="5"/>
  <c r="M12" i="5" s="1"/>
  <c r="F39" i="6"/>
  <c r="F57" i="6" s="1"/>
  <c r="L9" i="5"/>
  <c r="M9" i="5" s="1"/>
  <c r="M15" i="5"/>
  <c r="J37" i="5"/>
  <c r="L44" i="5"/>
  <c r="M44" i="5" s="1"/>
  <c r="H32" i="2"/>
  <c r="H51" i="5"/>
  <c r="L43" i="5"/>
  <c r="M43" i="5" s="1"/>
  <c r="L45" i="5"/>
  <c r="M45" i="5" s="1"/>
  <c r="L10" i="5"/>
  <c r="M10" i="5" s="1"/>
  <c r="E26" i="2"/>
  <c r="E25" i="2" s="1"/>
  <c r="L11" i="5"/>
  <c r="M11" i="5" s="1"/>
  <c r="L27" i="3"/>
  <c r="M27" i="3" s="1"/>
  <c r="L9" i="3"/>
  <c r="M9" i="3" s="1"/>
  <c r="L20" i="3"/>
  <c r="M20" i="3" s="1"/>
  <c r="L25" i="3"/>
  <c r="M25" i="3" s="1"/>
  <c r="L31" i="3"/>
  <c r="M31" i="3" s="1"/>
  <c r="L37" i="3"/>
  <c r="M37" i="3" s="1"/>
  <c r="L43" i="3"/>
  <c r="M43" i="3" s="1"/>
  <c r="L14" i="3"/>
  <c r="M14" i="3" s="1"/>
  <c r="L26" i="3"/>
  <c r="M26" i="3" s="1"/>
  <c r="L19" i="3"/>
  <c r="M19" i="3" s="1"/>
  <c r="L34" i="3"/>
  <c r="M34" i="3" s="1"/>
  <c r="L40" i="3"/>
  <c r="M40" i="3" s="1"/>
  <c r="L46" i="3"/>
  <c r="M46" i="3" s="1"/>
  <c r="D8" i="2"/>
  <c r="G8" i="2"/>
  <c r="H29" i="3"/>
  <c r="L28" i="3"/>
  <c r="M28" i="3" s="1"/>
  <c r="L10" i="3"/>
  <c r="M10" i="3" s="1"/>
  <c r="L33" i="3"/>
  <c r="M33" i="3" s="1"/>
  <c r="L39" i="3"/>
  <c r="M39" i="3" s="1"/>
  <c r="L45" i="3"/>
  <c r="M45" i="3" s="1"/>
  <c r="L17" i="3"/>
  <c r="M17" i="3" s="1"/>
  <c r="J46" i="5"/>
  <c r="J26" i="2" s="1"/>
  <c r="J24" i="2"/>
  <c r="G26" i="2"/>
  <c r="H28" i="2"/>
  <c r="L28" i="2" s="1"/>
  <c r="M28" i="2" s="1"/>
  <c r="L38" i="5"/>
  <c r="M38" i="5" s="1"/>
  <c r="D39" i="6"/>
  <c r="D47" i="6" s="1"/>
  <c r="H16" i="6"/>
  <c r="H51" i="6"/>
  <c r="E16" i="2"/>
  <c r="E48" i="4"/>
  <c r="H29" i="4"/>
  <c r="H41" i="4"/>
  <c r="F48" i="4"/>
  <c r="F49" i="4"/>
  <c r="G48" i="4"/>
  <c r="H21" i="4"/>
  <c r="H35" i="4"/>
  <c r="H47" i="4"/>
  <c r="D48" i="4"/>
  <c r="H48" i="4"/>
  <c r="H47" i="3"/>
  <c r="H41" i="3"/>
  <c r="H35" i="3"/>
  <c r="H39" i="6" l="1"/>
  <c r="G39" i="6"/>
  <c r="G47" i="6" s="1"/>
  <c r="G49" i="6" s="1"/>
  <c r="G54" i="6" s="1"/>
  <c r="E39" i="6"/>
  <c r="E47" i="6" s="1"/>
  <c r="E49" i="6" s="1"/>
  <c r="E54" i="6" s="1"/>
  <c r="L18" i="5"/>
  <c r="M18" i="5" s="1"/>
  <c r="F18" i="2"/>
  <c r="F39" i="5"/>
  <c r="F47" i="5" s="1"/>
  <c r="F49" i="5" s="1"/>
  <c r="F54" i="5" s="1"/>
  <c r="D18" i="2"/>
  <c r="D30" i="2" s="1"/>
  <c r="D34" i="2" s="1"/>
  <c r="D47" i="5"/>
  <c r="D49" i="5" s="1"/>
  <c r="D54" i="5" s="1"/>
  <c r="G18" i="2"/>
  <c r="G39" i="5"/>
  <c r="G47" i="5" s="1"/>
  <c r="G49" i="5" s="1"/>
  <c r="G54" i="5" s="1"/>
  <c r="E18" i="2"/>
  <c r="E39" i="5"/>
  <c r="E49" i="3"/>
  <c r="D12" i="2"/>
  <c r="F49" i="3"/>
  <c r="L41" i="3"/>
  <c r="M41" i="3" s="1"/>
  <c r="G12" i="2"/>
  <c r="G49" i="3"/>
  <c r="D49" i="3"/>
  <c r="F8" i="2"/>
  <c r="F12" i="2" s="1"/>
  <c r="H10" i="2"/>
  <c r="L35" i="3"/>
  <c r="M35" i="3" s="1"/>
  <c r="D23" i="9"/>
  <c r="H53" i="6"/>
  <c r="J51" i="5"/>
  <c r="J53" i="5" s="1"/>
  <c r="J32" i="2" s="1"/>
  <c r="L32" i="2" s="1"/>
  <c r="M32" i="2" s="1"/>
  <c r="D49" i="6"/>
  <c r="D54" i="6" s="1"/>
  <c r="F16" i="2"/>
  <c r="G16" i="2"/>
  <c r="H53" i="5"/>
  <c r="D49" i="4"/>
  <c r="L21" i="3"/>
  <c r="M21" i="3" s="1"/>
  <c r="G49" i="4"/>
  <c r="L15" i="3"/>
  <c r="M15" i="3" s="1"/>
  <c r="L47" i="3"/>
  <c r="M47" i="3" s="1"/>
  <c r="H48" i="3"/>
  <c r="J8" i="2"/>
  <c r="L29" i="3"/>
  <c r="M29" i="3" s="1"/>
  <c r="J25" i="2"/>
  <c r="L24" i="2"/>
  <c r="M24" i="2" s="1"/>
  <c r="L41" i="5"/>
  <c r="M41" i="5" s="1"/>
  <c r="L46" i="5"/>
  <c r="M46" i="5" s="1"/>
  <c r="G25" i="2"/>
  <c r="J10" i="2"/>
  <c r="L20" i="2"/>
  <c r="M20" i="2" s="1"/>
  <c r="D57" i="6"/>
  <c r="F47" i="6"/>
  <c r="F49" i="6" s="1"/>
  <c r="F54" i="6" s="1"/>
  <c r="E49" i="4"/>
  <c r="H49" i="4"/>
  <c r="G57" i="6" l="1"/>
  <c r="J12" i="2"/>
  <c r="E57" i="6"/>
  <c r="D28" i="9"/>
  <c r="D57" i="5"/>
  <c r="H18" i="2"/>
  <c r="L37" i="5"/>
  <c r="M37" i="5" s="1"/>
  <c r="H39" i="5"/>
  <c r="E22" i="2"/>
  <c r="M26" i="2"/>
  <c r="H25" i="2"/>
  <c r="L25" i="2" s="1"/>
  <c r="M25" i="2" s="1"/>
  <c r="G22" i="2"/>
  <c r="M16" i="5"/>
  <c r="F22" i="2"/>
  <c r="H8" i="2"/>
  <c r="H12" i="2" s="1"/>
  <c r="D36" i="2"/>
  <c r="L10" i="2"/>
  <c r="M10" i="2" s="1"/>
  <c r="J49" i="3"/>
  <c r="C14" i="12"/>
  <c r="C15" i="12" s="1"/>
  <c r="G30" i="2"/>
  <c r="G34" i="2" s="1"/>
  <c r="G36" i="2" s="1"/>
  <c r="G57" i="5"/>
  <c r="F57" i="5"/>
  <c r="L53" i="5"/>
  <c r="M53" i="5" s="1"/>
  <c r="L51" i="5"/>
  <c r="M51" i="5" s="1"/>
  <c r="H16" i="2"/>
  <c r="L22" i="3"/>
  <c r="M22" i="3" s="1"/>
  <c r="H49" i="3"/>
  <c r="L48" i="3"/>
  <c r="M48" i="3" s="1"/>
  <c r="J16" i="2"/>
  <c r="J18" i="2"/>
  <c r="J39" i="5"/>
  <c r="J47" i="5" s="1"/>
  <c r="J49" i="5" s="1"/>
  <c r="J54" i="5" s="1"/>
  <c r="E57" i="5"/>
  <c r="E47" i="5"/>
  <c r="E49" i="5" s="1"/>
  <c r="E54" i="5" s="1"/>
  <c r="H57" i="6"/>
  <c r="H47" i="6"/>
  <c r="H49" i="6" s="1"/>
  <c r="H54" i="6" s="1"/>
  <c r="J22" i="2" l="1"/>
  <c r="L12" i="2"/>
  <c r="M12" i="2" s="1"/>
  <c r="H30" i="2"/>
  <c r="H34" i="2" s="1"/>
  <c r="E30" i="2"/>
  <c r="E34" i="2" s="1"/>
  <c r="E36" i="2" s="1"/>
  <c r="L16" i="2"/>
  <c r="M16" i="2" s="1"/>
  <c r="L8" i="2"/>
  <c r="M8" i="2" s="1"/>
  <c r="L49" i="3"/>
  <c r="M49" i="3" s="1"/>
  <c r="F30" i="2"/>
  <c r="F34" i="2" s="1"/>
  <c r="F36" i="2" s="1"/>
  <c r="L39" i="5"/>
  <c r="M39" i="5" s="1"/>
  <c r="L18" i="2"/>
  <c r="M18" i="2" s="1"/>
  <c r="H57" i="5"/>
  <c r="H47" i="5"/>
  <c r="L47" i="5" s="1"/>
  <c r="M47" i="5" s="1"/>
  <c r="J30" i="2" l="1"/>
  <c r="L22" i="2"/>
  <c r="M22" i="2" s="1"/>
  <c r="H36" i="2"/>
  <c r="H49" i="5"/>
  <c r="L49" i="5" s="1"/>
  <c r="M49" i="5" s="1"/>
  <c r="H54" i="5" l="1"/>
  <c r="L54" i="5" s="1"/>
  <c r="M54" i="5" s="1"/>
  <c r="J34" i="2"/>
  <c r="L30" i="2"/>
  <c r="M30" i="2" s="1"/>
  <c r="J36" i="2" l="1"/>
  <c r="L36" i="2" s="1"/>
  <c r="M36" i="2" s="1"/>
  <c r="L34" i="2"/>
  <c r="M34" i="2" s="1"/>
</calcChain>
</file>

<file path=xl/sharedStrings.xml><?xml version="1.0" encoding="utf-8"?>
<sst xmlns="http://schemas.openxmlformats.org/spreadsheetml/2006/main" count="429" uniqueCount="255">
  <si>
    <t>Instructions:</t>
  </si>
  <si>
    <t>Name:</t>
  </si>
  <si>
    <t>Operation 1:</t>
  </si>
  <si>
    <t>Operation 2:</t>
  </si>
  <si>
    <t>Operation 3:</t>
  </si>
  <si>
    <t>Operation 4:</t>
  </si>
  <si>
    <t>Total Operating Revenues</t>
  </si>
  <si>
    <t>Total Non-Operating Revenues</t>
  </si>
  <si>
    <t>Total Anticipated Revenues</t>
  </si>
  <si>
    <t>REVENUES</t>
  </si>
  <si>
    <t>APPROPRIATIONS</t>
  </si>
  <si>
    <t>Total Administration</t>
  </si>
  <si>
    <t>Total Cost of Providing Services</t>
  </si>
  <si>
    <t>Total Operating Appropriations</t>
  </si>
  <si>
    <t>Total Non-Operating Appropriations</t>
  </si>
  <si>
    <t>Accumulated Deficit</t>
  </si>
  <si>
    <t>Less: Total Unrestricted Net Position Utilized</t>
  </si>
  <si>
    <t>Net Total Appropriations</t>
  </si>
  <si>
    <t>ANTICIPATED SURPLUS (DEFICIT)</t>
  </si>
  <si>
    <t>Total All Operations</t>
  </si>
  <si>
    <t>Proposed Budget</t>
  </si>
  <si>
    <t>For the Period</t>
  </si>
  <si>
    <t>to</t>
  </si>
  <si>
    <t>Total Appropriations and Accumulated Deficit</t>
  </si>
  <si>
    <t>OPERATING REVENUES</t>
  </si>
  <si>
    <t>Other Operating Revenues (List)</t>
  </si>
  <si>
    <t>Other Revenue 1</t>
  </si>
  <si>
    <t>Other Revenue 2</t>
  </si>
  <si>
    <t>Other Revenue 3</t>
  </si>
  <si>
    <t>Other Revenue 4</t>
  </si>
  <si>
    <t>Total Other Revenue</t>
  </si>
  <si>
    <t xml:space="preserve">     Total Operating Revenues</t>
  </si>
  <si>
    <t>NON-OPERATING REVENUES</t>
  </si>
  <si>
    <t>Grants &amp; Entitlements (List)</t>
  </si>
  <si>
    <t>Grant #1</t>
  </si>
  <si>
    <t>Grant #2</t>
  </si>
  <si>
    <t>Grant #3</t>
  </si>
  <si>
    <t>Grant #4</t>
  </si>
  <si>
    <t>Total Grants &amp; Entitlements</t>
  </si>
  <si>
    <t>Local Subsidies &amp; Donations (List)</t>
  </si>
  <si>
    <t>Local Subsidy #1</t>
  </si>
  <si>
    <t>Local Subsidy #2</t>
  </si>
  <si>
    <t>Local Subsidy #3</t>
  </si>
  <si>
    <t>Local Subsidy #4</t>
  </si>
  <si>
    <t>Total Local Subsidies &amp; Donations</t>
  </si>
  <si>
    <t>Interest on Investments &amp; Deposits</t>
  </si>
  <si>
    <t>Investments</t>
  </si>
  <si>
    <t>Security Deposits</t>
  </si>
  <si>
    <t>Penalties</t>
  </si>
  <si>
    <t xml:space="preserve">Other Investments </t>
  </si>
  <si>
    <t xml:space="preserve">Total Interest </t>
  </si>
  <si>
    <t>Other Non-Operating Revenues</t>
  </si>
  <si>
    <t>Other Non-Operating Revenues (List)</t>
  </si>
  <si>
    <t>Other Non-Operating #1</t>
  </si>
  <si>
    <t>Other Non-Operating #2</t>
  </si>
  <si>
    <t>Other Non-Operating #3</t>
  </si>
  <si>
    <t>Other Non-Operating #4</t>
  </si>
  <si>
    <t xml:space="preserve">     Total Non-Operating Revenues</t>
  </si>
  <si>
    <t>TOTAL ANTICIPATED REVENUES</t>
  </si>
  <si>
    <t>OPERATING APPROPRIATIONS</t>
  </si>
  <si>
    <t>Salary &amp; Wages</t>
  </si>
  <si>
    <t>Fringe Benefits</t>
  </si>
  <si>
    <t>Miscellaneous Administration*</t>
  </si>
  <si>
    <t xml:space="preserve">     Total Administration</t>
  </si>
  <si>
    <t>Miscellaneous COPS*</t>
  </si>
  <si>
    <t xml:space="preserve">     Total Cost of Providing Services</t>
  </si>
  <si>
    <t xml:space="preserve">          Total Operating Appropriations</t>
  </si>
  <si>
    <t>NON-OPERATING APPROPRIATIONS</t>
  </si>
  <si>
    <t>Operations &amp; Maintenance Reserve</t>
  </si>
  <si>
    <t>Renewal &amp; Replacement Reserve</t>
  </si>
  <si>
    <t>Municipality/County Appropriation</t>
  </si>
  <si>
    <t>Other Reserves</t>
  </si>
  <si>
    <t>ACCUMULATED DEFICIT</t>
  </si>
  <si>
    <t>TOTAL APPROPRIATIONS &amp; ACCUMULATED DEFICIT</t>
  </si>
  <si>
    <t>Other</t>
  </si>
  <si>
    <t>UNRESTRICTED NET POSITION UTILIZED</t>
  </si>
  <si>
    <t>Total Unrestricted Net Position Utilized</t>
  </si>
  <si>
    <t>TOTAL NET APPROPRIATIONS</t>
  </si>
  <si>
    <t xml:space="preserve">* Miscellaneous line items may not exceed 5% of total operating appropriations shown below. If amount in miscellaneous is greater than the amount shown below, then the line item must be itemized above. </t>
  </si>
  <si>
    <t>5% of Total Operating Appropriations</t>
  </si>
  <si>
    <t>TOTAL APPROPRIATIONS</t>
  </si>
  <si>
    <t>Fiscal Year Beginning in</t>
  </si>
  <si>
    <t>Thereafter</t>
  </si>
  <si>
    <t>Total Principal Outstanding</t>
  </si>
  <si>
    <t>Debt Issuance #1</t>
  </si>
  <si>
    <t>Debt Issuance #2</t>
  </si>
  <si>
    <t>Debt Issuance #3</t>
  </si>
  <si>
    <t>Debt Issuance #4</t>
  </si>
  <si>
    <t xml:space="preserve">Input requested information in highlighted boxes only. Information input into yellow boxes will automatically fill throughout the rest of the workbook. Please round to the nearest whole dollar. No pennies. </t>
  </si>
  <si>
    <t>Less: Designated for Non-Operating Improvements &amp; Repairs</t>
  </si>
  <si>
    <t>Less: Designated for Rate Stabilization</t>
  </si>
  <si>
    <t>Less: Other Designated by Resolution</t>
  </si>
  <si>
    <t>Plus: Other Adjustments (attach schedule)</t>
  </si>
  <si>
    <t>UNRESTRICTED NET POSITION AVAILABLE FOR USE IN PROPOSED BUDGET</t>
  </si>
  <si>
    <t>Unrestricted Net Position Utilized to Balance Proposed Budget</t>
  </si>
  <si>
    <t>Total Unrestricted Net Position Utilized in Proposed Budget</t>
  </si>
  <si>
    <t>TOTAL NET POSITION BEGINNING OF CURRENT YEAR (1)</t>
  </si>
  <si>
    <t>Less: Invested in Capital Assets, Net of Related Debt (1)</t>
  </si>
  <si>
    <t>Less: Restricted for Debt Service Reserve (1)</t>
  </si>
  <si>
    <t>Less: Other Restricted Net Position (1)</t>
  </si>
  <si>
    <t>Total Unrestricted Net Position (1)</t>
  </si>
  <si>
    <t>Plus: Accrued Unfunded Pension Liability (1)</t>
  </si>
  <si>
    <t>Plus: Accrued Unfunded Other Post-Employment Benefit Liability (1)</t>
  </si>
  <si>
    <t xml:space="preserve">(1) Total of all operations for this line item must agree to audited financial statements. </t>
  </si>
  <si>
    <t>Plus: Estimated Income (Loss) on Current Year Operations (2)</t>
  </si>
  <si>
    <t xml:space="preserve">(2) Include budgeted and unbudgeted use of unrestricted net position in the current year's operations. </t>
  </si>
  <si>
    <t>Appropriation to Municipality/County (3)</t>
  </si>
  <si>
    <t xml:space="preserve">(3) Amount may not exceed 5% of total operating appropriations. See calculation below. </t>
  </si>
  <si>
    <t>Maximum Allowable Appropriation to Municipality/County</t>
  </si>
  <si>
    <t>PROJECTED UNRESTRICTED UNDESIGNATED NET POSITION AT END OF YEAR (4)</t>
  </si>
  <si>
    <r>
      <t xml:space="preserve">(4) If Authority is projecting a deficit for </t>
    </r>
    <r>
      <rPr>
        <i/>
        <u/>
        <sz val="11"/>
        <color theme="1"/>
        <rFont val="Calibri"/>
        <family val="2"/>
        <scheme val="minor"/>
      </rPr>
      <t>any</t>
    </r>
    <r>
      <rPr>
        <i/>
        <sz val="11"/>
        <color theme="1"/>
        <rFont val="Calibri"/>
        <family val="2"/>
        <scheme val="minor"/>
      </rPr>
      <t xml:space="preserve"> operation at the end of the budget period, the Authority </t>
    </r>
    <r>
      <rPr>
        <i/>
        <u/>
        <sz val="11"/>
        <color theme="1"/>
        <rFont val="Calibri"/>
        <family val="2"/>
        <scheme val="minor"/>
      </rPr>
      <t>must attach a statement explaining its plan to reduce the deficit, including the timeline for elimination of the deficit,</t>
    </r>
    <r>
      <rPr>
        <i/>
        <sz val="11"/>
        <color theme="1"/>
        <rFont val="Calibri"/>
        <family val="2"/>
        <scheme val="minor"/>
      </rPr>
      <t xml:space="preserve"> if not already detailed in the budget narrative section.</t>
    </r>
  </si>
  <si>
    <t>Estimated Total Cost</t>
  </si>
  <si>
    <t>Unrestricted Net Position Utilized</t>
  </si>
  <si>
    <t>Debt Authorization</t>
  </si>
  <si>
    <t>Other Sources</t>
  </si>
  <si>
    <t>Capital Grants</t>
  </si>
  <si>
    <t>TOTAL PROPOSED CAPITAL BUDGET</t>
  </si>
  <si>
    <t>Funding Sources</t>
  </si>
  <si>
    <t>Project A Description</t>
  </si>
  <si>
    <t>Project B Description</t>
  </si>
  <si>
    <t>Project C Description</t>
  </si>
  <si>
    <t>Project D Description</t>
  </si>
  <si>
    <t>Unrestricted Net Position Utilized in Proposed Capital Budget</t>
  </si>
  <si>
    <t>Current Year Proposed Budget</t>
  </si>
  <si>
    <t xml:space="preserve">TOTAL </t>
  </si>
  <si>
    <t xml:space="preserve">Project descriptions entered on Page CB-3 will carry forward to Pages CB-4 and CB-5. No need to re-enter project descriptions above. </t>
  </si>
  <si>
    <t>Total 5 Year Plan per CB-4</t>
  </si>
  <si>
    <t>Balance check</t>
  </si>
  <si>
    <t>If amount is other than zero, verify that projects listed above match projects listed on CB-4.</t>
  </si>
  <si>
    <t>Average Hours per Week Dedicated to Position</t>
  </si>
  <si>
    <t>Commissioner</t>
  </si>
  <si>
    <t>Officer</t>
  </si>
  <si>
    <t>Key Employee</t>
  </si>
  <si>
    <t>Highest Compensated Employee</t>
  </si>
  <si>
    <t>Former</t>
  </si>
  <si>
    <t>Position</t>
  </si>
  <si>
    <t>Estimated amount of other compensation from the Authority (health benefits, pension, etc.)</t>
  </si>
  <si>
    <t>Name</t>
  </si>
  <si>
    <t>Title</t>
  </si>
  <si>
    <t>Reportable Compensation from Authority (W-2/ 1099)</t>
  </si>
  <si>
    <t>Total:</t>
  </si>
  <si>
    <t>Bonus</t>
  </si>
  <si>
    <t>Base Salary/ Stipend</t>
  </si>
  <si>
    <t>Enter the total number of employees/ independent contractors who received more than $100,000 in total reportable compensation for the most recent fiscal year completed:</t>
  </si>
  <si>
    <t>All Operations</t>
  </si>
  <si>
    <t>Total Other Non-Operating Appropriations</t>
  </si>
  <si>
    <t>Total Interest Payments Outstanding</t>
  </si>
  <si>
    <t>Active Employees - Health Benefits - Annual Cost</t>
  </si>
  <si>
    <t>Single Coverage</t>
  </si>
  <si>
    <t>Parent &amp; Child</t>
  </si>
  <si>
    <t>Employee &amp; Spouse (or Partner)</t>
  </si>
  <si>
    <t>Family</t>
  </si>
  <si>
    <t>Employee Cost Sharing Contribution (enter as negative - )</t>
  </si>
  <si>
    <t>Subtotal</t>
  </si>
  <si>
    <t xml:space="preserve">Commissioners - Health Benefits - Annual Cost </t>
  </si>
  <si>
    <t xml:space="preserve">Retirees - Health Benefits - Annual Cost </t>
  </si>
  <si>
    <t>GRAND TOTAL</t>
  </si>
  <si>
    <t>Is medical coverage provided by the SHBP (Yes or No)?</t>
  </si>
  <si>
    <t>Is prescription drug coverage provided by the SHBP (Yes or No)?</t>
  </si>
  <si>
    <t>$ Increase (Decrease)</t>
  </si>
  <si>
    <t>% Increase (Decrease)</t>
  </si>
  <si>
    <t xml:space="preserve"> # of Covered Members (Medical &amp; Rx) Proposed Budget</t>
  </si>
  <si>
    <t xml:space="preserve">Annual Cost Estimate per Employee Proposed Budget </t>
  </si>
  <si>
    <t xml:space="preserve">Total Cost Estimate Proposed Budget </t>
  </si>
  <si>
    <t># of Covered Members (Medical &amp; Rx) Current Year</t>
  </si>
  <si>
    <t>Annual Cost per Employee Current Year</t>
  </si>
  <si>
    <t>Total Current Year Cost</t>
  </si>
  <si>
    <t>Approved Labor Agreement</t>
  </si>
  <si>
    <t>Resolution</t>
  </si>
  <si>
    <t>Individual Employment Agreement</t>
  </si>
  <si>
    <t>Individuals Eligible for Benefit</t>
  </si>
  <si>
    <t>Legal Basis for Benefit (check applicable items)</t>
  </si>
  <si>
    <t>Dollar Value of Accrued Compensated Absence Liability</t>
  </si>
  <si>
    <t>Gross Days of Accumulated Compensated Absences at beginning of Current Year</t>
  </si>
  <si>
    <t xml:space="preserve">Complete the below table for the Authority's accrued liability for compensated absences. </t>
  </si>
  <si>
    <t>Total liability for accumulated compensated absences at beginning of current year</t>
  </si>
  <si>
    <t>Type of Shared Service Provided</t>
  </si>
  <si>
    <t>Comments (Enter more specifics if needed)</t>
  </si>
  <si>
    <t>Agreement Effective Date</t>
  </si>
  <si>
    <t>Agreement End Date</t>
  </si>
  <si>
    <t>Amount to be Received by/ Paid from Authority</t>
  </si>
  <si>
    <t>Name of Entity Providing Service</t>
  </si>
  <si>
    <t>Name of Entity Receiving Service</t>
  </si>
  <si>
    <t xml:space="preserve">Enter the shared service agreements that the Authority currently engages in and identify the amount that is received/paid for those services. </t>
  </si>
  <si>
    <t>Bond Rating</t>
  </si>
  <si>
    <t>Year of Last Rating</t>
  </si>
  <si>
    <t>Moody's</t>
  </si>
  <si>
    <t>Standard &amp; Poors</t>
  </si>
  <si>
    <t>Fitch</t>
  </si>
  <si>
    <t>Indicate the Authority's most recent bond rating and the year of the rating by ratings service.</t>
  </si>
  <si>
    <t>XYZ Housing Authority</t>
  </si>
  <si>
    <t>Public Housing Management</t>
  </si>
  <si>
    <t>Section 8</t>
  </si>
  <si>
    <t>Housing Voucher</t>
  </si>
  <si>
    <t>Other Programs</t>
  </si>
  <si>
    <t>TOTAL PRINCIPAL</t>
  </si>
  <si>
    <t>NET PRINCIPAL</t>
  </si>
  <si>
    <t>LESS: HUD SUBSIDY</t>
  </si>
  <si>
    <t>Net Principal Payments on Debt Service in Lieu of Depreciation</t>
  </si>
  <si>
    <t>Net Interest Payments on Debt</t>
  </si>
  <si>
    <t>TOTAL INTEREST</t>
  </si>
  <si>
    <t xml:space="preserve">NET INTEREST </t>
  </si>
  <si>
    <t>Project E Description</t>
  </si>
  <si>
    <t>Project F Description</t>
  </si>
  <si>
    <t>Project G Description</t>
  </si>
  <si>
    <t>Enter brief description of up to seven projects above. For more than seven budgeted projects, please attach additional schedules. Input total amount of all projects on single line and enter "See Attached Schedule" instead of project description.</t>
  </si>
  <si>
    <t>Homebuyers' Monthly Payments</t>
  </si>
  <si>
    <t>Excess Utilities</t>
  </si>
  <si>
    <t>HUD Operating Subsidy</t>
  </si>
  <si>
    <t>New Construction - Acc Section 8</t>
  </si>
  <si>
    <t>Voucher - Acc Housing Voucher</t>
  </si>
  <si>
    <t>Rental Fees</t>
  </si>
  <si>
    <t>Total Rental Fees</t>
  </si>
  <si>
    <t>Legal</t>
  </si>
  <si>
    <t>Staff Training</t>
  </si>
  <si>
    <t>Accounting Fees</t>
  </si>
  <si>
    <t>Auditing Fees</t>
  </si>
  <si>
    <t>Tenant Services</t>
  </si>
  <si>
    <t>Utilities</t>
  </si>
  <si>
    <t xml:space="preserve">Dwelling Rental </t>
  </si>
  <si>
    <t>Non-Dwelling Rental</t>
  </si>
  <si>
    <t>Administration</t>
  </si>
  <si>
    <t xml:space="preserve">Travel </t>
  </si>
  <si>
    <t>Cost of Providing Services</t>
  </si>
  <si>
    <t>Salary &amp; Wages - Tenant Services</t>
  </si>
  <si>
    <t>Salary &amp; Wages - Maintenance &amp; Operation</t>
  </si>
  <si>
    <t>Salary &amp; Wages - Protective Services</t>
  </si>
  <si>
    <t>Salary &amp; Wages - Utility Labor</t>
  </si>
  <si>
    <t>Maintenance &amp; Operation</t>
  </si>
  <si>
    <t>Protective Services</t>
  </si>
  <si>
    <t>Insurance</t>
  </si>
  <si>
    <t>Terminal Leave Payments</t>
  </si>
  <si>
    <t>Collection Losses</t>
  </si>
  <si>
    <t>Other General Expense</t>
  </si>
  <si>
    <t>Rents</t>
  </si>
  <si>
    <t>Extraordinary Maintenance</t>
  </si>
  <si>
    <t>Replacement of Non-Expendible Equipment</t>
  </si>
  <si>
    <t>Property Betterment/Additions</t>
  </si>
  <si>
    <t>Payment in Lieu of Taxes (PILOT)</t>
  </si>
  <si>
    <t>Reportable Compensation from Other Public Entities (W-2/ 1099)</t>
  </si>
  <si>
    <t>Other (auto allowance, expense account, payment in lieu of health benefits, etc.)</t>
  </si>
  <si>
    <t>Names of Other Public Entities where Individual is an Employee or Member of the Governing Body</t>
  </si>
  <si>
    <t>Total Compensation from Authority</t>
  </si>
  <si>
    <t>Positions held at Other Public Entities Listed in Column O</t>
  </si>
  <si>
    <t>Average Hours per Week Dedicated to Positions at Other Public Entities Listed in Column O</t>
  </si>
  <si>
    <t xml:space="preserve">Total Compensation All Public Entities </t>
  </si>
  <si>
    <t>Estimated amount of other compensation from Other Public Entities (health benefits, pension, payment in lieu of health benefits, etc.)</t>
  </si>
  <si>
    <t>a</t>
  </si>
  <si>
    <t>Period Begin (i.e.: January 1, 2016):</t>
  </si>
  <si>
    <t>Period End (i.e.: December 31, 2016):</t>
  </si>
  <si>
    <t>Adopted Budget</t>
  </si>
  <si>
    <t>$ Increase (Decrease) Proposed vs. Adopted</t>
  </si>
  <si>
    <t>% Increase (Decrease) Proposed vs. Adopted</t>
  </si>
  <si>
    <t xml:space="preserve"> Adopted Budget</t>
  </si>
  <si>
    <t>Current 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</si>
</sst>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
    <numFmt numFmtId="166" formatCode="m/d/yyyy;@"/>
    <numFmt numFmtId="167" formatCode="0.0%"/>
  </numFmts>
  <fonts count="17"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b/>
      <sz val="11"/>
      <color indexed="8"/>
      <name val="Calibri"/>
      <family val="2"/>
      <scheme val="minor"/>
    </font>
    <font>
      <sz val="11"/>
      <color indexed="8"/>
      <name val="Calibri"/>
      <family val="2"/>
      <scheme val="minor"/>
    </font>
    <font>
      <i/>
      <u/>
      <sz val="11"/>
      <color theme="1"/>
      <name val="Calibri"/>
      <family val="2"/>
      <scheme val="minor"/>
    </font>
    <font>
      <i/>
      <sz val="10"/>
      <color theme="1"/>
      <name val="Calibri"/>
      <family val="2"/>
      <scheme val="minor"/>
    </font>
    <font>
      <sz val="11"/>
      <color theme="1"/>
      <name val="Calibri"/>
      <family val="2"/>
      <scheme val="minor"/>
    </font>
    <font>
      <sz val="11"/>
      <color theme="1"/>
      <name val="Times New Roman"/>
      <family val="1"/>
    </font>
    <font>
      <b/>
      <u/>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theme="1"/>
        <bgColor indexed="64"/>
      </patternFill>
    </fill>
    <fill>
      <patternFill patternType="solid">
        <fgColor theme="0" tint="-0.249977111117893"/>
        <bgColor indexed="64"/>
      </patternFill>
    </fill>
    <fill>
      <patternFill patternType="solid">
        <fgColor theme="1" tint="0.14999847407452621"/>
        <bgColor indexed="64"/>
      </patternFill>
    </fill>
  </fills>
  <borders count="27">
    <border>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double">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4" fontId="9" fillId="0" borderId="0" applyFont="0" applyFill="0" applyBorder="0" applyAlignment="0" applyProtection="0"/>
  </cellStyleXfs>
  <cellXfs count="246">
    <xf numFmtId="0" fontId="0" fillId="0" borderId="0" xfId="0"/>
    <xf numFmtId="0" fontId="1" fillId="0" borderId="0" xfId="0" applyFont="1"/>
    <xf numFmtId="0" fontId="0" fillId="0" borderId="0" xfId="0" applyAlignment="1">
      <alignment wrapText="1"/>
    </xf>
    <xf numFmtId="0" fontId="1" fillId="2" borderId="0" xfId="0" applyFont="1" applyFill="1"/>
    <xf numFmtId="0" fontId="0" fillId="2" borderId="0" xfId="0" applyFont="1" applyFill="1"/>
    <xf numFmtId="0" fontId="2" fillId="0" borderId="1" xfId="0" applyFont="1" applyBorder="1" applyAlignment="1">
      <alignment horizontal="center" wrapText="1"/>
    </xf>
    <xf numFmtId="0" fontId="1" fillId="0" borderId="2" xfId="0" applyFont="1" applyBorder="1" applyAlignment="1">
      <alignment horizontal="center" wrapText="1"/>
    </xf>
    <xf numFmtId="42" fontId="0" fillId="0" borderId="3"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0" fontId="1" fillId="0" borderId="0" xfId="0" applyFont="1" applyBorder="1" applyAlignment="1">
      <alignment horizontal="center" wrapText="1"/>
    </xf>
    <xf numFmtId="41" fontId="0" fillId="0" borderId="4" xfId="0" applyNumberFormat="1" applyBorder="1"/>
    <xf numFmtId="42" fontId="0" fillId="0" borderId="5" xfId="0" applyNumberFormat="1" applyBorder="1"/>
    <xf numFmtId="0" fontId="0" fillId="0" borderId="0" xfId="0" applyFill="1" applyAlignment="1"/>
    <xf numFmtId="44" fontId="0" fillId="0" borderId="0" xfId="0" applyNumberFormat="1"/>
    <xf numFmtId="41" fontId="0" fillId="0" borderId="0" xfId="0" applyNumberFormat="1" applyFill="1"/>
    <xf numFmtId="41" fontId="0" fillId="0" borderId="4" xfId="0" applyNumberFormat="1" applyFill="1" applyBorder="1"/>
    <xf numFmtId="5" fontId="5" fillId="0" borderId="0" xfId="1" applyNumberFormat="1" applyFont="1" applyAlignment="1" applyProtection="1">
      <alignment horizontal="center"/>
    </xf>
    <xf numFmtId="5" fontId="6" fillId="0" borderId="0" xfId="1" applyNumberFormat="1" applyFont="1" applyProtection="1"/>
    <xf numFmtId="5" fontId="6" fillId="3" borderId="0" xfId="1" applyNumberFormat="1" applyFont="1" applyFill="1" applyProtection="1">
      <protection locked="0"/>
    </xf>
    <xf numFmtId="41" fontId="6" fillId="3" borderId="0" xfId="1" applyNumberFormat="1" applyFont="1" applyFill="1" applyProtection="1">
      <protection locked="0"/>
    </xf>
    <xf numFmtId="42" fontId="6" fillId="3" borderId="0" xfId="1" applyNumberFormat="1" applyFont="1" applyFill="1" applyProtection="1">
      <protection locked="0"/>
    </xf>
    <xf numFmtId="165" fontId="5" fillId="0" borderId="2" xfId="1" applyNumberFormat="1" applyFont="1" applyBorder="1" applyAlignment="1" applyProtection="1">
      <alignment horizontal="center" wrapText="1"/>
    </xf>
    <xf numFmtId="165" fontId="5" fillId="0" borderId="6" xfId="1" applyNumberFormat="1" applyFont="1" applyBorder="1" applyAlignment="1" applyProtection="1">
      <alignment horizontal="center"/>
    </xf>
    <xf numFmtId="165" fontId="5" fillId="0" borderId="6" xfId="1" applyNumberFormat="1" applyFont="1" applyBorder="1" applyAlignment="1" applyProtection="1">
      <alignment horizontal="center" wrapText="1"/>
    </xf>
    <xf numFmtId="0" fontId="2" fillId="0" borderId="0" xfId="0" applyFont="1" applyBorder="1" applyAlignment="1">
      <alignment horizontal="center" wrapText="1"/>
    </xf>
    <xf numFmtId="0" fontId="1" fillId="0" borderId="2" xfId="0" applyFont="1" applyFill="1" applyBorder="1" applyAlignment="1">
      <alignment horizontal="center" wrapText="1"/>
    </xf>
    <xf numFmtId="0" fontId="0" fillId="0" borderId="0" xfId="0" applyBorder="1"/>
    <xf numFmtId="5" fontId="6" fillId="0" borderId="0" xfId="1" applyNumberFormat="1" applyFont="1" applyFill="1" applyProtection="1"/>
    <xf numFmtId="41" fontId="6" fillId="3" borderId="1" xfId="1" applyNumberFormat="1" applyFont="1" applyFill="1" applyBorder="1" applyProtection="1">
      <protection locked="0"/>
    </xf>
    <xf numFmtId="5" fontId="5" fillId="0" borderId="0" xfId="1" quotePrefix="1" applyNumberFormat="1" applyFont="1" applyFill="1" applyBorder="1" applyAlignment="1" applyProtection="1">
      <alignment horizontal="center"/>
    </xf>
    <xf numFmtId="5" fontId="5" fillId="0" borderId="6" xfId="1" quotePrefix="1" applyNumberFormat="1" applyFont="1" applyBorder="1" applyAlignment="1" applyProtection="1">
      <alignment horizontal="center" wrapText="1"/>
    </xf>
    <xf numFmtId="0" fontId="0" fillId="0" borderId="0" xfId="0"/>
    <xf numFmtId="0" fontId="0" fillId="0" borderId="0" xfId="0" applyAlignment="1">
      <alignment horizontal="center"/>
    </xf>
    <xf numFmtId="0" fontId="0" fillId="0" borderId="0" xfId="0" applyAlignment="1"/>
    <xf numFmtId="0" fontId="0" fillId="0" borderId="0" xfId="0" applyAlignment="1">
      <alignment horizontal="right"/>
    </xf>
    <xf numFmtId="167" fontId="0" fillId="0" borderId="0" xfId="0" applyNumberFormat="1"/>
    <xf numFmtId="42" fontId="6" fillId="3" borderId="0" xfId="3" applyNumberFormat="1" applyFont="1" applyFill="1" applyBorder="1" applyProtection="1">
      <protection locked="0"/>
    </xf>
    <xf numFmtId="41" fontId="6" fillId="3" borderId="0" xfId="3" applyNumberFormat="1" applyFont="1" applyFill="1" applyBorder="1" applyProtection="1">
      <protection locked="0"/>
    </xf>
    <xf numFmtId="41" fontId="6" fillId="3" borderId="1" xfId="3" applyNumberFormat="1" applyFont="1" applyFill="1" applyBorder="1" applyProtection="1">
      <protection locked="0"/>
    </xf>
    <xf numFmtId="0" fontId="1" fillId="0" borderId="0" xfId="0" applyFont="1" applyAlignment="1"/>
    <xf numFmtId="0" fontId="0" fillId="0" borderId="0" xfId="0" applyFont="1" applyAlignment="1">
      <alignment horizontal="right"/>
    </xf>
    <xf numFmtId="164" fontId="0" fillId="0" borderId="0" xfId="0" applyNumberFormat="1" applyFont="1" applyAlignment="1"/>
    <xf numFmtId="0" fontId="0" fillId="0" borderId="0" xfId="0" applyFont="1" applyAlignment="1">
      <alignment horizontal="center"/>
    </xf>
    <xf numFmtId="5" fontId="0" fillId="0" borderId="0" xfId="1" applyFont="1"/>
    <xf numFmtId="0" fontId="12" fillId="0" borderId="0" xfId="4" applyFont="1" applyAlignment="1">
      <alignment horizontal="centerContinuous"/>
    </xf>
    <xf numFmtId="0" fontId="13" fillId="0" borderId="0" xfId="4" applyFont="1"/>
    <xf numFmtId="0" fontId="12" fillId="0" borderId="0" xfId="4" applyFont="1" applyBorder="1"/>
    <xf numFmtId="0" fontId="12" fillId="0" borderId="0" xfId="4" applyFont="1" applyAlignment="1">
      <alignment horizontal="center"/>
    </xf>
    <xf numFmtId="0" fontId="13" fillId="0" borderId="6" xfId="4" applyFont="1" applyBorder="1" applyAlignment="1">
      <alignment horizontal="center"/>
    </xf>
    <xf numFmtId="0" fontId="13" fillId="0" borderId="6" xfId="4" applyFont="1" applyBorder="1" applyAlignment="1">
      <alignment horizontal="center" wrapText="1"/>
    </xf>
    <xf numFmtId="0" fontId="13" fillId="0" borderId="21" xfId="4" applyFont="1" applyBorder="1" applyAlignment="1">
      <alignment horizontal="center" textRotation="90" wrapText="1"/>
    </xf>
    <xf numFmtId="42" fontId="12" fillId="0" borderId="22" xfId="4" applyNumberFormat="1" applyFont="1" applyBorder="1"/>
    <xf numFmtId="0" fontId="15" fillId="0" borderId="0" xfId="4" applyFont="1" applyAlignment="1"/>
    <xf numFmtId="0" fontId="0" fillId="0" borderId="0" xfId="0" applyFont="1"/>
    <xf numFmtId="5" fontId="0" fillId="3" borderId="15" xfId="1" applyFont="1" applyFill="1" applyBorder="1" applyAlignment="1" applyProtection="1">
      <alignment horizontal="left" wrapText="1"/>
      <protection locked="0"/>
    </xf>
    <xf numFmtId="5" fontId="0" fillId="3" borderId="15" xfId="1" applyFont="1" applyFill="1" applyBorder="1" applyAlignment="1" applyProtection="1">
      <protection locked="0"/>
    </xf>
    <xf numFmtId="166" fontId="0" fillId="3" borderId="15" xfId="1" applyNumberFormat="1" applyFont="1" applyFill="1" applyBorder="1" applyAlignment="1" applyProtection="1">
      <alignment horizontal="center"/>
      <protection locked="0"/>
    </xf>
    <xf numFmtId="37" fontId="0" fillId="3" borderId="15" xfId="5" applyNumberFormat="1" applyFont="1" applyFill="1" applyBorder="1" applyAlignment="1" applyProtection="1">
      <alignment horizontal="right"/>
      <protection locked="0"/>
    </xf>
    <xf numFmtId="5" fontId="0" fillId="3" borderId="14" xfId="1" applyFont="1" applyFill="1" applyBorder="1" applyAlignment="1" applyProtection="1">
      <alignment horizontal="left" wrapText="1"/>
      <protection locked="0"/>
    </xf>
    <xf numFmtId="5" fontId="0" fillId="3" borderId="14" xfId="1" applyFont="1" applyFill="1" applyBorder="1" applyAlignment="1" applyProtection="1">
      <alignment horizontal="left"/>
      <protection locked="0"/>
    </xf>
    <xf numFmtId="166" fontId="0" fillId="3" borderId="14" xfId="1" applyNumberFormat="1" applyFont="1" applyFill="1" applyBorder="1" applyAlignment="1" applyProtection="1">
      <alignment horizontal="center"/>
      <protection locked="0"/>
    </xf>
    <xf numFmtId="37" fontId="0" fillId="3" borderId="14" xfId="5" applyNumberFormat="1" applyFont="1" applyFill="1" applyBorder="1" applyProtection="1">
      <protection locked="0"/>
    </xf>
    <xf numFmtId="5" fontId="0" fillId="3" borderId="14" xfId="1" applyFont="1" applyFill="1" applyBorder="1" applyProtection="1">
      <protection locked="0"/>
    </xf>
    <xf numFmtId="41" fontId="0" fillId="6" borderId="4" xfId="0" applyNumberFormat="1" applyFill="1" applyBorder="1"/>
    <xf numFmtId="41" fontId="0" fillId="6" borderId="0" xfId="0" applyNumberFormat="1" applyFill="1"/>
    <xf numFmtId="0" fontId="2" fillId="0" borderId="1" xfId="0" applyFont="1" applyBorder="1" applyAlignment="1"/>
    <xf numFmtId="41" fontId="0" fillId="6" borderId="1" xfId="0" applyNumberFormat="1" applyFill="1" applyBorder="1"/>
    <xf numFmtId="0" fontId="1" fillId="0" borderId="0" xfId="0" applyFont="1" applyFill="1"/>
    <xf numFmtId="0" fontId="1" fillId="0" borderId="0" xfId="0" applyFont="1" applyAlignment="1">
      <alignment horizontal="center"/>
    </xf>
    <xf numFmtId="164" fontId="0" fillId="0" borderId="0" xfId="0" applyNumberFormat="1" applyAlignment="1">
      <alignment horizontal="center"/>
    </xf>
    <xf numFmtId="0" fontId="0" fillId="0" borderId="0" xfId="0" applyFill="1" applyAlignment="1">
      <alignment horizontal="left"/>
    </xf>
    <xf numFmtId="0" fontId="1" fillId="3" borderId="0" xfId="0" applyFont="1" applyFill="1" applyProtection="1">
      <protection locked="0"/>
    </xf>
    <xf numFmtId="164" fontId="0" fillId="3" borderId="0" xfId="0" applyNumberFormat="1" applyFill="1" applyProtection="1">
      <protection locked="0"/>
    </xf>
    <xf numFmtId="42" fontId="0" fillId="3" borderId="0" xfId="0" applyNumberFormat="1" applyFill="1" applyProtection="1">
      <protection locked="0"/>
    </xf>
    <xf numFmtId="41" fontId="0" fillId="3" borderId="0" xfId="0" applyNumberFormat="1" applyFill="1" applyProtection="1">
      <protection locked="0"/>
    </xf>
    <xf numFmtId="41" fontId="0" fillId="3" borderId="0" xfId="0" applyNumberFormat="1" applyFill="1" applyBorder="1" applyProtection="1">
      <protection locked="0"/>
    </xf>
    <xf numFmtId="41" fontId="0" fillId="3" borderId="1" xfId="0" applyNumberFormat="1" applyFill="1" applyBorder="1" applyProtection="1">
      <protection locked="0"/>
    </xf>
    <xf numFmtId="42" fontId="0" fillId="3" borderId="0" xfId="0" applyNumberFormat="1" applyFill="1" applyBorder="1" applyProtection="1">
      <protection locked="0"/>
    </xf>
    <xf numFmtId="0" fontId="0" fillId="0" borderId="0" xfId="0" applyFont="1" applyProtection="1"/>
    <xf numFmtId="0" fontId="0" fillId="0" borderId="0" xfId="0" applyFont="1" applyFill="1" applyProtection="1"/>
    <xf numFmtId="0" fontId="0" fillId="0" borderId="1" xfId="0" applyFont="1" applyBorder="1" applyProtection="1"/>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42" fontId="6" fillId="0" borderId="0" xfId="1" applyNumberFormat="1" applyFont="1" applyFill="1" applyProtection="1"/>
    <xf numFmtId="42" fontId="6" fillId="0" borderId="0" xfId="1" applyNumberFormat="1" applyFont="1" applyProtection="1"/>
    <xf numFmtId="42" fontId="0" fillId="0" borderId="0" xfId="0" applyNumberFormat="1" applyFont="1" applyProtection="1"/>
    <xf numFmtId="41" fontId="6" fillId="0" borderId="0" xfId="1" applyNumberFormat="1" applyFont="1" applyProtection="1"/>
    <xf numFmtId="41" fontId="0" fillId="0" borderId="0" xfId="0" applyNumberFormat="1" applyFont="1" applyProtection="1"/>
    <xf numFmtId="41" fontId="0" fillId="0" borderId="1" xfId="0" applyNumberFormat="1" applyFont="1" applyBorder="1" applyProtection="1"/>
    <xf numFmtId="0" fontId="1" fillId="0" borderId="0" xfId="0" applyFont="1" applyProtection="1"/>
    <xf numFmtId="41" fontId="6" fillId="0" borderId="0" xfId="1" applyNumberFormat="1" applyFont="1" applyFill="1" applyBorder="1" applyProtection="1"/>
    <xf numFmtId="41" fontId="6" fillId="0" borderId="0" xfId="1" applyNumberFormat="1" applyFont="1" applyFill="1" applyProtection="1"/>
    <xf numFmtId="42" fontId="0" fillId="0" borderId="3" xfId="0" applyNumberFormat="1" applyFont="1" applyBorder="1" applyProtection="1"/>
    <xf numFmtId="42" fontId="0" fillId="0" borderId="0" xfId="0" applyNumberFormat="1" applyFont="1" applyBorder="1" applyProtection="1"/>
    <xf numFmtId="0" fontId="2" fillId="0" borderId="0" xfId="0" applyFont="1" applyProtection="1"/>
    <xf numFmtId="0" fontId="16" fillId="0" borderId="0" xfId="0" applyFont="1" applyProtection="1"/>
    <xf numFmtId="0" fontId="16" fillId="0" borderId="6" xfId="0" applyFont="1" applyBorder="1" applyAlignment="1" applyProtection="1">
      <alignment horizontal="center"/>
    </xf>
    <xf numFmtId="0" fontId="16" fillId="0" borderId="0" xfId="0" applyFont="1" applyFill="1" applyAlignment="1" applyProtection="1">
      <alignment horizontal="center"/>
    </xf>
    <xf numFmtId="0" fontId="16" fillId="0" borderId="0" xfId="0" applyFont="1" applyAlignment="1" applyProtection="1">
      <alignment horizontal="center"/>
    </xf>
    <xf numFmtId="42" fontId="0" fillId="3" borderId="0" xfId="0" applyNumberFormat="1" applyFont="1" applyFill="1" applyProtection="1">
      <protection locked="0"/>
    </xf>
    <xf numFmtId="41" fontId="0" fillId="3" borderId="0" xfId="0" applyNumberFormat="1" applyFont="1" applyFill="1" applyProtection="1">
      <protection locked="0"/>
    </xf>
    <xf numFmtId="41" fontId="0" fillId="3" borderId="1" xfId="0" applyNumberFormat="1" applyFont="1" applyFill="1" applyBorder="1" applyProtection="1">
      <protection locked="0"/>
    </xf>
    <xf numFmtId="0" fontId="0" fillId="3" borderId="1" xfId="0" applyFont="1" applyFill="1" applyBorder="1" applyProtection="1">
      <protection locked="0"/>
    </xf>
    <xf numFmtId="0" fontId="0" fillId="3" borderId="4" xfId="0" applyFont="1" applyFill="1" applyBorder="1" applyProtection="1">
      <protection locked="0"/>
    </xf>
    <xf numFmtId="0" fontId="0" fillId="0" borderId="0" xfId="0" applyFont="1" applyFill="1" applyBorder="1" applyProtection="1"/>
    <xf numFmtId="42" fontId="6" fillId="0" borderId="0" xfId="1" applyNumberFormat="1" applyFont="1" applyFill="1" applyBorder="1" applyProtection="1"/>
    <xf numFmtId="42" fontId="0" fillId="0" borderId="0" xfId="0" applyNumberFormat="1" applyFont="1" applyFill="1" applyBorder="1"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center"/>
    </xf>
    <xf numFmtId="164" fontId="0" fillId="0" borderId="0" xfId="0" applyNumberFormat="1" applyAlignment="1" applyProtection="1">
      <alignment horizontal="center"/>
    </xf>
    <xf numFmtId="0" fontId="2" fillId="0" borderId="0" xfId="0" applyFont="1" applyBorder="1" applyAlignment="1" applyProtection="1"/>
    <xf numFmtId="41" fontId="6" fillId="0" borderId="1" xfId="1" applyNumberFormat="1" applyFont="1" applyFill="1" applyBorder="1" applyProtection="1"/>
    <xf numFmtId="42" fontId="0" fillId="0" borderId="7" xfId="0" applyNumberFormat="1" applyFont="1" applyBorder="1" applyProtection="1"/>
    <xf numFmtId="0" fontId="8" fillId="0" borderId="0" xfId="0" applyFont="1" applyProtection="1"/>
    <xf numFmtId="0" fontId="0" fillId="0" borderId="0" xfId="0" applyProtection="1"/>
    <xf numFmtId="164" fontId="0" fillId="0" borderId="0" xfId="0" applyNumberFormat="1" applyAlignment="1" applyProtection="1">
      <alignment horizontal="right"/>
    </xf>
    <xf numFmtId="164" fontId="0" fillId="0" borderId="0" xfId="0" applyNumberFormat="1" applyAlignment="1" applyProtection="1"/>
    <xf numFmtId="0" fontId="0" fillId="0" borderId="6" xfId="0" applyBorder="1" applyAlignment="1" applyProtection="1">
      <alignment horizontal="center" wrapText="1"/>
    </xf>
    <xf numFmtId="0" fontId="0" fillId="0" borderId="9" xfId="0" applyBorder="1" applyAlignment="1" applyProtection="1">
      <alignment horizontal="center" wrapText="1"/>
    </xf>
    <xf numFmtId="0" fontId="0" fillId="0" borderId="6" xfId="0" applyBorder="1" applyAlignment="1" applyProtection="1">
      <alignment horizontal="center" textRotation="180" wrapText="1"/>
    </xf>
    <xf numFmtId="0" fontId="0" fillId="0" borderId="8" xfId="0" applyBorder="1" applyAlignment="1" applyProtection="1">
      <alignment horizontal="center" textRotation="180" wrapText="1"/>
    </xf>
    <xf numFmtId="0" fontId="0" fillId="0" borderId="8" xfId="0" applyBorder="1" applyAlignment="1" applyProtection="1">
      <alignment horizontal="center" wrapText="1"/>
    </xf>
    <xf numFmtId="0" fontId="0" fillId="0" borderId="24" xfId="0" applyBorder="1" applyAlignment="1" applyProtection="1">
      <alignment horizontal="center" wrapText="1"/>
    </xf>
    <xf numFmtId="0" fontId="0" fillId="0" borderId="2" xfId="0" applyBorder="1" applyAlignment="1" applyProtection="1">
      <alignment horizontal="center" wrapText="1"/>
    </xf>
    <xf numFmtId="0" fontId="0" fillId="0" borderId="0" xfId="0" applyAlignment="1" applyProtection="1">
      <alignment horizontal="center" wrapText="1"/>
    </xf>
    <xf numFmtId="42" fontId="0" fillId="0" borderId="0" xfId="0" applyNumberFormat="1" applyFill="1" applyProtection="1"/>
    <xf numFmtId="42" fontId="0" fillId="0" borderId="0" xfId="0" applyNumberFormat="1" applyProtection="1"/>
    <xf numFmtId="41" fontId="0" fillId="0" borderId="0" xfId="0" applyNumberFormat="1" applyFill="1" applyProtection="1"/>
    <xf numFmtId="41" fontId="0" fillId="0" borderId="0" xfId="0" applyNumberFormat="1" applyProtection="1"/>
    <xf numFmtId="41" fontId="0" fillId="0" borderId="1" xfId="0" applyNumberFormat="1" applyFill="1" applyBorder="1" applyProtection="1"/>
    <xf numFmtId="42" fontId="0" fillId="0" borderId="5" xfId="0" applyNumberFormat="1" applyBorder="1" applyProtection="1"/>
    <xf numFmtId="42" fontId="0" fillId="0" borderId="0" xfId="0" applyNumberFormat="1" applyBorder="1" applyProtection="1"/>
    <xf numFmtId="42" fontId="0" fillId="0" borderId="3" xfId="0" applyNumberFormat="1" applyBorder="1" applyProtection="1"/>
    <xf numFmtId="0" fontId="0" fillId="3" borderId="0" xfId="0" applyFill="1" applyProtection="1">
      <protection locked="0"/>
    </xf>
    <xf numFmtId="0" fontId="0" fillId="3" borderId="10" xfId="0" applyFill="1" applyBorder="1" applyProtection="1">
      <protection locked="0"/>
    </xf>
    <xf numFmtId="0" fontId="0" fillId="3" borderId="12" xfId="0" applyFill="1" applyBorder="1" applyProtection="1">
      <protection locked="0"/>
    </xf>
    <xf numFmtId="42" fontId="0" fillId="3" borderId="10" xfId="0" applyNumberFormat="1" applyFill="1" applyBorder="1" applyProtection="1">
      <protection locked="0"/>
    </xf>
    <xf numFmtId="0" fontId="0" fillId="3" borderId="11" xfId="0" applyFill="1" applyBorder="1" applyProtection="1">
      <protection locked="0"/>
    </xf>
    <xf numFmtId="0" fontId="0" fillId="3" borderId="0" xfId="0" applyFill="1" applyBorder="1" applyProtection="1">
      <protection locked="0"/>
    </xf>
    <xf numFmtId="41" fontId="0" fillId="3" borderId="11" xfId="0" applyNumberFormat="1" applyFill="1" applyBorder="1" applyProtection="1">
      <protection locked="0"/>
    </xf>
    <xf numFmtId="41" fontId="0" fillId="3" borderId="13" xfId="0" applyNumberFormat="1" applyFill="1" applyBorder="1" applyProtection="1">
      <protection locked="0"/>
    </xf>
    <xf numFmtId="42" fontId="0" fillId="3" borderId="25" xfId="0" applyNumberFormat="1" applyFill="1" applyBorder="1" applyProtection="1">
      <protection locked="0"/>
    </xf>
    <xf numFmtId="42" fontId="0" fillId="3" borderId="11" xfId="0" applyNumberFormat="1" applyFill="1" applyBorder="1" applyProtection="1">
      <protection locked="0"/>
    </xf>
    <xf numFmtId="41" fontId="0" fillId="3" borderId="25" xfId="0" applyNumberFormat="1" applyFill="1" applyBorder="1" applyProtection="1">
      <protection locked="0"/>
    </xf>
    <xf numFmtId="41" fontId="0" fillId="3" borderId="26" xfId="0" applyNumberFormat="1" applyFill="1" applyBorder="1" applyProtection="1">
      <protection locked="0"/>
    </xf>
    <xf numFmtId="0" fontId="1" fillId="0" borderId="0" xfId="0" applyFont="1" applyAlignment="1" applyProtection="1"/>
    <xf numFmtId="5" fontId="10" fillId="0" borderId="0" xfId="1" applyFont="1" applyProtection="1"/>
    <xf numFmtId="5" fontId="11" fillId="0" borderId="0" xfId="1" applyFont="1" applyBorder="1" applyAlignment="1" applyProtection="1">
      <alignment wrapText="1"/>
    </xf>
    <xf numFmtId="39" fontId="5" fillId="0" borderId="0" xfId="1" applyNumberFormat="1" applyFont="1" applyFill="1" applyBorder="1" applyAlignment="1" applyProtection="1">
      <alignment horizontal="center" wrapText="1"/>
    </xf>
    <xf numFmtId="39" fontId="5" fillId="0" borderId="0" xfId="1" applyNumberFormat="1" applyFont="1" applyBorder="1" applyAlignment="1" applyProtection="1">
      <alignment horizontal="center" wrapText="1"/>
    </xf>
    <xf numFmtId="5" fontId="1" fillId="0" borderId="0" xfId="1" applyFont="1" applyBorder="1" applyAlignment="1" applyProtection="1">
      <alignment horizontal="center" wrapText="1"/>
    </xf>
    <xf numFmtId="5" fontId="11" fillId="4" borderId="0" xfId="1" applyFont="1" applyFill="1" applyBorder="1" applyAlignment="1" applyProtection="1">
      <alignment wrapText="1"/>
    </xf>
    <xf numFmtId="39" fontId="5" fillId="4" borderId="19" xfId="1" applyNumberFormat="1" applyFont="1" applyFill="1" applyBorder="1" applyAlignment="1" applyProtection="1">
      <alignment horizontal="center" wrapText="1"/>
    </xf>
    <xf numFmtId="5" fontId="9" fillId="0" borderId="0" xfId="1" applyFont="1" applyProtection="1"/>
    <xf numFmtId="5" fontId="9" fillId="4" borderId="0" xfId="1" applyFont="1" applyFill="1" applyProtection="1"/>
    <xf numFmtId="5" fontId="6" fillId="0" borderId="0" xfId="1" applyFont="1" applyBorder="1" applyProtection="1"/>
    <xf numFmtId="42" fontId="6" fillId="0" borderId="0" xfId="3" applyNumberFormat="1" applyFont="1" applyBorder="1" applyAlignment="1" applyProtection="1"/>
    <xf numFmtId="42" fontId="6" fillId="0" borderId="0" xfId="3" applyNumberFormat="1" applyFont="1" applyBorder="1" applyAlignment="1" applyProtection="1">
      <alignment horizontal="right"/>
    </xf>
    <xf numFmtId="167" fontId="9" fillId="0" borderId="0" xfId="1" applyNumberFormat="1" applyFont="1" applyBorder="1" applyProtection="1"/>
    <xf numFmtId="41" fontId="6" fillId="0" borderId="0" xfId="3" applyNumberFormat="1" applyFont="1" applyBorder="1" applyAlignment="1" applyProtection="1"/>
    <xf numFmtId="41" fontId="6" fillId="0" borderId="0" xfId="3" applyNumberFormat="1" applyFont="1" applyBorder="1" applyAlignment="1" applyProtection="1">
      <alignment horizontal="right"/>
    </xf>
    <xf numFmtId="41" fontId="6" fillId="5" borderId="0" xfId="3" applyNumberFormat="1" applyFont="1" applyFill="1" applyBorder="1" applyAlignment="1" applyProtection="1">
      <alignment horizontal="right"/>
    </xf>
    <xf numFmtId="41" fontId="6" fillId="0" borderId="0" xfId="3" applyNumberFormat="1" applyFont="1" applyFill="1" applyBorder="1" applyAlignment="1" applyProtection="1">
      <alignment horizontal="right"/>
    </xf>
    <xf numFmtId="5" fontId="6" fillId="4" borderId="0" xfId="1" applyFont="1" applyFill="1" applyBorder="1" applyProtection="1"/>
    <xf numFmtId="41" fontId="6" fillId="4" borderId="0" xfId="3" applyNumberFormat="1" applyFont="1" applyFill="1" applyBorder="1" applyAlignment="1" applyProtection="1">
      <alignment horizontal="right"/>
    </xf>
    <xf numFmtId="41" fontId="6" fillId="4" borderId="0" xfId="3" applyNumberFormat="1" applyFont="1" applyFill="1" applyBorder="1" applyProtection="1"/>
    <xf numFmtId="41" fontId="6" fillId="4" borderId="0" xfId="3" applyNumberFormat="1" applyFont="1" applyFill="1" applyBorder="1" applyAlignment="1" applyProtection="1"/>
    <xf numFmtId="41" fontId="5" fillId="4" borderId="0" xfId="1" applyNumberFormat="1" applyFont="1" applyFill="1" applyBorder="1" applyAlignment="1" applyProtection="1">
      <alignment horizontal="center" wrapText="1"/>
    </xf>
    <xf numFmtId="41" fontId="5" fillId="4" borderId="0" xfId="1" applyNumberFormat="1" applyFont="1" applyFill="1" applyBorder="1" applyAlignment="1" applyProtection="1">
      <alignment horizontal="center"/>
    </xf>
    <xf numFmtId="41" fontId="6" fillId="0" borderId="1" xfId="3" applyNumberFormat="1" applyFont="1" applyBorder="1" applyAlignment="1" applyProtection="1">
      <alignment horizontal="right"/>
    </xf>
    <xf numFmtId="41" fontId="6" fillId="4" borderId="19" xfId="3" applyNumberFormat="1" applyFont="1" applyFill="1" applyBorder="1" applyProtection="1"/>
    <xf numFmtId="41" fontId="6" fillId="4" borderId="15" xfId="3" applyNumberFormat="1" applyFont="1" applyFill="1" applyBorder="1" applyAlignment="1" applyProtection="1"/>
    <xf numFmtId="41" fontId="6" fillId="4" borderId="19" xfId="3" applyNumberFormat="1" applyFont="1" applyFill="1" applyBorder="1" applyAlignment="1" applyProtection="1">
      <alignment horizontal="right"/>
    </xf>
    <xf numFmtId="167" fontId="9" fillId="0" borderId="0" xfId="1" applyNumberFormat="1" applyFont="1" applyProtection="1"/>
    <xf numFmtId="5" fontId="5" fillId="0" borderId="0" xfId="1" applyFont="1" applyBorder="1" applyProtection="1"/>
    <xf numFmtId="42" fontId="6" fillId="0" borderId="5" xfId="3" applyNumberFormat="1" applyFont="1" applyFill="1" applyBorder="1" applyAlignment="1" applyProtection="1">
      <alignment horizontal="right"/>
    </xf>
    <xf numFmtId="42" fontId="6" fillId="0" borderId="3" xfId="3" applyNumberFormat="1" applyFont="1" applyFill="1" applyBorder="1" applyAlignment="1" applyProtection="1">
      <alignment horizontal="right"/>
    </xf>
    <xf numFmtId="39" fontId="6" fillId="0" borderId="0" xfId="3" applyNumberFormat="1" applyFont="1" applyFill="1" applyBorder="1" applyAlignment="1" applyProtection="1">
      <alignment horizontal="right"/>
    </xf>
    <xf numFmtId="39" fontId="6" fillId="0" borderId="0" xfId="3" applyNumberFormat="1" applyFont="1" applyBorder="1" applyProtection="1"/>
    <xf numFmtId="39" fontId="9" fillId="0" borderId="0" xfId="1" applyNumberFormat="1" applyFont="1" applyProtection="1"/>
    <xf numFmtId="39" fontId="10" fillId="0" borderId="0" xfId="1" applyNumberFormat="1" applyFont="1" applyProtection="1"/>
    <xf numFmtId="39" fontId="9" fillId="3" borderId="1" xfId="1" applyNumberFormat="1" applyFont="1" applyFill="1" applyBorder="1" applyProtection="1">
      <protection locked="0"/>
    </xf>
    <xf numFmtId="39" fontId="9" fillId="3" borderId="4" xfId="1" applyNumberFormat="1" applyFont="1" applyFill="1" applyBorder="1" applyProtection="1">
      <protection locked="0"/>
    </xf>
    <xf numFmtId="0" fontId="12" fillId="3" borderId="18" xfId="4" applyFont="1" applyFill="1" applyBorder="1" applyProtection="1">
      <protection locked="0"/>
    </xf>
    <xf numFmtId="0" fontId="12" fillId="3" borderId="20" xfId="4" applyFont="1" applyFill="1" applyBorder="1" applyProtection="1">
      <protection locked="0"/>
    </xf>
    <xf numFmtId="42" fontId="12" fillId="3" borderId="18" xfId="4" applyNumberFormat="1" applyFont="1" applyFill="1" applyBorder="1" applyProtection="1">
      <protection locked="0"/>
    </xf>
    <xf numFmtId="0" fontId="12" fillId="3" borderId="16" xfId="4" applyFont="1" applyFill="1" applyBorder="1" applyProtection="1">
      <protection locked="0"/>
    </xf>
    <xf numFmtId="0" fontId="12" fillId="3" borderId="17" xfId="4" applyFont="1" applyFill="1" applyBorder="1" applyProtection="1">
      <protection locked="0"/>
    </xf>
    <xf numFmtId="41" fontId="12" fillId="3" borderId="16" xfId="4" applyNumberFormat="1" applyFont="1" applyFill="1" applyBorder="1" applyProtection="1">
      <protection locked="0"/>
    </xf>
    <xf numFmtId="0" fontId="12" fillId="3" borderId="23" xfId="4" applyFont="1" applyFill="1" applyBorder="1" applyProtection="1">
      <protection locked="0"/>
    </xf>
    <xf numFmtId="0" fontId="0" fillId="0" borderId="0" xfId="0" applyFont="1" applyAlignment="1" applyProtection="1">
      <alignment horizontal="right"/>
    </xf>
    <xf numFmtId="164" fontId="0" fillId="0" borderId="0" xfId="0" applyNumberFormat="1" applyFont="1" applyAlignment="1" applyProtection="1"/>
    <xf numFmtId="0" fontId="0" fillId="0" borderId="0" xfId="0" applyFont="1" applyAlignment="1" applyProtection="1">
      <alignment horizontal="center"/>
    </xf>
    <xf numFmtId="0" fontId="16" fillId="0" borderId="0" xfId="0" applyFont="1" applyBorder="1" applyProtection="1"/>
    <xf numFmtId="0" fontId="0" fillId="0" borderId="0" xfId="0" applyFont="1" applyBorder="1" applyProtection="1"/>
    <xf numFmtId="5" fontId="1" fillId="0" borderId="6" xfId="1" applyFont="1" applyBorder="1" applyAlignment="1" applyProtection="1">
      <alignment horizontal="center" wrapText="1"/>
    </xf>
    <xf numFmtId="5" fontId="1" fillId="0" borderId="6" xfId="1" applyFont="1" applyFill="1" applyBorder="1" applyAlignment="1" applyProtection="1">
      <alignment horizontal="center" wrapText="1"/>
    </xf>
    <xf numFmtId="3" fontId="6" fillId="3" borderId="0" xfId="3" applyNumberFormat="1" applyFont="1" applyFill="1" applyBorder="1" applyAlignment="1" applyProtection="1">
      <alignment horizontal="right"/>
      <protection locked="0"/>
    </xf>
    <xf numFmtId="3" fontId="6" fillId="3" borderId="1" xfId="3" applyNumberFormat="1" applyFont="1" applyFill="1" applyBorder="1" applyAlignment="1" applyProtection="1">
      <alignment horizontal="right"/>
      <protection locked="0"/>
    </xf>
    <xf numFmtId="3" fontId="6" fillId="5" borderId="0" xfId="3"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3" fontId="6" fillId="4" borderId="0" xfId="3" applyNumberFormat="1" applyFont="1" applyFill="1" applyBorder="1" applyAlignment="1" applyProtection="1">
      <alignment horizontal="right"/>
    </xf>
    <xf numFmtId="3" fontId="5" fillId="4" borderId="0" xfId="1" applyNumberFormat="1" applyFont="1" applyFill="1" applyBorder="1" applyAlignment="1" applyProtection="1">
      <alignment horizontal="center" wrapText="1"/>
    </xf>
    <xf numFmtId="3" fontId="6" fillId="4" borderId="15" xfId="3" applyNumberFormat="1" applyFont="1" applyFill="1" applyBorder="1" applyAlignment="1" applyProtection="1">
      <alignment horizontal="right"/>
    </xf>
    <xf numFmtId="3" fontId="6" fillId="0" borderId="5" xfId="3" applyNumberFormat="1" applyFont="1" applyFill="1" applyBorder="1" applyAlignment="1" applyProtection="1">
      <alignment horizontal="right"/>
    </xf>
    <xf numFmtId="42" fontId="6" fillId="0" borderId="0" xfId="3" applyNumberFormat="1" applyFont="1" applyFill="1" applyBorder="1" applyProtection="1"/>
    <xf numFmtId="3" fontId="6" fillId="4" borderId="19" xfId="3" applyNumberFormat="1" applyFont="1" applyFill="1" applyBorder="1" applyAlignment="1" applyProtection="1">
      <alignment horizontal="right"/>
    </xf>
    <xf numFmtId="3" fontId="6" fillId="0" borderId="3" xfId="3" applyNumberFormat="1" applyFont="1" applyFill="1" applyBorder="1" applyAlignment="1" applyProtection="1">
      <alignment horizontal="right"/>
    </xf>
    <xf numFmtId="0" fontId="0" fillId="3" borderId="0" xfId="0" applyFill="1" applyAlignment="1" applyProtection="1">
      <alignment wrapText="1"/>
      <protection locked="0"/>
    </xf>
    <xf numFmtId="42" fontId="0" fillId="3" borderId="25" xfId="0" applyNumberFormat="1" applyFill="1" applyBorder="1" applyAlignment="1" applyProtection="1">
      <alignment wrapText="1"/>
      <protection locked="0"/>
    </xf>
    <xf numFmtId="42" fontId="0" fillId="3" borderId="0" xfId="0" applyNumberFormat="1" applyFill="1" applyBorder="1" applyAlignment="1" applyProtection="1">
      <alignment wrapText="1"/>
      <protection locked="0"/>
    </xf>
    <xf numFmtId="41" fontId="0" fillId="3" borderId="25" xfId="0" applyNumberFormat="1" applyFill="1" applyBorder="1" applyAlignment="1" applyProtection="1">
      <alignment wrapText="1"/>
      <protection locked="0"/>
    </xf>
    <xf numFmtId="41" fontId="0" fillId="3" borderId="0" xfId="0" applyNumberFormat="1" applyFill="1" applyBorder="1" applyAlignment="1" applyProtection="1">
      <alignment wrapText="1"/>
      <protection locked="0"/>
    </xf>
    <xf numFmtId="41" fontId="0" fillId="3" borderId="26" xfId="0" applyNumberFormat="1" applyFill="1" applyBorder="1" applyAlignment="1" applyProtection="1">
      <alignment wrapText="1"/>
      <protection locked="0"/>
    </xf>
    <xf numFmtId="41" fontId="0" fillId="3" borderId="1" xfId="0" applyNumberFormat="1" applyFill="1" applyBorder="1" applyAlignment="1" applyProtection="1">
      <alignment wrapText="1"/>
      <protection locked="0"/>
    </xf>
    <xf numFmtId="3" fontId="0" fillId="3" borderId="10" xfId="0" applyNumberFormat="1" applyFill="1" applyBorder="1" applyProtection="1">
      <protection locked="0"/>
    </xf>
    <xf numFmtId="3" fontId="0" fillId="3" borderId="11" xfId="0" applyNumberFormat="1" applyFill="1" applyBorder="1" applyProtection="1">
      <protection locked="0"/>
    </xf>
    <xf numFmtId="3" fontId="0" fillId="3" borderId="0" xfId="0" applyNumberFormat="1" applyFill="1" applyBorder="1" applyProtection="1">
      <protection locked="0"/>
    </xf>
    <xf numFmtId="3" fontId="0" fillId="3" borderId="1" xfId="0" applyNumberFormat="1" applyFill="1" applyBorder="1" applyProtection="1">
      <protection locked="0"/>
    </xf>
    <xf numFmtId="0" fontId="0" fillId="2" borderId="0" xfId="0" applyFont="1" applyFill="1" applyAlignment="1">
      <alignment horizontal="left" wrapText="1"/>
    </xf>
    <xf numFmtId="0" fontId="0" fillId="0" borderId="0" xfId="0" applyAlignment="1">
      <alignment horizontal="left" wrapText="1"/>
    </xf>
    <xf numFmtId="0" fontId="2" fillId="0" borderId="1" xfId="0" applyFont="1" applyBorder="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3" borderId="0" xfId="0" applyFill="1" applyAlignment="1" applyProtection="1">
      <alignment horizontal="left"/>
      <protection locked="0"/>
    </xf>
    <xf numFmtId="0" fontId="0" fillId="0" borderId="0" xfId="0" applyFill="1" applyAlignment="1">
      <alignment horizontal="left"/>
    </xf>
    <xf numFmtId="0" fontId="0" fillId="0" borderId="0" xfId="0" applyFont="1" applyAlignment="1">
      <alignment horizontal="left" wrapText="1"/>
    </xf>
    <xf numFmtId="0" fontId="1" fillId="0" borderId="0" xfId="0" applyFont="1" applyAlignment="1">
      <alignment horizontal="left" wrapText="1"/>
    </xf>
    <xf numFmtId="0" fontId="2" fillId="0" borderId="1" xfId="0" applyFont="1" applyBorder="1" applyAlignment="1" applyProtection="1">
      <alignment horizontal="center"/>
    </xf>
    <xf numFmtId="0" fontId="1" fillId="0" borderId="0" xfId="0" applyFont="1" applyAlignment="1" applyProtection="1">
      <alignment horizontal="center"/>
    </xf>
    <xf numFmtId="0" fontId="2" fillId="0" borderId="0" xfId="0" applyFont="1" applyAlignment="1">
      <alignment horizontal="left" wrapText="1"/>
    </xf>
    <xf numFmtId="164" fontId="0" fillId="0" borderId="0" xfId="0" applyNumberFormat="1" applyAlignment="1" applyProtection="1">
      <alignment horizontal="center"/>
    </xf>
    <xf numFmtId="0" fontId="2" fillId="0" borderId="0" xfId="0" applyFont="1" applyAlignment="1" applyProtection="1">
      <alignment horizontal="left" wrapText="1"/>
    </xf>
    <xf numFmtId="0" fontId="0" fillId="0" borderId="0" xfId="0" applyAlignment="1" applyProtection="1">
      <alignment horizontal="left" wrapText="1"/>
    </xf>
    <xf numFmtId="0" fontId="0" fillId="0" borderId="1" xfId="0" applyBorder="1" applyAlignment="1" applyProtection="1">
      <alignment horizontal="center"/>
    </xf>
    <xf numFmtId="0" fontId="0" fillId="0" borderId="1" xfId="0" applyBorder="1" applyAlignment="1" applyProtection="1">
      <alignment horizontal="center" wrapText="1"/>
    </xf>
    <xf numFmtId="5" fontId="1" fillId="0" borderId="0" xfId="1" applyFont="1" applyBorder="1" applyAlignment="1" applyProtection="1">
      <alignment horizontal="left"/>
    </xf>
    <xf numFmtId="0" fontId="14" fillId="0" borderId="1" xfId="4" applyFont="1" applyBorder="1" applyAlignment="1">
      <alignment horizontal="center" wrapText="1"/>
    </xf>
    <xf numFmtId="0" fontId="13" fillId="0" borderId="0" xfId="4" applyFont="1" applyBorder="1" applyAlignment="1">
      <alignment horizontal="left"/>
    </xf>
    <xf numFmtId="164" fontId="0" fillId="0" borderId="0" xfId="0" applyNumberFormat="1" applyFont="1" applyAlignment="1">
      <alignment horizontal="center"/>
    </xf>
  </cellXfs>
  <cellStyles count="6">
    <cellStyle name="Comma 2" xfId="2"/>
    <cellStyle name="Currency 2" xfId="3"/>
    <cellStyle name="Currency 3" xfId="5"/>
    <cellStyle name="Normal" xfId="0" builtinId="0"/>
    <cellStyle name="Normal 2" xfId="1"/>
    <cellStyle name="Normal_Analysis of CompAbsence" xfId="4"/>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topLeftCell="A4" workbookViewId="0">
      <selection activeCell="A16" sqref="A16"/>
    </sheetView>
  </sheetViews>
  <sheetFormatPr defaultColWidth="9.109375" defaultRowHeight="14.4" x14ac:dyDescent="0.3"/>
  <cols>
    <col min="1" max="1" width="34.33203125" style="36" bestFit="1" customWidth="1"/>
    <col min="2" max="2" width="45.6640625" style="36" customWidth="1"/>
    <col min="3" max="16384" width="9.109375" style="36"/>
  </cols>
  <sheetData>
    <row r="1" spans="1:4" ht="15" x14ac:dyDescent="0.25">
      <c r="A1" s="3" t="s">
        <v>0</v>
      </c>
      <c r="B1" s="4"/>
      <c r="C1" s="4"/>
      <c r="D1" s="4"/>
    </row>
    <row r="2" spans="1:4" ht="30" customHeight="1" x14ac:dyDescent="0.25">
      <c r="A2" s="225" t="s">
        <v>88</v>
      </c>
      <c r="B2" s="225"/>
      <c r="C2" s="225"/>
      <c r="D2" s="225"/>
    </row>
    <row r="3" spans="1:4" ht="15" x14ac:dyDescent="0.25">
      <c r="A3" s="225"/>
      <c r="B3" s="225"/>
      <c r="C3" s="225"/>
      <c r="D3" s="225"/>
    </row>
    <row r="5" spans="1:4" ht="15" x14ac:dyDescent="0.25">
      <c r="A5" s="36" t="s">
        <v>1</v>
      </c>
      <c r="B5" s="76" t="s">
        <v>190</v>
      </c>
    </row>
    <row r="6" spans="1:4" ht="15" x14ac:dyDescent="0.25">
      <c r="A6" s="36" t="s">
        <v>248</v>
      </c>
      <c r="B6" s="77">
        <v>42370</v>
      </c>
    </row>
    <row r="7" spans="1:4" ht="15" x14ac:dyDescent="0.25">
      <c r="A7" s="36" t="s">
        <v>249</v>
      </c>
      <c r="B7" s="77">
        <v>42735</v>
      </c>
    </row>
    <row r="8" spans="1:4" ht="15" x14ac:dyDescent="0.25">
      <c r="A8" s="36" t="s">
        <v>2</v>
      </c>
      <c r="B8" s="72" t="s">
        <v>191</v>
      </c>
    </row>
    <row r="9" spans="1:4" ht="15" x14ac:dyDescent="0.25">
      <c r="A9" s="36" t="s">
        <v>3</v>
      </c>
      <c r="B9" s="72" t="s">
        <v>192</v>
      </c>
    </row>
    <row r="10" spans="1:4" ht="15" x14ac:dyDescent="0.25">
      <c r="A10" s="36" t="s">
        <v>4</v>
      </c>
      <c r="B10" s="72" t="s">
        <v>193</v>
      </c>
    </row>
    <row r="11" spans="1:4" ht="15" x14ac:dyDescent="0.25">
      <c r="A11" s="36" t="s">
        <v>5</v>
      </c>
      <c r="B11" s="72" t="s">
        <v>194</v>
      </c>
    </row>
  </sheetData>
  <sheetProtection password="9198" sheet="1" objects="1" scenarios="1"/>
  <mergeCells count="2">
    <mergeCell ref="A2:D2"/>
    <mergeCell ref="A3:D3"/>
  </mergeCells>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view="pageLayout" zoomScaleNormal="100" workbookViewId="0">
      <selection activeCell="H17" sqref="H17"/>
    </sheetView>
  </sheetViews>
  <sheetFormatPr defaultColWidth="9.109375" defaultRowHeight="14.4" x14ac:dyDescent="0.3"/>
  <cols>
    <col min="1" max="1" width="3.109375" style="83" customWidth="1"/>
    <col min="2" max="2" width="30.44140625" style="83" customWidth="1"/>
    <col min="3" max="3" width="14.33203125" style="83" bestFit="1" customWidth="1"/>
    <col min="4" max="4" width="2.88671875" style="83" bestFit="1" customWidth="1"/>
    <col min="5" max="5" width="15" style="83" customWidth="1"/>
    <col min="6" max="6" width="13.5546875" style="83" customWidth="1"/>
    <col min="7" max="7" width="13" style="83" customWidth="1"/>
    <col min="8" max="8" width="12.6640625" style="83" customWidth="1"/>
    <col min="9" max="9" width="12" style="83" customWidth="1"/>
    <col min="10" max="16384" width="9.109375" style="83"/>
  </cols>
  <sheetData>
    <row r="1" spans="1:9" ht="15" x14ac:dyDescent="0.25">
      <c r="A1" s="235" t="str">
        <f>'Information Sheet'!B5</f>
        <v>XYZ Housing Authority</v>
      </c>
      <c r="B1" s="235"/>
      <c r="C1" s="235"/>
      <c r="D1" s="235"/>
      <c r="E1" s="235"/>
      <c r="F1" s="235"/>
      <c r="G1" s="235"/>
      <c r="H1" s="235"/>
      <c r="I1" s="235"/>
    </row>
    <row r="2" spans="1:9" ht="15" x14ac:dyDescent="0.25">
      <c r="A2" s="112"/>
      <c r="B2" s="112"/>
      <c r="C2" s="113" t="s">
        <v>21</v>
      </c>
      <c r="D2" s="237">
        <f>'Information Sheet'!B6</f>
        <v>42370</v>
      </c>
      <c r="E2" s="237"/>
      <c r="F2" s="114" t="s">
        <v>22</v>
      </c>
      <c r="G2" s="237">
        <f>'Information Sheet'!B7</f>
        <v>42735</v>
      </c>
      <c r="H2" s="237"/>
      <c r="I2" s="112"/>
    </row>
    <row r="3" spans="1:9" ht="15" x14ac:dyDescent="0.25">
      <c r="A3" s="112"/>
      <c r="B3" s="112"/>
      <c r="C3" s="113"/>
      <c r="D3" s="115"/>
      <c r="E3" s="115"/>
      <c r="F3" s="114"/>
      <c r="G3" s="115"/>
      <c r="H3" s="115"/>
      <c r="I3" s="112"/>
    </row>
    <row r="4" spans="1:9" ht="15" x14ac:dyDescent="0.25">
      <c r="C4" s="116"/>
      <c r="D4" s="116"/>
      <c r="E4" s="234" t="s">
        <v>117</v>
      </c>
      <c r="F4" s="234"/>
      <c r="G4" s="234"/>
      <c r="H4" s="234"/>
      <c r="I4" s="234"/>
    </row>
    <row r="5" spans="1:9" ht="45.75" thickBot="1" x14ac:dyDescent="0.3">
      <c r="B5" s="22"/>
      <c r="C5" s="28" t="s">
        <v>111</v>
      </c>
      <c r="D5" s="21"/>
      <c r="E5" s="28" t="s">
        <v>112</v>
      </c>
      <c r="F5" s="28" t="s">
        <v>69</v>
      </c>
      <c r="G5" s="28" t="s">
        <v>113</v>
      </c>
      <c r="H5" s="28" t="s">
        <v>115</v>
      </c>
      <c r="I5" s="28" t="s">
        <v>114</v>
      </c>
    </row>
    <row r="6" spans="1:9" ht="15" x14ac:dyDescent="0.25">
      <c r="B6" s="23" t="s">
        <v>118</v>
      </c>
      <c r="C6" s="88">
        <f>SUM(E6:I6)</f>
        <v>0</v>
      </c>
      <c r="D6" s="89"/>
      <c r="E6" s="25"/>
      <c r="F6" s="25"/>
      <c r="G6" s="25"/>
      <c r="H6" s="25"/>
      <c r="I6" s="25"/>
    </row>
    <row r="7" spans="1:9" ht="15" x14ac:dyDescent="0.25">
      <c r="B7" s="23" t="s">
        <v>119</v>
      </c>
      <c r="C7" s="96">
        <f t="shared" ref="C7:C12" si="0">SUM(E7:I7)</f>
        <v>0</v>
      </c>
      <c r="D7" s="91"/>
      <c r="E7" s="24"/>
      <c r="F7" s="24"/>
      <c r="G7" s="24"/>
      <c r="H7" s="24"/>
      <c r="I7" s="24"/>
    </row>
    <row r="8" spans="1:9" ht="15" x14ac:dyDescent="0.25">
      <c r="B8" s="23" t="s">
        <v>120</v>
      </c>
      <c r="C8" s="96">
        <f t="shared" si="0"/>
        <v>0</v>
      </c>
      <c r="D8" s="91"/>
      <c r="E8" s="24"/>
      <c r="F8" s="24"/>
      <c r="G8" s="24"/>
      <c r="H8" s="24"/>
      <c r="I8" s="24"/>
    </row>
    <row r="9" spans="1:9" ht="15" x14ac:dyDescent="0.25">
      <c r="B9" s="23" t="s">
        <v>121</v>
      </c>
      <c r="C9" s="96">
        <f t="shared" si="0"/>
        <v>0</v>
      </c>
      <c r="D9" s="91"/>
      <c r="E9" s="24"/>
      <c r="F9" s="24"/>
      <c r="G9" s="24"/>
      <c r="H9" s="24"/>
      <c r="I9" s="24"/>
    </row>
    <row r="10" spans="1:9" ht="15" x14ac:dyDescent="0.25">
      <c r="B10" s="23" t="s">
        <v>202</v>
      </c>
      <c r="C10" s="96">
        <f t="shared" si="0"/>
        <v>0</v>
      </c>
      <c r="D10" s="91"/>
      <c r="E10" s="24"/>
      <c r="F10" s="24"/>
      <c r="G10" s="24"/>
      <c r="H10" s="24"/>
      <c r="I10" s="24"/>
    </row>
    <row r="11" spans="1:9" ht="15" x14ac:dyDescent="0.25">
      <c r="B11" s="23" t="s">
        <v>203</v>
      </c>
      <c r="C11" s="96">
        <f t="shared" si="0"/>
        <v>0</v>
      </c>
      <c r="D11" s="91"/>
      <c r="E11" s="24"/>
      <c r="F11" s="24"/>
      <c r="G11" s="24"/>
      <c r="H11" s="24"/>
      <c r="I11" s="24"/>
    </row>
    <row r="12" spans="1:9" ht="15" x14ac:dyDescent="0.25">
      <c r="B12" s="23" t="s">
        <v>204</v>
      </c>
      <c r="C12" s="117">
        <f t="shared" si="0"/>
        <v>0</v>
      </c>
      <c r="D12" s="91"/>
      <c r="E12" s="33"/>
      <c r="F12" s="33"/>
      <c r="G12" s="33"/>
      <c r="H12" s="33"/>
      <c r="I12" s="33"/>
    </row>
    <row r="13" spans="1:9" ht="15.75" thickBot="1" x14ac:dyDescent="0.3">
      <c r="A13" s="94" t="s">
        <v>116</v>
      </c>
      <c r="C13" s="97">
        <f>SUM(C6:C12)</f>
        <v>0</v>
      </c>
      <c r="D13" s="98"/>
      <c r="E13" s="97">
        <f>SUM(E6:E12)</f>
        <v>0</v>
      </c>
      <c r="F13" s="97">
        <f t="shared" ref="F13:I13" si="1">SUM(F6:F12)</f>
        <v>0</v>
      </c>
      <c r="G13" s="97">
        <f t="shared" si="1"/>
        <v>0</v>
      </c>
      <c r="H13" s="97">
        <f t="shared" si="1"/>
        <v>0</v>
      </c>
      <c r="I13" s="97">
        <f t="shared" si="1"/>
        <v>0</v>
      </c>
    </row>
    <row r="14" spans="1:9" ht="15.75" thickTop="1" x14ac:dyDescent="0.25"/>
    <row r="15" spans="1:9" ht="36.75" customHeight="1" x14ac:dyDescent="0.25">
      <c r="A15" s="238" t="s">
        <v>205</v>
      </c>
      <c r="B15" s="238"/>
      <c r="C15" s="238"/>
      <c r="D15" s="238"/>
      <c r="E15" s="238"/>
      <c r="F15" s="238"/>
      <c r="G15" s="238"/>
      <c r="H15" s="238"/>
      <c r="I15" s="238"/>
    </row>
  </sheetData>
  <sheetProtection password="9198" sheet="1" scenarios="1" formatColumns="0"/>
  <mergeCells count="5">
    <mergeCell ref="A1:I1"/>
    <mergeCell ref="D2:E2"/>
    <mergeCell ref="G2:H2"/>
    <mergeCell ref="E4:I4"/>
    <mergeCell ref="A15:I15"/>
  </mergeCells>
  <pageMargins left="0.25" right="0.25" top="0.75" bottom="0.75" header="0.3" footer="0.3"/>
  <pageSetup orientation="landscape" r:id="rId1"/>
  <headerFooter>
    <oddHeader>&amp;C&amp;"-,Bold"&amp;16 2016 Proposed Capital Budget</oddHeader>
    <oddFooter>&amp;C&amp;"-,Bold"CB -3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view="pageLayout" zoomScaleNormal="100" workbookViewId="0">
      <selection activeCell="F5" sqref="F5"/>
    </sheetView>
  </sheetViews>
  <sheetFormatPr defaultColWidth="9.109375" defaultRowHeight="14.4" x14ac:dyDescent="0.3"/>
  <cols>
    <col min="1" max="1" width="3.109375" style="83" customWidth="1"/>
    <col min="2" max="2" width="25.44140625" style="83" customWidth="1"/>
    <col min="3" max="3" width="14.33203125" style="83" bestFit="1" customWidth="1"/>
    <col min="4" max="4" width="2.88671875" style="83" bestFit="1" customWidth="1"/>
    <col min="5" max="5" width="16.109375" style="83" bestFit="1" customWidth="1"/>
    <col min="6" max="6" width="13.5546875" style="83" customWidth="1"/>
    <col min="7" max="7" width="13" style="83" customWidth="1"/>
    <col min="8" max="9" width="12.6640625" style="83" customWidth="1"/>
    <col min="10" max="10" width="12" style="83" customWidth="1"/>
    <col min="11" max="16384" width="9.109375" style="83"/>
  </cols>
  <sheetData>
    <row r="1" spans="1:10" ht="15" x14ac:dyDescent="0.25">
      <c r="A1" s="235" t="str">
        <f>'Information Sheet'!B5</f>
        <v>XYZ Housing Authority</v>
      </c>
      <c r="B1" s="235"/>
      <c r="C1" s="235"/>
      <c r="D1" s="235"/>
      <c r="E1" s="235"/>
      <c r="F1" s="235"/>
      <c r="G1" s="235"/>
      <c r="H1" s="235"/>
      <c r="I1" s="235"/>
      <c r="J1" s="235"/>
    </row>
    <row r="2" spans="1:10" ht="15" x14ac:dyDescent="0.25">
      <c r="A2" s="112"/>
      <c r="B2" s="112"/>
      <c r="C2" s="113" t="s">
        <v>21</v>
      </c>
      <c r="D2" s="237">
        <f>'Information Sheet'!B6</f>
        <v>42370</v>
      </c>
      <c r="E2" s="237"/>
      <c r="F2" s="114" t="s">
        <v>22</v>
      </c>
      <c r="G2" s="237">
        <f>'Information Sheet'!B7</f>
        <v>42735</v>
      </c>
      <c r="H2" s="237"/>
      <c r="I2" s="115"/>
      <c r="J2" s="112"/>
    </row>
    <row r="3" spans="1:10" ht="15" x14ac:dyDescent="0.25">
      <c r="A3" s="112"/>
      <c r="B3" s="112"/>
      <c r="C3" s="113"/>
      <c r="D3" s="115"/>
      <c r="E3" s="115"/>
      <c r="F3" s="114"/>
      <c r="G3" s="115"/>
      <c r="H3" s="115"/>
      <c r="I3" s="115"/>
      <c r="J3" s="112"/>
    </row>
    <row r="4" spans="1:10" ht="15" x14ac:dyDescent="0.25">
      <c r="C4" s="116"/>
      <c r="D4" s="116"/>
      <c r="E4" s="234" t="s">
        <v>81</v>
      </c>
      <c r="F4" s="234"/>
      <c r="G4" s="234"/>
      <c r="H4" s="234"/>
      <c r="I4" s="234"/>
      <c r="J4" s="234"/>
    </row>
    <row r="5" spans="1:10" ht="29.4" thickBot="1" x14ac:dyDescent="0.35">
      <c r="B5" s="22"/>
      <c r="C5" s="28" t="s">
        <v>111</v>
      </c>
      <c r="D5" s="21"/>
      <c r="E5" s="28" t="s">
        <v>123</v>
      </c>
      <c r="F5" s="28">
        <v>2017</v>
      </c>
      <c r="G5" s="28">
        <f>+F5+1</f>
        <v>2018</v>
      </c>
      <c r="H5" s="28">
        <f>G5+1</f>
        <v>2019</v>
      </c>
      <c r="I5" s="28">
        <f>H5+1</f>
        <v>2020</v>
      </c>
      <c r="J5" s="28">
        <f>I5+1</f>
        <v>2021</v>
      </c>
    </row>
    <row r="6" spans="1:10" ht="15" x14ac:dyDescent="0.25">
      <c r="B6" s="32" t="str">
        <f>'Capital Budget Proposed'!B6</f>
        <v>Project A Description</v>
      </c>
      <c r="C6" s="88">
        <f>SUM(E6:J6)</f>
        <v>0</v>
      </c>
      <c r="D6" s="89"/>
      <c r="E6" s="88">
        <f>'Capital Budget Proposed'!C6</f>
        <v>0</v>
      </c>
      <c r="F6" s="25"/>
      <c r="G6" s="25"/>
      <c r="H6" s="25"/>
      <c r="I6" s="25"/>
      <c r="J6" s="25"/>
    </row>
    <row r="7" spans="1:10" ht="15" x14ac:dyDescent="0.25">
      <c r="B7" s="32" t="str">
        <f>'Capital Budget Proposed'!B7</f>
        <v>Project B Description</v>
      </c>
      <c r="C7" s="96">
        <f t="shared" ref="C7:C12" si="0">SUM(E7:J7)</f>
        <v>0</v>
      </c>
      <c r="D7" s="91"/>
      <c r="E7" s="96">
        <f>'Capital Budget Proposed'!C7</f>
        <v>0</v>
      </c>
      <c r="F7" s="24"/>
      <c r="G7" s="24"/>
      <c r="H7" s="24"/>
      <c r="I7" s="24"/>
      <c r="J7" s="24"/>
    </row>
    <row r="8" spans="1:10" ht="15" x14ac:dyDescent="0.25">
      <c r="B8" s="32" t="str">
        <f>'Capital Budget Proposed'!B8</f>
        <v>Project C Description</v>
      </c>
      <c r="C8" s="96">
        <f t="shared" si="0"/>
        <v>0</v>
      </c>
      <c r="D8" s="91"/>
      <c r="E8" s="96">
        <f>'Capital Budget Proposed'!C8</f>
        <v>0</v>
      </c>
      <c r="F8" s="24"/>
      <c r="G8" s="24"/>
      <c r="H8" s="24"/>
      <c r="I8" s="24"/>
      <c r="J8" s="24"/>
    </row>
    <row r="9" spans="1:10" ht="15" x14ac:dyDescent="0.25">
      <c r="B9" s="32" t="str">
        <f>'Capital Budget Proposed'!B9</f>
        <v>Project D Description</v>
      </c>
      <c r="C9" s="96">
        <f t="shared" si="0"/>
        <v>0</v>
      </c>
      <c r="D9" s="91"/>
      <c r="E9" s="96">
        <f>'Capital Budget Proposed'!C9</f>
        <v>0</v>
      </c>
      <c r="F9" s="24"/>
      <c r="G9" s="24"/>
      <c r="H9" s="24"/>
      <c r="I9" s="24"/>
      <c r="J9" s="24"/>
    </row>
    <row r="10" spans="1:10" ht="15" x14ac:dyDescent="0.25">
      <c r="B10" s="32" t="str">
        <f>'Capital Budget Proposed'!B10</f>
        <v>Project E Description</v>
      </c>
      <c r="C10" s="96">
        <f t="shared" si="0"/>
        <v>0</v>
      </c>
      <c r="D10" s="91"/>
      <c r="E10" s="96">
        <f>'Capital Budget Proposed'!C10</f>
        <v>0</v>
      </c>
      <c r="F10" s="24"/>
      <c r="G10" s="24"/>
      <c r="H10" s="24"/>
      <c r="I10" s="24"/>
      <c r="J10" s="24"/>
    </row>
    <row r="11" spans="1:10" ht="15" x14ac:dyDescent="0.25">
      <c r="B11" s="32" t="str">
        <f>'Capital Budget Proposed'!B11</f>
        <v>Project F Description</v>
      </c>
      <c r="C11" s="96">
        <f t="shared" si="0"/>
        <v>0</v>
      </c>
      <c r="D11" s="91"/>
      <c r="E11" s="96">
        <f>'Capital Budget Proposed'!C11</f>
        <v>0</v>
      </c>
      <c r="F11" s="24"/>
      <c r="G11" s="24"/>
      <c r="H11" s="24"/>
      <c r="I11" s="24"/>
      <c r="J11" s="24"/>
    </row>
    <row r="12" spans="1:10" ht="15" x14ac:dyDescent="0.25">
      <c r="B12" s="32" t="str">
        <f>'Capital Budget Proposed'!B12</f>
        <v>Project G Description</v>
      </c>
      <c r="C12" s="117">
        <f t="shared" si="0"/>
        <v>0</v>
      </c>
      <c r="D12" s="91"/>
      <c r="E12" s="117">
        <f>'Capital Budget Proposed'!C12</f>
        <v>0</v>
      </c>
      <c r="F12" s="33"/>
      <c r="G12" s="33"/>
      <c r="H12" s="33"/>
      <c r="I12" s="33"/>
      <c r="J12" s="33"/>
    </row>
    <row r="13" spans="1:10" ht="15.75" thickBot="1" x14ac:dyDescent="0.3">
      <c r="A13" s="94" t="s">
        <v>124</v>
      </c>
      <c r="C13" s="97">
        <f>SUM(C6:C12)</f>
        <v>0</v>
      </c>
      <c r="D13" s="98"/>
      <c r="E13" s="97">
        <f>SUM(E6:E12)</f>
        <v>0</v>
      </c>
      <c r="F13" s="97">
        <f>SUM(F6:F12)</f>
        <v>0</v>
      </c>
      <c r="G13" s="97">
        <f t="shared" ref="G13:J13" si="1">SUM(G6:G12)</f>
        <v>0</v>
      </c>
      <c r="H13" s="97">
        <f t="shared" si="1"/>
        <v>0</v>
      </c>
      <c r="I13" s="97">
        <f t="shared" si="1"/>
        <v>0</v>
      </c>
      <c r="J13" s="97">
        <f t="shared" si="1"/>
        <v>0</v>
      </c>
    </row>
    <row r="14" spans="1:10" ht="15.75" thickTop="1" x14ac:dyDescent="0.25"/>
    <row r="15" spans="1:10" ht="15" x14ac:dyDescent="0.25">
      <c r="A15" s="238" t="s">
        <v>125</v>
      </c>
      <c r="B15" s="238"/>
      <c r="C15" s="238"/>
      <c r="D15" s="238"/>
      <c r="E15" s="238"/>
      <c r="F15" s="238"/>
      <c r="G15" s="238"/>
      <c r="H15" s="238"/>
      <c r="I15" s="238"/>
      <c r="J15" s="238"/>
    </row>
  </sheetData>
  <sheetProtection password="9198" sheet="1" objects="1" scenarios="1" formatColumns="0"/>
  <mergeCells count="5">
    <mergeCell ref="A1:J1"/>
    <mergeCell ref="D2:E2"/>
    <mergeCell ref="G2:H2"/>
    <mergeCell ref="E4:J4"/>
    <mergeCell ref="A15:J15"/>
  </mergeCells>
  <pageMargins left="0.25" right="0.25" top="0.75" bottom="0.75" header="0.3" footer="0.3"/>
  <pageSetup orientation="landscape" r:id="rId1"/>
  <headerFooter>
    <oddHeader>&amp;C&amp;"-,Bold"&amp;16 5 Year Capital Improvement Plan</oddHeader>
    <oddFooter>&amp;C&amp;"-,Bold"CB -4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view="pageLayout" zoomScaleNormal="100" workbookViewId="0">
      <selection activeCell="E6" sqref="E6:I12"/>
    </sheetView>
  </sheetViews>
  <sheetFormatPr defaultColWidth="9.109375" defaultRowHeight="14.4" x14ac:dyDescent="0.3"/>
  <cols>
    <col min="1" max="1" width="3.109375" style="83" customWidth="1"/>
    <col min="2" max="2" width="25.44140625" style="83" customWidth="1"/>
    <col min="3" max="3" width="14.33203125" style="83" bestFit="1" customWidth="1"/>
    <col min="4" max="4" width="2.88671875" style="83" bestFit="1" customWidth="1"/>
    <col min="5" max="5" width="16.109375" style="83" bestFit="1" customWidth="1"/>
    <col min="6" max="6" width="13.5546875" style="83" customWidth="1"/>
    <col min="7" max="7" width="13" style="83" customWidth="1"/>
    <col min="8" max="9" width="12.6640625" style="83" customWidth="1"/>
    <col min="10" max="16384" width="9.109375" style="83"/>
  </cols>
  <sheetData>
    <row r="1" spans="1:9" ht="15" x14ac:dyDescent="0.25">
      <c r="A1" s="235" t="str">
        <f>'Information Sheet'!B5</f>
        <v>XYZ Housing Authority</v>
      </c>
      <c r="B1" s="235"/>
      <c r="C1" s="235"/>
      <c r="D1" s="235"/>
      <c r="E1" s="235"/>
      <c r="F1" s="235"/>
      <c r="G1" s="235"/>
      <c r="H1" s="235"/>
      <c r="I1" s="235"/>
    </row>
    <row r="2" spans="1:9" ht="15" x14ac:dyDescent="0.25">
      <c r="A2" s="112"/>
      <c r="B2" s="112"/>
      <c r="C2" s="113" t="s">
        <v>21</v>
      </c>
      <c r="D2" s="237">
        <f>'Information Sheet'!B6</f>
        <v>42370</v>
      </c>
      <c r="E2" s="237"/>
      <c r="F2" s="114" t="s">
        <v>22</v>
      </c>
      <c r="G2" s="237">
        <f>'Information Sheet'!B7</f>
        <v>42735</v>
      </c>
      <c r="H2" s="237"/>
      <c r="I2" s="115"/>
    </row>
    <row r="3" spans="1:9" ht="15" x14ac:dyDescent="0.25">
      <c r="A3" s="112"/>
      <c r="B3" s="112"/>
      <c r="C3" s="113"/>
      <c r="D3" s="115"/>
      <c r="E3" s="115"/>
      <c r="F3" s="114"/>
      <c r="G3" s="115"/>
      <c r="H3" s="115"/>
      <c r="I3" s="115"/>
    </row>
    <row r="4" spans="1:9" ht="15" x14ac:dyDescent="0.25">
      <c r="C4" s="116"/>
      <c r="D4" s="116"/>
      <c r="E4" s="234" t="s">
        <v>117</v>
      </c>
      <c r="F4" s="234"/>
      <c r="G4" s="234"/>
      <c r="H4" s="234"/>
      <c r="I4" s="234"/>
    </row>
    <row r="5" spans="1:9" ht="45.75" thickBot="1" x14ac:dyDescent="0.3">
      <c r="B5" s="22"/>
      <c r="C5" s="28" t="s">
        <v>111</v>
      </c>
      <c r="D5" s="21"/>
      <c r="E5" s="28" t="s">
        <v>112</v>
      </c>
      <c r="F5" s="28" t="s">
        <v>69</v>
      </c>
      <c r="G5" s="28" t="s">
        <v>113</v>
      </c>
      <c r="H5" s="28" t="s">
        <v>115</v>
      </c>
      <c r="I5" s="28" t="s">
        <v>114</v>
      </c>
    </row>
    <row r="6" spans="1:9" ht="15" x14ac:dyDescent="0.25">
      <c r="B6" s="32" t="str">
        <f>'Capital Budget Proposed'!B6</f>
        <v>Project A Description</v>
      </c>
      <c r="C6" s="88">
        <f>SUM(E6:I6)</f>
        <v>0</v>
      </c>
      <c r="D6" s="89"/>
      <c r="E6" s="25"/>
      <c r="F6" s="25"/>
      <c r="G6" s="25"/>
      <c r="H6" s="25"/>
      <c r="I6" s="25"/>
    </row>
    <row r="7" spans="1:9" ht="15" x14ac:dyDescent="0.25">
      <c r="B7" s="32" t="str">
        <f>'Capital Budget Proposed'!B7</f>
        <v>Project B Description</v>
      </c>
      <c r="C7" s="96">
        <f t="shared" ref="C7:C12" si="0">SUM(E7:I7)</f>
        <v>0</v>
      </c>
      <c r="D7" s="91"/>
      <c r="E7" s="24"/>
      <c r="F7" s="24"/>
      <c r="G7" s="24"/>
      <c r="H7" s="24"/>
      <c r="I7" s="24"/>
    </row>
    <row r="8" spans="1:9" ht="15" x14ac:dyDescent="0.25">
      <c r="B8" s="32" t="str">
        <f>'Capital Budget Proposed'!B8</f>
        <v>Project C Description</v>
      </c>
      <c r="C8" s="96">
        <f t="shared" si="0"/>
        <v>0</v>
      </c>
      <c r="D8" s="91"/>
      <c r="E8" s="24"/>
      <c r="F8" s="24"/>
      <c r="G8" s="24"/>
      <c r="H8" s="24"/>
      <c r="I8" s="24"/>
    </row>
    <row r="9" spans="1:9" ht="15" x14ac:dyDescent="0.25">
      <c r="B9" s="32" t="str">
        <f>'Capital Budget Proposed'!B9</f>
        <v>Project D Description</v>
      </c>
      <c r="C9" s="96">
        <f t="shared" si="0"/>
        <v>0</v>
      </c>
      <c r="D9" s="91"/>
      <c r="E9" s="24"/>
      <c r="F9" s="24"/>
      <c r="G9" s="24"/>
      <c r="H9" s="24"/>
      <c r="I9" s="24"/>
    </row>
    <row r="10" spans="1:9" ht="15" x14ac:dyDescent="0.25">
      <c r="B10" s="32" t="str">
        <f>'Capital Budget Proposed'!B10</f>
        <v>Project E Description</v>
      </c>
      <c r="C10" s="96">
        <f t="shared" si="0"/>
        <v>0</v>
      </c>
      <c r="D10" s="91"/>
      <c r="E10" s="24"/>
      <c r="F10" s="24"/>
      <c r="G10" s="24"/>
      <c r="H10" s="24"/>
      <c r="I10" s="24"/>
    </row>
    <row r="11" spans="1:9" ht="15" x14ac:dyDescent="0.25">
      <c r="B11" s="32" t="str">
        <f>'Capital Budget Proposed'!B11</f>
        <v>Project F Description</v>
      </c>
      <c r="C11" s="96">
        <f t="shared" si="0"/>
        <v>0</v>
      </c>
      <c r="D11" s="91"/>
      <c r="E11" s="24"/>
      <c r="F11" s="24"/>
      <c r="G11" s="24"/>
      <c r="H11" s="24"/>
      <c r="I11" s="24"/>
    </row>
    <row r="12" spans="1:9" ht="15" x14ac:dyDescent="0.25">
      <c r="B12" s="32" t="str">
        <f>'Capital Budget Proposed'!B12</f>
        <v>Project G Description</v>
      </c>
      <c r="C12" s="117">
        <f t="shared" si="0"/>
        <v>0</v>
      </c>
      <c r="D12" s="91"/>
      <c r="E12" s="33"/>
      <c r="F12" s="33"/>
      <c r="G12" s="33"/>
      <c r="H12" s="33"/>
      <c r="I12" s="33"/>
    </row>
    <row r="13" spans="1:9" ht="15.75" thickBot="1" x14ac:dyDescent="0.3">
      <c r="A13" s="94" t="s">
        <v>124</v>
      </c>
      <c r="C13" s="97">
        <f>SUM(C6:C12)</f>
        <v>0</v>
      </c>
      <c r="D13" s="98"/>
      <c r="E13" s="97">
        <f>SUM(E6:E12)</f>
        <v>0</v>
      </c>
      <c r="F13" s="97">
        <f t="shared" ref="F13:I13" si="1">SUM(F6:F12)</f>
        <v>0</v>
      </c>
      <c r="G13" s="97">
        <f t="shared" si="1"/>
        <v>0</v>
      </c>
      <c r="H13" s="97">
        <f t="shared" si="1"/>
        <v>0</v>
      </c>
      <c r="I13" s="97">
        <f t="shared" si="1"/>
        <v>0</v>
      </c>
    </row>
    <row r="14" spans="1:9" ht="16.5" thickTop="1" thickBot="1" x14ac:dyDescent="0.3">
      <c r="A14" s="94"/>
      <c r="B14" s="83" t="s">
        <v>126</v>
      </c>
      <c r="C14" s="118">
        <f>'5 Year Capital Budget Costs'!C13</f>
        <v>0</v>
      </c>
      <c r="D14" s="98"/>
      <c r="E14" s="98"/>
      <c r="F14" s="98"/>
      <c r="G14" s="98"/>
      <c r="H14" s="98"/>
      <c r="I14" s="98"/>
    </row>
    <row r="15" spans="1:9" ht="15.75" thickTop="1" x14ac:dyDescent="0.25">
      <c r="B15" s="83" t="s">
        <v>127</v>
      </c>
      <c r="C15" s="92">
        <f>C13-C14</f>
        <v>0</v>
      </c>
      <c r="D15" s="119" t="s">
        <v>128</v>
      </c>
    </row>
    <row r="17" spans="1:9" ht="15" x14ac:dyDescent="0.25">
      <c r="A17" s="238" t="s">
        <v>125</v>
      </c>
      <c r="B17" s="238"/>
      <c r="C17" s="238"/>
      <c r="D17" s="238"/>
      <c r="E17" s="238"/>
      <c r="F17" s="238"/>
      <c r="G17" s="238"/>
      <c r="H17" s="238"/>
      <c r="I17" s="238"/>
    </row>
  </sheetData>
  <sheetProtection password="9198" sheet="1" scenarios="1" formatColumns="0"/>
  <mergeCells count="5">
    <mergeCell ref="A1:I1"/>
    <mergeCell ref="D2:E2"/>
    <mergeCell ref="G2:H2"/>
    <mergeCell ref="E4:I4"/>
    <mergeCell ref="A17:I17"/>
  </mergeCells>
  <pageMargins left="0.25" right="0.25" top="0.75" bottom="0.75" header="0.3" footer="0.3"/>
  <pageSetup orientation="landscape" r:id="rId1"/>
  <headerFooter>
    <oddHeader>&amp;C&amp;"-,Bold"&amp;16 5 Year Capital Improvement Plan Funding Sources</oddHeader>
    <oddFooter>&amp;C&amp;"-,Bold"CB -5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view="pageLayout" topLeftCell="E4" zoomScaleNormal="100" workbookViewId="0">
      <selection activeCell="R6" sqref="R6:S6"/>
    </sheetView>
  </sheetViews>
  <sheetFormatPr defaultColWidth="9.109375" defaultRowHeight="14.4" x14ac:dyDescent="0.3"/>
  <cols>
    <col min="1" max="1" width="3" style="120" bestFit="1" customWidth="1"/>
    <col min="2" max="2" width="14.5546875" style="120" bestFit="1" customWidth="1"/>
    <col min="3" max="3" width="14.5546875" style="120" customWidth="1"/>
    <col min="4" max="4" width="14.33203125" style="120" bestFit="1" customWidth="1"/>
    <col min="5" max="7" width="3.6640625" style="120" bestFit="1" customWidth="1"/>
    <col min="8" max="8" width="6.5546875" style="120" bestFit="1" customWidth="1"/>
    <col min="9" max="9" width="3.6640625" style="120" bestFit="1" customWidth="1"/>
    <col min="10" max="10" width="7.88671875" style="120" bestFit="1" customWidth="1"/>
    <col min="11" max="11" width="9.6640625" style="120" customWidth="1"/>
    <col min="12" max="12" width="12.88671875" style="120" bestFit="1" customWidth="1"/>
    <col min="13" max="13" width="14" style="120" bestFit="1" customWidth="1"/>
    <col min="14" max="14" width="14" style="120" customWidth="1"/>
    <col min="15" max="16" width="13.6640625" style="120" bestFit="1" customWidth="1"/>
    <col min="17" max="17" width="13.6640625" style="120" customWidth="1"/>
    <col min="18" max="18" width="14.109375" style="120" bestFit="1" customWidth="1"/>
    <col min="19" max="19" width="17.33203125" style="120" bestFit="1" customWidth="1"/>
    <col min="20" max="20" width="14" style="120" bestFit="1" customWidth="1"/>
    <col min="21" max="16384" width="9.109375" style="120"/>
  </cols>
  <sheetData>
    <row r="1" spans="1:20" ht="15" x14ac:dyDescent="0.25">
      <c r="A1" s="235" t="str">
        <f>'Information Sheet'!B5</f>
        <v>XYZ Housing Authority</v>
      </c>
      <c r="B1" s="235"/>
      <c r="C1" s="235"/>
      <c r="D1" s="235"/>
      <c r="E1" s="235"/>
      <c r="F1" s="235"/>
      <c r="G1" s="235"/>
      <c r="H1" s="235"/>
      <c r="I1" s="235"/>
      <c r="J1" s="235"/>
      <c r="K1" s="235"/>
      <c r="L1" s="235"/>
      <c r="M1" s="235"/>
      <c r="N1" s="235"/>
      <c r="O1" s="235"/>
      <c r="P1" s="235"/>
      <c r="Q1" s="235"/>
      <c r="R1" s="235"/>
      <c r="S1" s="235"/>
    </row>
    <row r="2" spans="1:20" ht="15" x14ac:dyDescent="0.25">
      <c r="A2" s="112"/>
      <c r="B2" s="112"/>
      <c r="C2" s="113" t="s">
        <v>21</v>
      </c>
      <c r="D2" s="121">
        <f>'Information Sheet'!B6</f>
        <v>42370</v>
      </c>
      <c r="E2" s="122"/>
      <c r="F2" s="122"/>
      <c r="G2" s="114" t="s">
        <v>22</v>
      </c>
      <c r="H2" s="122"/>
      <c r="I2" s="122"/>
      <c r="J2" s="237">
        <f>'Information Sheet'!B7</f>
        <v>42735</v>
      </c>
      <c r="K2" s="237"/>
      <c r="L2" s="115"/>
    </row>
    <row r="4" spans="1:20" ht="32.25" customHeight="1" x14ac:dyDescent="0.25">
      <c r="E4" s="240" t="s">
        <v>135</v>
      </c>
      <c r="F4" s="240"/>
      <c r="G4" s="240"/>
      <c r="H4" s="240"/>
      <c r="I4" s="240"/>
      <c r="J4" s="241" t="s">
        <v>139</v>
      </c>
      <c r="K4" s="241"/>
      <c r="L4" s="241"/>
    </row>
    <row r="5" spans="1:20" s="130" customFormat="1" ht="144.75" customHeight="1" thickBot="1" x14ac:dyDescent="0.3">
      <c r="A5" s="123"/>
      <c r="B5" s="123" t="s">
        <v>137</v>
      </c>
      <c r="C5" s="123" t="s">
        <v>138</v>
      </c>
      <c r="D5" s="124" t="s">
        <v>129</v>
      </c>
      <c r="E5" s="125" t="s">
        <v>130</v>
      </c>
      <c r="F5" s="125" t="s">
        <v>131</v>
      </c>
      <c r="G5" s="125" t="s">
        <v>132</v>
      </c>
      <c r="H5" s="125" t="s">
        <v>133</v>
      </c>
      <c r="I5" s="126" t="s">
        <v>134</v>
      </c>
      <c r="J5" s="123" t="s">
        <v>142</v>
      </c>
      <c r="K5" s="123" t="s">
        <v>141</v>
      </c>
      <c r="L5" s="127" t="s">
        <v>240</v>
      </c>
      <c r="M5" s="123" t="s">
        <v>136</v>
      </c>
      <c r="N5" s="123" t="s">
        <v>242</v>
      </c>
      <c r="O5" s="128" t="s">
        <v>241</v>
      </c>
      <c r="P5" s="129" t="s">
        <v>243</v>
      </c>
      <c r="Q5" s="129" t="s">
        <v>244</v>
      </c>
      <c r="R5" s="128" t="s">
        <v>239</v>
      </c>
      <c r="S5" s="127" t="s">
        <v>246</v>
      </c>
      <c r="T5" s="123" t="s">
        <v>245</v>
      </c>
    </row>
    <row r="6" spans="1:20" ht="15" x14ac:dyDescent="0.25">
      <c r="A6" s="120">
        <v>1</v>
      </c>
      <c r="B6" s="214"/>
      <c r="C6" s="214"/>
      <c r="D6" s="221"/>
      <c r="E6" s="139"/>
      <c r="F6" s="139"/>
      <c r="G6" s="139"/>
      <c r="H6" s="141"/>
      <c r="I6" s="140"/>
      <c r="J6" s="78"/>
      <c r="K6" s="78"/>
      <c r="L6" s="142"/>
      <c r="M6" s="78"/>
      <c r="N6" s="131">
        <f>SUM(J6:M6)</f>
        <v>0</v>
      </c>
      <c r="O6" s="215"/>
      <c r="P6" s="216"/>
      <c r="Q6" s="223"/>
      <c r="R6" s="147"/>
      <c r="S6" s="148"/>
      <c r="T6" s="132">
        <f>N6+R6+S6</f>
        <v>0</v>
      </c>
    </row>
    <row r="7" spans="1:20" ht="15" x14ac:dyDescent="0.25">
      <c r="A7" s="120">
        <v>2</v>
      </c>
      <c r="B7" s="214"/>
      <c r="C7" s="214"/>
      <c r="D7" s="222"/>
      <c r="E7" s="139"/>
      <c r="F7" s="139"/>
      <c r="G7" s="139"/>
      <c r="H7" s="144"/>
      <c r="I7" s="143"/>
      <c r="J7" s="79"/>
      <c r="K7" s="79"/>
      <c r="L7" s="145"/>
      <c r="M7" s="79"/>
      <c r="N7" s="133">
        <f t="shared" ref="N7:N20" si="0">SUM(J7:M7)</f>
        <v>0</v>
      </c>
      <c r="O7" s="217"/>
      <c r="P7" s="218"/>
      <c r="Q7" s="223"/>
      <c r="R7" s="149"/>
      <c r="S7" s="145"/>
      <c r="T7" s="134">
        <f t="shared" ref="T7:T20" si="1">N7+R7+S7</f>
        <v>0</v>
      </c>
    </row>
    <row r="8" spans="1:20" ht="15" x14ac:dyDescent="0.25">
      <c r="A8" s="120">
        <v>3</v>
      </c>
      <c r="B8" s="214"/>
      <c r="C8" s="214"/>
      <c r="D8" s="222"/>
      <c r="E8" s="139"/>
      <c r="F8" s="139"/>
      <c r="G8" s="139"/>
      <c r="H8" s="144"/>
      <c r="I8" s="143"/>
      <c r="J8" s="79"/>
      <c r="K8" s="79"/>
      <c r="L8" s="145"/>
      <c r="M8" s="79"/>
      <c r="N8" s="133">
        <f t="shared" si="0"/>
        <v>0</v>
      </c>
      <c r="O8" s="217"/>
      <c r="P8" s="218"/>
      <c r="Q8" s="223"/>
      <c r="R8" s="149"/>
      <c r="S8" s="145"/>
      <c r="T8" s="134">
        <f t="shared" si="1"/>
        <v>0</v>
      </c>
    </row>
    <row r="9" spans="1:20" ht="15" x14ac:dyDescent="0.25">
      <c r="A9" s="120">
        <v>4</v>
      </c>
      <c r="B9" s="214"/>
      <c r="C9" s="214"/>
      <c r="D9" s="222"/>
      <c r="E9" s="139"/>
      <c r="F9" s="139"/>
      <c r="G9" s="139"/>
      <c r="H9" s="144"/>
      <c r="I9" s="143"/>
      <c r="J9" s="79"/>
      <c r="K9" s="79"/>
      <c r="L9" s="145"/>
      <c r="M9" s="79"/>
      <c r="N9" s="133">
        <f t="shared" si="0"/>
        <v>0</v>
      </c>
      <c r="O9" s="217"/>
      <c r="P9" s="218"/>
      <c r="Q9" s="223"/>
      <c r="R9" s="149"/>
      <c r="S9" s="145"/>
      <c r="T9" s="134">
        <f t="shared" si="1"/>
        <v>0</v>
      </c>
    </row>
    <row r="10" spans="1:20" ht="15" x14ac:dyDescent="0.25">
      <c r="A10" s="120">
        <v>5</v>
      </c>
      <c r="B10" s="214"/>
      <c r="C10" s="214"/>
      <c r="D10" s="222"/>
      <c r="E10" s="139"/>
      <c r="F10" s="139"/>
      <c r="G10" s="139"/>
      <c r="H10" s="144"/>
      <c r="I10" s="143"/>
      <c r="J10" s="79"/>
      <c r="K10" s="79"/>
      <c r="L10" s="145"/>
      <c r="M10" s="79"/>
      <c r="N10" s="133">
        <f t="shared" si="0"/>
        <v>0</v>
      </c>
      <c r="O10" s="217"/>
      <c r="P10" s="218"/>
      <c r="Q10" s="223"/>
      <c r="R10" s="149"/>
      <c r="S10" s="145"/>
      <c r="T10" s="134">
        <f t="shared" si="1"/>
        <v>0</v>
      </c>
    </row>
    <row r="11" spans="1:20" ht="15" x14ac:dyDescent="0.25">
      <c r="A11" s="120">
        <v>6</v>
      </c>
      <c r="B11" s="214"/>
      <c r="C11" s="214"/>
      <c r="D11" s="222"/>
      <c r="E11" s="139"/>
      <c r="F11" s="139"/>
      <c r="G11" s="139"/>
      <c r="H11" s="144"/>
      <c r="I11" s="143"/>
      <c r="J11" s="79"/>
      <c r="K11" s="79"/>
      <c r="L11" s="145"/>
      <c r="M11" s="79"/>
      <c r="N11" s="133">
        <f t="shared" si="0"/>
        <v>0</v>
      </c>
      <c r="O11" s="217"/>
      <c r="P11" s="218"/>
      <c r="Q11" s="223"/>
      <c r="R11" s="149"/>
      <c r="S11" s="145"/>
      <c r="T11" s="134">
        <f t="shared" si="1"/>
        <v>0</v>
      </c>
    </row>
    <row r="12" spans="1:20" ht="15" x14ac:dyDescent="0.25">
      <c r="A12" s="120">
        <v>7</v>
      </c>
      <c r="B12" s="214"/>
      <c r="C12" s="214"/>
      <c r="D12" s="222"/>
      <c r="E12" s="139"/>
      <c r="F12" s="139"/>
      <c r="G12" s="139"/>
      <c r="H12" s="144"/>
      <c r="I12" s="143"/>
      <c r="J12" s="79"/>
      <c r="K12" s="79"/>
      <c r="L12" s="145"/>
      <c r="M12" s="79"/>
      <c r="N12" s="133">
        <f t="shared" si="0"/>
        <v>0</v>
      </c>
      <c r="O12" s="217"/>
      <c r="P12" s="218"/>
      <c r="Q12" s="223"/>
      <c r="R12" s="149"/>
      <c r="S12" s="145"/>
      <c r="T12" s="134">
        <f t="shared" si="1"/>
        <v>0</v>
      </c>
    </row>
    <row r="13" spans="1:20" ht="15" x14ac:dyDescent="0.25">
      <c r="A13" s="120">
        <v>8</v>
      </c>
      <c r="B13" s="214"/>
      <c r="C13" s="214"/>
      <c r="D13" s="222"/>
      <c r="E13" s="139"/>
      <c r="F13" s="139"/>
      <c r="G13" s="139"/>
      <c r="H13" s="144"/>
      <c r="I13" s="143"/>
      <c r="J13" s="79"/>
      <c r="K13" s="79"/>
      <c r="L13" s="145"/>
      <c r="M13" s="79"/>
      <c r="N13" s="133">
        <f t="shared" si="0"/>
        <v>0</v>
      </c>
      <c r="O13" s="217"/>
      <c r="P13" s="218"/>
      <c r="Q13" s="223"/>
      <c r="R13" s="149"/>
      <c r="S13" s="145"/>
      <c r="T13" s="134">
        <f t="shared" si="1"/>
        <v>0</v>
      </c>
    </row>
    <row r="14" spans="1:20" ht="15" x14ac:dyDescent="0.25">
      <c r="A14" s="120">
        <v>9</v>
      </c>
      <c r="B14" s="214"/>
      <c r="C14" s="214"/>
      <c r="D14" s="222"/>
      <c r="E14" s="139"/>
      <c r="F14" s="139"/>
      <c r="G14" s="139"/>
      <c r="H14" s="144"/>
      <c r="I14" s="143"/>
      <c r="J14" s="79"/>
      <c r="K14" s="79"/>
      <c r="L14" s="145"/>
      <c r="M14" s="79"/>
      <c r="N14" s="133">
        <f t="shared" si="0"/>
        <v>0</v>
      </c>
      <c r="O14" s="217"/>
      <c r="P14" s="218"/>
      <c r="Q14" s="223"/>
      <c r="R14" s="149"/>
      <c r="S14" s="145"/>
      <c r="T14" s="134">
        <f t="shared" si="1"/>
        <v>0</v>
      </c>
    </row>
    <row r="15" spans="1:20" ht="15" x14ac:dyDescent="0.25">
      <c r="A15" s="120">
        <v>10</v>
      </c>
      <c r="B15" s="214"/>
      <c r="C15" s="214"/>
      <c r="D15" s="222"/>
      <c r="E15" s="139"/>
      <c r="F15" s="139"/>
      <c r="G15" s="139"/>
      <c r="H15" s="144"/>
      <c r="I15" s="143"/>
      <c r="J15" s="79"/>
      <c r="K15" s="79"/>
      <c r="L15" s="145"/>
      <c r="M15" s="79"/>
      <c r="N15" s="133">
        <f t="shared" si="0"/>
        <v>0</v>
      </c>
      <c r="O15" s="217"/>
      <c r="P15" s="218"/>
      <c r="Q15" s="223"/>
      <c r="R15" s="149"/>
      <c r="S15" s="145"/>
      <c r="T15" s="134">
        <f t="shared" si="1"/>
        <v>0</v>
      </c>
    </row>
    <row r="16" spans="1:20" ht="15" x14ac:dyDescent="0.25">
      <c r="A16" s="120">
        <v>11</v>
      </c>
      <c r="B16" s="214"/>
      <c r="C16" s="214"/>
      <c r="D16" s="222"/>
      <c r="E16" s="139"/>
      <c r="F16" s="139"/>
      <c r="G16" s="139"/>
      <c r="H16" s="144"/>
      <c r="I16" s="143"/>
      <c r="J16" s="79"/>
      <c r="K16" s="79"/>
      <c r="L16" s="145"/>
      <c r="M16" s="79"/>
      <c r="N16" s="133">
        <f t="shared" si="0"/>
        <v>0</v>
      </c>
      <c r="O16" s="217"/>
      <c r="P16" s="218"/>
      <c r="Q16" s="223"/>
      <c r="R16" s="149"/>
      <c r="S16" s="145"/>
      <c r="T16" s="134">
        <f t="shared" si="1"/>
        <v>0</v>
      </c>
    </row>
    <row r="17" spans="1:20" ht="15" x14ac:dyDescent="0.25">
      <c r="A17" s="120">
        <v>12</v>
      </c>
      <c r="B17" s="214"/>
      <c r="C17" s="214"/>
      <c r="D17" s="222"/>
      <c r="E17" s="139"/>
      <c r="F17" s="139"/>
      <c r="G17" s="139"/>
      <c r="H17" s="144"/>
      <c r="I17" s="143"/>
      <c r="J17" s="79"/>
      <c r="K17" s="79"/>
      <c r="L17" s="145"/>
      <c r="M17" s="79"/>
      <c r="N17" s="133">
        <f t="shared" si="0"/>
        <v>0</v>
      </c>
      <c r="O17" s="217"/>
      <c r="P17" s="218"/>
      <c r="Q17" s="223"/>
      <c r="R17" s="149"/>
      <c r="S17" s="145"/>
      <c r="T17" s="134">
        <f t="shared" si="1"/>
        <v>0</v>
      </c>
    </row>
    <row r="18" spans="1:20" ht="15" x14ac:dyDescent="0.25">
      <c r="A18" s="120">
        <v>13</v>
      </c>
      <c r="B18" s="214"/>
      <c r="C18" s="214"/>
      <c r="D18" s="222"/>
      <c r="E18" s="139"/>
      <c r="F18" s="139"/>
      <c r="G18" s="139"/>
      <c r="H18" s="144"/>
      <c r="I18" s="143"/>
      <c r="J18" s="79"/>
      <c r="K18" s="79"/>
      <c r="L18" s="145"/>
      <c r="M18" s="79"/>
      <c r="N18" s="133">
        <f t="shared" si="0"/>
        <v>0</v>
      </c>
      <c r="O18" s="217"/>
      <c r="P18" s="218"/>
      <c r="Q18" s="223"/>
      <c r="R18" s="149"/>
      <c r="S18" s="145"/>
      <c r="T18" s="134">
        <f t="shared" si="1"/>
        <v>0</v>
      </c>
    </row>
    <row r="19" spans="1:20" ht="15" x14ac:dyDescent="0.25">
      <c r="A19" s="120">
        <v>14</v>
      </c>
      <c r="B19" s="214"/>
      <c r="C19" s="214"/>
      <c r="D19" s="222"/>
      <c r="E19" s="139"/>
      <c r="F19" s="139"/>
      <c r="G19" s="139"/>
      <c r="H19" s="144"/>
      <c r="I19" s="143"/>
      <c r="J19" s="79"/>
      <c r="K19" s="79"/>
      <c r="L19" s="145"/>
      <c r="M19" s="79"/>
      <c r="N19" s="133">
        <f t="shared" si="0"/>
        <v>0</v>
      </c>
      <c r="O19" s="217"/>
      <c r="P19" s="218"/>
      <c r="Q19" s="223"/>
      <c r="R19" s="149"/>
      <c r="S19" s="145"/>
      <c r="T19" s="134">
        <f t="shared" si="1"/>
        <v>0</v>
      </c>
    </row>
    <row r="20" spans="1:20" ht="15" x14ac:dyDescent="0.25">
      <c r="A20" s="120">
        <v>15</v>
      </c>
      <c r="B20" s="214"/>
      <c r="C20" s="214"/>
      <c r="D20" s="222"/>
      <c r="E20" s="139"/>
      <c r="F20" s="139"/>
      <c r="G20" s="139"/>
      <c r="H20" s="144"/>
      <c r="I20" s="143"/>
      <c r="J20" s="81"/>
      <c r="K20" s="81"/>
      <c r="L20" s="146"/>
      <c r="M20" s="81"/>
      <c r="N20" s="135">
        <f t="shared" si="0"/>
        <v>0</v>
      </c>
      <c r="O20" s="219"/>
      <c r="P20" s="220"/>
      <c r="Q20" s="224"/>
      <c r="R20" s="150"/>
      <c r="S20" s="146"/>
      <c r="T20" s="134">
        <f t="shared" si="1"/>
        <v>0</v>
      </c>
    </row>
    <row r="21" spans="1:20" ht="15.75" thickBot="1" x14ac:dyDescent="0.3">
      <c r="B21" s="120" t="s">
        <v>140</v>
      </c>
      <c r="J21" s="136">
        <f>SUM(J6:J20)</f>
        <v>0</v>
      </c>
      <c r="K21" s="136">
        <f t="shared" ref="K21:L21" si="2">SUM(K6:K20)</f>
        <v>0</v>
      </c>
      <c r="L21" s="136">
        <f t="shared" si="2"/>
        <v>0</v>
      </c>
      <c r="M21" s="136">
        <f>SUM(M6:M20)</f>
        <v>0</v>
      </c>
      <c r="N21" s="136">
        <f>SUM(N6:N20)</f>
        <v>0</v>
      </c>
      <c r="O21" s="137"/>
      <c r="P21" s="137"/>
      <c r="Q21" s="137"/>
      <c r="R21" s="138">
        <f>SUM(R6:R20)</f>
        <v>0</v>
      </c>
      <c r="S21" s="138">
        <f>SUM(S6:S20)</f>
        <v>0</v>
      </c>
      <c r="T21" s="136">
        <f>SUM(T6:T20)</f>
        <v>0</v>
      </c>
    </row>
    <row r="22" spans="1:20" ht="15.75" thickTop="1" x14ac:dyDescent="0.25"/>
    <row r="23" spans="1:20" ht="15" x14ac:dyDescent="0.25">
      <c r="B23" s="239" t="s">
        <v>143</v>
      </c>
      <c r="C23" s="239"/>
      <c r="D23" s="239"/>
      <c r="E23" s="239"/>
      <c r="F23" s="239"/>
      <c r="G23" s="239"/>
      <c r="H23" s="239"/>
      <c r="I23" s="239"/>
      <c r="J23" s="239"/>
      <c r="K23" s="239"/>
      <c r="L23" s="239"/>
      <c r="M23" s="239"/>
      <c r="N23" s="239"/>
      <c r="O23" s="239"/>
      <c r="P23" s="239"/>
      <c r="Q23" s="239"/>
      <c r="R23" s="239"/>
      <c r="S23" s="139"/>
    </row>
  </sheetData>
  <sheetProtection password="9198" sheet="1" scenarios="1" formatColumns="0"/>
  <mergeCells count="5">
    <mergeCell ref="B23:R23"/>
    <mergeCell ref="E4:I4"/>
    <mergeCell ref="A1:S1"/>
    <mergeCell ref="J4:L4"/>
    <mergeCell ref="J2:K2"/>
  </mergeCells>
  <pageMargins left="0.25" right="0.25" top="0.75" bottom="0.75" header="0.3" footer="0.3"/>
  <pageSetup scale="63" orientation="landscape" r:id="rId1"/>
  <headerFooter>
    <oddHeader>&amp;C&amp;"-,Bold"&amp;14Authority Schedule of Commissioners, Officers, Key Employees, Highest Compensated Employees and Independent Contractors (Continued)</oddHeader>
    <oddFooter>&amp;C&amp;"-,Bold"Page N-4 (2 of 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Layout" topLeftCell="A4" zoomScaleNormal="100" workbookViewId="0">
      <selection activeCell="E7" sqref="E7:E30"/>
    </sheetView>
  </sheetViews>
  <sheetFormatPr defaultColWidth="10" defaultRowHeight="13.8" x14ac:dyDescent="0.25"/>
  <cols>
    <col min="1" max="1" width="53" style="152" bestFit="1" customWidth="1"/>
    <col min="2" max="2" width="16.33203125" style="186" bestFit="1" customWidth="1"/>
    <col min="3" max="3" width="12.33203125" style="186" bestFit="1" customWidth="1"/>
    <col min="4" max="4" width="10.109375" style="186" bestFit="1" customWidth="1"/>
    <col min="5" max="5" width="14.44140625" style="186" bestFit="1" customWidth="1"/>
    <col min="6" max="6" width="13.44140625" style="186" bestFit="1" customWidth="1"/>
    <col min="7" max="7" width="12.5546875" style="186" bestFit="1" customWidth="1"/>
    <col min="8" max="8" width="10.5546875" style="186" bestFit="1" customWidth="1"/>
    <col min="9" max="9" width="10.6640625" style="152" bestFit="1" customWidth="1"/>
    <col min="10" max="16384" width="10" style="152"/>
  </cols>
  <sheetData>
    <row r="1" spans="1:15" ht="15" x14ac:dyDescent="0.25">
      <c r="A1" s="235" t="str">
        <f>'Information Sheet'!B5</f>
        <v>XYZ Housing Authority</v>
      </c>
      <c r="B1" s="235"/>
      <c r="C1" s="235"/>
      <c r="D1" s="235"/>
      <c r="E1" s="235"/>
      <c r="F1" s="235"/>
      <c r="G1" s="235"/>
      <c r="H1" s="235"/>
      <c r="I1" s="235"/>
      <c r="J1" s="151"/>
      <c r="K1" s="151"/>
      <c r="L1" s="151"/>
      <c r="M1" s="151"/>
      <c r="N1" s="151"/>
      <c r="O1" s="151"/>
    </row>
    <row r="2" spans="1:15" ht="15" x14ac:dyDescent="0.25">
      <c r="A2" s="112"/>
      <c r="B2" s="113" t="s">
        <v>21</v>
      </c>
      <c r="C2" s="237">
        <f>'Information Sheet'!B6</f>
        <v>42370</v>
      </c>
      <c r="D2" s="237"/>
      <c r="E2" s="114" t="s">
        <v>22</v>
      </c>
      <c r="F2" s="237">
        <f>'Information Sheet'!B7</f>
        <v>42735</v>
      </c>
      <c r="G2" s="237"/>
      <c r="H2" s="122"/>
      <c r="J2" s="122"/>
      <c r="K2" s="115"/>
      <c r="L2" s="120"/>
      <c r="M2" s="120"/>
      <c r="N2" s="120"/>
    </row>
    <row r="3" spans="1:15" ht="15" x14ac:dyDescent="0.25">
      <c r="A3" s="112"/>
      <c r="B3" s="112"/>
      <c r="C3" s="113"/>
      <c r="D3" s="121"/>
      <c r="E3" s="122"/>
      <c r="F3" s="122"/>
      <c r="G3" s="114"/>
      <c r="H3" s="122"/>
      <c r="I3" s="122"/>
      <c r="J3" s="115"/>
      <c r="K3" s="115"/>
      <c r="L3" s="115"/>
      <c r="M3" s="120"/>
      <c r="N3" s="120"/>
      <c r="O3" s="120"/>
    </row>
    <row r="4" spans="1:15" ht="75" x14ac:dyDescent="0.25">
      <c r="A4" s="153"/>
      <c r="B4" s="154" t="s">
        <v>161</v>
      </c>
      <c r="C4" s="154" t="s">
        <v>162</v>
      </c>
      <c r="D4" s="154" t="s">
        <v>163</v>
      </c>
      <c r="E4" s="154" t="s">
        <v>164</v>
      </c>
      <c r="F4" s="154" t="s">
        <v>165</v>
      </c>
      <c r="G4" s="154" t="s">
        <v>166</v>
      </c>
      <c r="H4" s="155" t="s">
        <v>159</v>
      </c>
      <c r="I4" s="156" t="s">
        <v>160</v>
      </c>
    </row>
    <row r="5" spans="1:15" ht="15" x14ac:dyDescent="0.25">
      <c r="A5" s="157"/>
      <c r="B5" s="158"/>
      <c r="C5" s="158"/>
      <c r="D5" s="158"/>
      <c r="E5" s="158"/>
      <c r="F5" s="158"/>
      <c r="G5" s="158"/>
      <c r="H5" s="158"/>
      <c r="I5" s="159"/>
    </row>
    <row r="6" spans="1:15" ht="15" x14ac:dyDescent="0.25">
      <c r="A6" s="153" t="s">
        <v>147</v>
      </c>
      <c r="B6" s="158"/>
      <c r="C6" s="158"/>
      <c r="D6" s="158"/>
      <c r="E6" s="158"/>
      <c r="F6" s="158"/>
      <c r="G6" s="158"/>
      <c r="H6" s="158"/>
      <c r="I6" s="160"/>
    </row>
    <row r="7" spans="1:15" ht="15" x14ac:dyDescent="0.25">
      <c r="A7" s="161" t="s">
        <v>148</v>
      </c>
      <c r="B7" s="203"/>
      <c r="C7" s="41"/>
      <c r="D7" s="162">
        <f>B7*C7</f>
        <v>0</v>
      </c>
      <c r="E7" s="203"/>
      <c r="F7" s="41"/>
      <c r="G7" s="162">
        <f>E7*F7</f>
        <v>0</v>
      </c>
      <c r="H7" s="163">
        <f>D7-G7</f>
        <v>0</v>
      </c>
      <c r="I7" s="164" t="e">
        <f>H7/G7</f>
        <v>#DIV/0!</v>
      </c>
    </row>
    <row r="8" spans="1:15" ht="15" x14ac:dyDescent="0.25">
      <c r="A8" s="161" t="s">
        <v>149</v>
      </c>
      <c r="B8" s="203"/>
      <c r="C8" s="42"/>
      <c r="D8" s="165">
        <f>B8*C8</f>
        <v>0</v>
      </c>
      <c r="E8" s="203"/>
      <c r="F8" s="42"/>
      <c r="G8" s="165">
        <f>E8*F8</f>
        <v>0</v>
      </c>
      <c r="H8" s="166">
        <f>D8-G8</f>
        <v>0</v>
      </c>
      <c r="I8" s="164" t="e">
        <f t="shared" ref="I8:I11" si="0">H8/G8</f>
        <v>#DIV/0!</v>
      </c>
    </row>
    <row r="9" spans="1:15" ht="15" x14ac:dyDescent="0.25">
      <c r="A9" s="161" t="s">
        <v>150</v>
      </c>
      <c r="B9" s="203"/>
      <c r="C9" s="42"/>
      <c r="D9" s="165">
        <f>B9*C9</f>
        <v>0</v>
      </c>
      <c r="E9" s="203"/>
      <c r="F9" s="42"/>
      <c r="G9" s="165">
        <f>E9*F9</f>
        <v>0</v>
      </c>
      <c r="H9" s="166">
        <f>D9-G9</f>
        <v>0</v>
      </c>
      <c r="I9" s="164" t="e">
        <f t="shared" si="0"/>
        <v>#DIV/0!</v>
      </c>
    </row>
    <row r="10" spans="1:15" ht="15" x14ac:dyDescent="0.25">
      <c r="A10" s="161" t="s">
        <v>151</v>
      </c>
      <c r="B10" s="204"/>
      <c r="C10" s="42"/>
      <c r="D10" s="165">
        <f>B10*C10</f>
        <v>0</v>
      </c>
      <c r="E10" s="204"/>
      <c r="F10" s="42"/>
      <c r="G10" s="165">
        <f>E10*F10</f>
        <v>0</v>
      </c>
      <c r="H10" s="166">
        <f>D10-G10</f>
        <v>0</v>
      </c>
      <c r="I10" s="164" t="e">
        <f t="shared" si="0"/>
        <v>#DIV/0!</v>
      </c>
    </row>
    <row r="11" spans="1:15" ht="15" x14ac:dyDescent="0.25">
      <c r="A11" s="161" t="s">
        <v>152</v>
      </c>
      <c r="B11" s="205"/>
      <c r="C11" s="167"/>
      <c r="D11" s="43"/>
      <c r="E11" s="205"/>
      <c r="F11" s="167"/>
      <c r="G11" s="43"/>
      <c r="H11" s="166">
        <f>D11-G11</f>
        <v>0</v>
      </c>
      <c r="I11" s="164" t="e">
        <f t="shared" si="0"/>
        <v>#DIV/0!</v>
      </c>
    </row>
    <row r="12" spans="1:15" ht="15" x14ac:dyDescent="0.25">
      <c r="A12" s="161" t="s">
        <v>153</v>
      </c>
      <c r="B12" s="206">
        <f>SUM(B7:B11)</f>
        <v>0</v>
      </c>
      <c r="C12" s="167"/>
      <c r="D12" s="168">
        <f>SUM(D7:D11)</f>
        <v>0</v>
      </c>
      <c r="E12" s="206">
        <f t="shared" ref="E12:H12" si="1">SUM(E7:E11)</f>
        <v>0</v>
      </c>
      <c r="F12" s="167"/>
      <c r="G12" s="168">
        <f t="shared" si="1"/>
        <v>0</v>
      </c>
      <c r="H12" s="168">
        <f t="shared" si="1"/>
        <v>0</v>
      </c>
      <c r="I12" s="164" t="e">
        <f>H12/G12</f>
        <v>#DIV/0!</v>
      </c>
    </row>
    <row r="13" spans="1:15" ht="15" x14ac:dyDescent="0.25">
      <c r="A13" s="169"/>
      <c r="B13" s="207"/>
      <c r="C13" s="171"/>
      <c r="D13" s="172"/>
      <c r="E13" s="207"/>
      <c r="F13" s="171"/>
      <c r="G13" s="172"/>
      <c r="H13" s="170"/>
      <c r="I13" s="164"/>
    </row>
    <row r="14" spans="1:15" ht="15" x14ac:dyDescent="0.25">
      <c r="A14" s="153" t="s">
        <v>154</v>
      </c>
      <c r="B14" s="208"/>
      <c r="C14" s="173"/>
      <c r="D14" s="174"/>
      <c r="E14" s="208"/>
      <c r="F14" s="173"/>
      <c r="G14" s="174"/>
      <c r="H14" s="173"/>
      <c r="I14" s="164"/>
    </row>
    <row r="15" spans="1:15" ht="15" x14ac:dyDescent="0.25">
      <c r="A15" s="161" t="s">
        <v>148</v>
      </c>
      <c r="B15" s="203"/>
      <c r="C15" s="42"/>
      <c r="D15" s="165">
        <f>B15*C15</f>
        <v>0</v>
      </c>
      <c r="E15" s="203"/>
      <c r="F15" s="42"/>
      <c r="G15" s="165">
        <f>E15*F15</f>
        <v>0</v>
      </c>
      <c r="H15" s="166">
        <f>D15-G15</f>
        <v>0</v>
      </c>
      <c r="I15" s="164" t="e">
        <f>H15/G15</f>
        <v>#DIV/0!</v>
      </c>
    </row>
    <row r="16" spans="1:15" ht="15" x14ac:dyDescent="0.25">
      <c r="A16" s="161" t="s">
        <v>149</v>
      </c>
      <c r="B16" s="203"/>
      <c r="C16" s="42"/>
      <c r="D16" s="165">
        <f>B16*C16</f>
        <v>0</v>
      </c>
      <c r="E16" s="203"/>
      <c r="F16" s="42"/>
      <c r="G16" s="165">
        <f>E16*F16</f>
        <v>0</v>
      </c>
      <c r="H16" s="166">
        <f>D16-G16</f>
        <v>0</v>
      </c>
      <c r="I16" s="164" t="e">
        <f t="shared" ref="I16:I19" si="2">H16/G16</f>
        <v>#DIV/0!</v>
      </c>
    </row>
    <row r="17" spans="1:9" ht="15" x14ac:dyDescent="0.25">
      <c r="A17" s="161" t="s">
        <v>150</v>
      </c>
      <c r="B17" s="203"/>
      <c r="C17" s="42"/>
      <c r="D17" s="165">
        <f>B17*C17</f>
        <v>0</v>
      </c>
      <c r="E17" s="203"/>
      <c r="F17" s="42"/>
      <c r="G17" s="165">
        <f>E17*F17</f>
        <v>0</v>
      </c>
      <c r="H17" s="166">
        <f>D17-G17</f>
        <v>0</v>
      </c>
      <c r="I17" s="164" t="e">
        <f t="shared" si="2"/>
        <v>#DIV/0!</v>
      </c>
    </row>
    <row r="18" spans="1:9" ht="15" x14ac:dyDescent="0.25">
      <c r="A18" s="161" t="s">
        <v>151</v>
      </c>
      <c r="B18" s="204"/>
      <c r="C18" s="42"/>
      <c r="D18" s="165">
        <f>B18*C18</f>
        <v>0</v>
      </c>
      <c r="E18" s="204"/>
      <c r="F18" s="42"/>
      <c r="G18" s="165">
        <f>E18*F18</f>
        <v>0</v>
      </c>
      <c r="H18" s="166">
        <f>D18-G18</f>
        <v>0</v>
      </c>
      <c r="I18" s="164" t="e">
        <f t="shared" si="2"/>
        <v>#DIV/0!</v>
      </c>
    </row>
    <row r="19" spans="1:9" ht="15" x14ac:dyDescent="0.25">
      <c r="A19" s="161" t="s">
        <v>152</v>
      </c>
      <c r="B19" s="205"/>
      <c r="C19" s="167"/>
      <c r="D19" s="43"/>
      <c r="E19" s="205"/>
      <c r="F19" s="167"/>
      <c r="G19" s="43"/>
      <c r="H19" s="175">
        <f>D19-G19</f>
        <v>0</v>
      </c>
      <c r="I19" s="164" t="e">
        <f t="shared" si="2"/>
        <v>#DIV/0!</v>
      </c>
    </row>
    <row r="20" spans="1:9" ht="15" x14ac:dyDescent="0.25">
      <c r="A20" s="161" t="s">
        <v>153</v>
      </c>
      <c r="B20" s="206">
        <f>SUM(B15:B19)</f>
        <v>0</v>
      </c>
      <c r="C20" s="167"/>
      <c r="D20" s="168">
        <f t="shared" ref="D20:E20" si="3">SUM(D15:D19)</f>
        <v>0</v>
      </c>
      <c r="E20" s="206">
        <f t="shared" si="3"/>
        <v>0</v>
      </c>
      <c r="F20" s="167"/>
      <c r="G20" s="168">
        <f t="shared" ref="G20:H20" si="4">SUM(G15:G19)</f>
        <v>0</v>
      </c>
      <c r="H20" s="168">
        <f t="shared" si="4"/>
        <v>0</v>
      </c>
      <c r="I20" s="164" t="e">
        <f>H20/G20</f>
        <v>#DIV/0!</v>
      </c>
    </row>
    <row r="21" spans="1:9" ht="15" x14ac:dyDescent="0.25">
      <c r="A21" s="169"/>
      <c r="B21" s="207"/>
      <c r="C21" s="171"/>
      <c r="D21" s="172"/>
      <c r="E21" s="207"/>
      <c r="F21" s="171"/>
      <c r="G21" s="172"/>
      <c r="H21" s="170"/>
      <c r="I21" s="164"/>
    </row>
    <row r="22" spans="1:9" ht="15" x14ac:dyDescent="0.25">
      <c r="A22" s="153" t="s">
        <v>155</v>
      </c>
      <c r="B22" s="208"/>
      <c r="C22" s="173"/>
      <c r="D22" s="174"/>
      <c r="E22" s="208"/>
      <c r="F22" s="173"/>
      <c r="G22" s="174"/>
      <c r="H22" s="173"/>
      <c r="I22" s="164"/>
    </row>
    <row r="23" spans="1:9" ht="15" x14ac:dyDescent="0.25">
      <c r="A23" s="161" t="s">
        <v>148</v>
      </c>
      <c r="B23" s="203"/>
      <c r="C23" s="42"/>
      <c r="D23" s="165">
        <f>B23*C23</f>
        <v>0</v>
      </c>
      <c r="E23" s="203"/>
      <c r="F23" s="42"/>
      <c r="G23" s="165">
        <f>E23*F23</f>
        <v>0</v>
      </c>
      <c r="H23" s="166">
        <f>D23-G23</f>
        <v>0</v>
      </c>
      <c r="I23" s="164" t="e">
        <f>H23/G23</f>
        <v>#DIV/0!</v>
      </c>
    </row>
    <row r="24" spans="1:9" ht="15" x14ac:dyDescent="0.25">
      <c r="A24" s="161" t="s">
        <v>149</v>
      </c>
      <c r="B24" s="203"/>
      <c r="C24" s="42"/>
      <c r="D24" s="165">
        <f>B24*C24</f>
        <v>0</v>
      </c>
      <c r="E24" s="203"/>
      <c r="F24" s="42"/>
      <c r="G24" s="165">
        <f>E24*F24</f>
        <v>0</v>
      </c>
      <c r="H24" s="166">
        <f>D24-G24</f>
        <v>0</v>
      </c>
      <c r="I24" s="164" t="e">
        <f t="shared" ref="I24:I27" si="5">H24/G24</f>
        <v>#DIV/0!</v>
      </c>
    </row>
    <row r="25" spans="1:9" ht="15" x14ac:dyDescent="0.25">
      <c r="A25" s="161" t="s">
        <v>150</v>
      </c>
      <c r="B25" s="203"/>
      <c r="C25" s="42"/>
      <c r="D25" s="165">
        <f>B25*C25</f>
        <v>0</v>
      </c>
      <c r="E25" s="203"/>
      <c r="F25" s="42"/>
      <c r="G25" s="165">
        <f>E25*F25</f>
        <v>0</v>
      </c>
      <c r="H25" s="166">
        <f>D25-G25</f>
        <v>0</v>
      </c>
      <c r="I25" s="164" t="e">
        <f t="shared" si="5"/>
        <v>#DIV/0!</v>
      </c>
    </row>
    <row r="26" spans="1:9" ht="15" x14ac:dyDescent="0.25">
      <c r="A26" s="161" t="s">
        <v>151</v>
      </c>
      <c r="B26" s="204"/>
      <c r="C26" s="42"/>
      <c r="D26" s="165">
        <f>B26*C26</f>
        <v>0</v>
      </c>
      <c r="E26" s="204"/>
      <c r="F26" s="42"/>
      <c r="G26" s="165">
        <f>E26*F26</f>
        <v>0</v>
      </c>
      <c r="H26" s="166">
        <f>D26-G26</f>
        <v>0</v>
      </c>
      <c r="I26" s="164" t="e">
        <f t="shared" si="5"/>
        <v>#DIV/0!</v>
      </c>
    </row>
    <row r="27" spans="1:9" ht="15" x14ac:dyDescent="0.25">
      <c r="A27" s="161" t="s">
        <v>152</v>
      </c>
      <c r="B27" s="205"/>
      <c r="C27" s="167"/>
      <c r="D27" s="43"/>
      <c r="E27" s="205"/>
      <c r="F27" s="167"/>
      <c r="G27" s="43"/>
      <c r="H27" s="175">
        <f>D27-G27</f>
        <v>0</v>
      </c>
      <c r="I27" s="164" t="e">
        <f t="shared" si="5"/>
        <v>#DIV/0!</v>
      </c>
    </row>
    <row r="28" spans="1:9" ht="14.4" x14ac:dyDescent="0.3">
      <c r="A28" s="161" t="s">
        <v>153</v>
      </c>
      <c r="B28" s="206">
        <f>SUM(B23:B27)</f>
        <v>0</v>
      </c>
      <c r="C28" s="167"/>
      <c r="D28" s="168">
        <f t="shared" ref="D28:E28" si="6">SUM(D23:D27)</f>
        <v>0</v>
      </c>
      <c r="E28" s="206">
        <f t="shared" si="6"/>
        <v>0</v>
      </c>
      <c r="F28" s="167"/>
      <c r="G28" s="168">
        <f t="shared" ref="G28:H28" si="7">SUM(G23:G27)</f>
        <v>0</v>
      </c>
      <c r="H28" s="168">
        <f t="shared" si="7"/>
        <v>0</v>
      </c>
      <c r="I28" s="164" t="e">
        <f>H28/G28</f>
        <v>#DIV/0!</v>
      </c>
    </row>
    <row r="29" spans="1:9" ht="14.4" x14ac:dyDescent="0.3">
      <c r="A29" s="169"/>
      <c r="B29" s="209"/>
      <c r="C29" s="176"/>
      <c r="D29" s="177"/>
      <c r="E29" s="212"/>
      <c r="F29" s="176"/>
      <c r="G29" s="177"/>
      <c r="H29" s="178"/>
      <c r="I29" s="179"/>
    </row>
    <row r="30" spans="1:9" ht="15" thickBot="1" x14ac:dyDescent="0.35">
      <c r="A30" s="180" t="s">
        <v>156</v>
      </c>
      <c r="B30" s="210">
        <f>+B28+B20+B12</f>
        <v>0</v>
      </c>
      <c r="C30" s="211"/>
      <c r="D30" s="181">
        <f>+D28+D20+D12</f>
        <v>0</v>
      </c>
      <c r="E30" s="213">
        <f>+E28+E20+E12</f>
        <v>0</v>
      </c>
      <c r="F30" s="211"/>
      <c r="G30" s="181">
        <f>+G28+G20+G12</f>
        <v>0</v>
      </c>
      <c r="H30" s="182">
        <f>+H28+H20+H12</f>
        <v>0</v>
      </c>
      <c r="I30" s="179" t="e">
        <f>H30/G30</f>
        <v>#DIV/0!</v>
      </c>
    </row>
    <row r="31" spans="1:9" ht="15" thickTop="1" x14ac:dyDescent="0.3">
      <c r="A31" s="180"/>
      <c r="B31" s="183"/>
      <c r="C31" s="184"/>
      <c r="D31" s="183"/>
      <c r="E31" s="183"/>
      <c r="F31" s="184"/>
      <c r="G31" s="183"/>
      <c r="H31" s="183"/>
      <c r="I31" s="159"/>
    </row>
    <row r="32" spans="1:9" ht="14.4" x14ac:dyDescent="0.3">
      <c r="A32" s="242" t="s">
        <v>157</v>
      </c>
      <c r="B32" s="242"/>
      <c r="C32" s="242"/>
      <c r="D32" s="187"/>
      <c r="E32" s="185"/>
      <c r="F32" s="185"/>
      <c r="G32" s="185"/>
      <c r="H32" s="159"/>
      <c r="I32" s="159"/>
    </row>
    <row r="33" spans="1:9" ht="14.4" x14ac:dyDescent="0.3">
      <c r="A33" s="242" t="s">
        <v>158</v>
      </c>
      <c r="B33" s="242"/>
      <c r="C33" s="242"/>
      <c r="D33" s="188"/>
      <c r="E33" s="185"/>
      <c r="F33" s="185"/>
      <c r="G33" s="185"/>
      <c r="H33" s="159"/>
      <c r="I33" s="159"/>
    </row>
    <row r="34" spans="1:9" ht="14.4" x14ac:dyDescent="0.3">
      <c r="A34" s="159"/>
      <c r="B34" s="185"/>
      <c r="C34" s="185"/>
      <c r="D34" s="185"/>
      <c r="E34" s="185"/>
      <c r="F34" s="185"/>
      <c r="G34" s="185"/>
      <c r="H34" s="185"/>
      <c r="I34" s="159"/>
    </row>
    <row r="35" spans="1:9" ht="14.4" x14ac:dyDescent="0.3">
      <c r="A35" s="159"/>
      <c r="B35" s="185"/>
      <c r="C35" s="185"/>
      <c r="D35" s="185"/>
      <c r="E35" s="185"/>
      <c r="F35" s="185"/>
      <c r="G35" s="185"/>
      <c r="H35" s="185"/>
      <c r="I35" s="159"/>
    </row>
  </sheetData>
  <sheetProtection password="9198" sheet="1" scenarios="1" formatColumns="0"/>
  <mergeCells count="5">
    <mergeCell ref="A32:C32"/>
    <mergeCell ref="A33:C33"/>
    <mergeCell ref="C2:D2"/>
    <mergeCell ref="A1:I1"/>
    <mergeCell ref="F2:G2"/>
  </mergeCells>
  <pageMargins left="0.7" right="0.7" top="0.75" bottom="0.75" header="0.3" footer="0.3"/>
  <pageSetup scale="80" orientation="landscape" r:id="rId1"/>
  <headerFooter>
    <oddHeader>&amp;C&amp;"-,Bold"&amp;16Schedule of Health Benefits - Detailed Cost Analysis</oddHeader>
    <oddFooter>&amp;C&amp;"-,Bold"Page N-5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Layout" topLeftCell="A7" zoomScaleNormal="100" workbookViewId="0">
      <selection activeCell="A7" sqref="A7:F20"/>
    </sheetView>
  </sheetViews>
  <sheetFormatPr defaultColWidth="9.109375" defaultRowHeight="14.4" x14ac:dyDescent="0.3"/>
  <cols>
    <col min="1" max="1" width="41.5546875" style="58" bestFit="1" customWidth="1"/>
    <col min="2" max="2" width="25.88671875" style="58" bestFit="1" customWidth="1"/>
    <col min="3" max="3" width="14.33203125" style="58" bestFit="1" customWidth="1"/>
    <col min="4" max="4" width="9.44140625" style="58" bestFit="1" customWidth="1"/>
    <col min="5" max="5" width="3.6640625" style="58" bestFit="1" customWidth="1"/>
    <col min="6" max="6" width="9.44140625" style="58" bestFit="1" customWidth="1"/>
    <col min="7" max="16384" width="9.109375" style="58"/>
  </cols>
  <sheetData>
    <row r="1" spans="1:9" ht="15" x14ac:dyDescent="0.25">
      <c r="A1" s="228" t="str">
        <f>'Information Sheet'!B5</f>
        <v>XYZ Housing Authority</v>
      </c>
      <c r="B1" s="228"/>
      <c r="C1" s="228"/>
      <c r="D1" s="228"/>
      <c r="E1" s="228"/>
      <c r="F1" s="228"/>
      <c r="G1" s="44"/>
      <c r="H1" s="44"/>
      <c r="I1" s="44"/>
    </row>
    <row r="2" spans="1:9" ht="15" x14ac:dyDescent="0.25">
      <c r="A2" s="45" t="s">
        <v>21</v>
      </c>
      <c r="B2" s="46">
        <f>'Information Sheet'!B6</f>
        <v>42370</v>
      </c>
      <c r="C2" s="47" t="s">
        <v>22</v>
      </c>
      <c r="D2" s="245">
        <f>'Information Sheet'!B7</f>
        <v>42735</v>
      </c>
      <c r="E2" s="245"/>
      <c r="F2" s="245"/>
      <c r="G2" s="47"/>
      <c r="H2" s="48"/>
    </row>
    <row r="4" spans="1:9" ht="15" x14ac:dyDescent="0.25">
      <c r="A4" s="57" t="s">
        <v>174</v>
      </c>
      <c r="B4" s="49"/>
      <c r="C4" s="49"/>
      <c r="D4" s="49"/>
      <c r="E4" s="49"/>
      <c r="F4" s="49"/>
    </row>
    <row r="5" spans="1:9" ht="30" customHeight="1" x14ac:dyDescent="0.25">
      <c r="A5" s="50"/>
      <c r="B5" s="50"/>
      <c r="C5" s="50"/>
      <c r="D5" s="243" t="s">
        <v>171</v>
      </c>
      <c r="E5" s="243"/>
      <c r="F5" s="243"/>
    </row>
    <row r="6" spans="1:9" ht="75.75" thickBot="1" x14ac:dyDescent="0.3">
      <c r="A6" s="53" t="s">
        <v>170</v>
      </c>
      <c r="B6" s="54" t="s">
        <v>173</v>
      </c>
      <c r="C6" s="54" t="s">
        <v>172</v>
      </c>
      <c r="D6" s="55" t="s">
        <v>167</v>
      </c>
      <c r="E6" s="55" t="s">
        <v>168</v>
      </c>
      <c r="F6" s="55" t="s">
        <v>169</v>
      </c>
    </row>
    <row r="7" spans="1:9" ht="15" x14ac:dyDescent="0.25">
      <c r="A7" s="189"/>
      <c r="B7" s="190"/>
      <c r="C7" s="191"/>
      <c r="D7" s="189"/>
      <c r="E7" s="189"/>
      <c r="F7" s="189"/>
    </row>
    <row r="8" spans="1:9" ht="15" x14ac:dyDescent="0.25">
      <c r="A8" s="192"/>
      <c r="B8" s="193"/>
      <c r="C8" s="194"/>
      <c r="D8" s="192"/>
      <c r="E8" s="192"/>
      <c r="F8" s="192"/>
    </row>
    <row r="9" spans="1:9" ht="15" x14ac:dyDescent="0.25">
      <c r="A9" s="192"/>
      <c r="B9" s="193"/>
      <c r="C9" s="194"/>
      <c r="D9" s="192"/>
      <c r="E9" s="192"/>
      <c r="F9" s="192"/>
    </row>
    <row r="10" spans="1:9" ht="15" x14ac:dyDescent="0.25">
      <c r="A10" s="192"/>
      <c r="B10" s="193"/>
      <c r="C10" s="194"/>
      <c r="D10" s="192"/>
      <c r="E10" s="192"/>
      <c r="F10" s="192"/>
    </row>
    <row r="11" spans="1:9" ht="15" x14ac:dyDescent="0.25">
      <c r="A11" s="192"/>
      <c r="B11" s="193"/>
      <c r="C11" s="194"/>
      <c r="D11" s="192"/>
      <c r="E11" s="192"/>
      <c r="F11" s="192"/>
    </row>
    <row r="12" spans="1:9" ht="15" x14ac:dyDescent="0.25">
      <c r="A12" s="192"/>
      <c r="B12" s="193"/>
      <c r="C12" s="194"/>
      <c r="D12" s="192"/>
      <c r="E12" s="192"/>
      <c r="F12" s="192"/>
    </row>
    <row r="13" spans="1:9" ht="15" x14ac:dyDescent="0.25">
      <c r="A13" s="192"/>
      <c r="B13" s="193"/>
      <c r="C13" s="194"/>
      <c r="D13" s="192"/>
      <c r="E13" s="192"/>
      <c r="F13" s="192"/>
    </row>
    <row r="14" spans="1:9" ht="15" x14ac:dyDescent="0.25">
      <c r="A14" s="192"/>
      <c r="B14" s="193"/>
      <c r="C14" s="194"/>
      <c r="D14" s="192"/>
      <c r="E14" s="192"/>
      <c r="F14" s="192"/>
    </row>
    <row r="15" spans="1:9" ht="15" x14ac:dyDescent="0.25">
      <c r="A15" s="192"/>
      <c r="B15" s="193"/>
      <c r="C15" s="194"/>
      <c r="D15" s="192"/>
      <c r="E15" s="192"/>
      <c r="F15" s="192"/>
    </row>
    <row r="16" spans="1:9" ht="15" x14ac:dyDescent="0.25">
      <c r="A16" s="192"/>
      <c r="B16" s="193"/>
      <c r="C16" s="194"/>
      <c r="D16" s="192"/>
      <c r="E16" s="192"/>
      <c r="F16" s="192"/>
    </row>
    <row r="17" spans="1:6" ht="15" x14ac:dyDescent="0.25">
      <c r="A17" s="192"/>
      <c r="B17" s="193"/>
      <c r="C17" s="194"/>
      <c r="D17" s="192"/>
      <c r="E17" s="192"/>
      <c r="F17" s="192"/>
    </row>
    <row r="18" spans="1:6" ht="15" x14ac:dyDescent="0.25">
      <c r="A18" s="192"/>
      <c r="B18" s="193"/>
      <c r="C18" s="194"/>
      <c r="D18" s="192"/>
      <c r="E18" s="192"/>
      <c r="F18" s="192"/>
    </row>
    <row r="19" spans="1:6" ht="15" x14ac:dyDescent="0.25">
      <c r="A19" s="192"/>
      <c r="B19" s="193"/>
      <c r="C19" s="194"/>
      <c r="D19" s="192"/>
      <c r="E19" s="192"/>
      <c r="F19" s="192"/>
    </row>
    <row r="20" spans="1:6" ht="15" x14ac:dyDescent="0.25">
      <c r="A20" s="195"/>
      <c r="B20" s="195"/>
      <c r="C20" s="194"/>
      <c r="D20" s="195"/>
      <c r="E20" s="195"/>
      <c r="F20" s="195"/>
    </row>
    <row r="21" spans="1:6" ht="15.75" thickBot="1" x14ac:dyDescent="0.3">
      <c r="A21" s="244" t="s">
        <v>175</v>
      </c>
      <c r="B21" s="244"/>
      <c r="C21" s="56">
        <f>SUM(C7:C20)</f>
        <v>0</v>
      </c>
      <c r="D21" s="51"/>
      <c r="E21" s="51"/>
      <c r="F21" s="51"/>
    </row>
    <row r="22" spans="1:6" ht="15.75" thickTop="1" x14ac:dyDescent="0.25"/>
    <row r="23" spans="1:6" ht="15" x14ac:dyDescent="0.25">
      <c r="C23" s="52"/>
    </row>
  </sheetData>
  <sheetProtection password="9198" sheet="1" scenarios="1" formatColumns="0"/>
  <mergeCells count="4">
    <mergeCell ref="D5:F5"/>
    <mergeCell ref="A21:B21"/>
    <mergeCell ref="D2:F2"/>
    <mergeCell ref="A1:F1"/>
  </mergeCells>
  <pageMargins left="0.7" right="0.7" top="0.75" bottom="0.75" header="0.3" footer="0.3"/>
  <pageSetup orientation="landscape" r:id="rId1"/>
  <headerFooter>
    <oddHeader>&amp;C&amp;"-,Bold"&amp;16Schedule of Accumulated Liability for Compensated Absences</oddHeader>
    <oddFooter>&amp;C&amp;"-,Bold"Page N-6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Layout" zoomScaleNormal="100" workbookViewId="0">
      <selection activeCell="A6" sqref="A6:G18"/>
    </sheetView>
  </sheetViews>
  <sheetFormatPr defaultColWidth="9.109375" defaultRowHeight="14.4" x14ac:dyDescent="0.3"/>
  <cols>
    <col min="1" max="1" width="30.44140625" style="83" bestFit="1" customWidth="1"/>
    <col min="2" max="2" width="30.109375" style="83" bestFit="1" customWidth="1"/>
    <col min="3" max="3" width="28.6640625" style="83" bestFit="1" customWidth="1"/>
    <col min="4" max="4" width="34.44140625" style="83" bestFit="1" customWidth="1"/>
    <col min="5" max="6" width="11" style="83" bestFit="1" customWidth="1"/>
    <col min="7" max="7" width="13.33203125" style="83" bestFit="1" customWidth="1"/>
    <col min="8" max="16384" width="9.109375" style="83"/>
  </cols>
  <sheetData>
    <row r="1" spans="1:7" ht="15" x14ac:dyDescent="0.25">
      <c r="A1" s="235" t="str">
        <f>'Information Sheet'!B5</f>
        <v>XYZ Housing Authority</v>
      </c>
      <c r="B1" s="235"/>
      <c r="C1" s="235"/>
      <c r="D1" s="235"/>
      <c r="E1" s="235"/>
      <c r="F1" s="235"/>
    </row>
    <row r="2" spans="1:7" ht="15" x14ac:dyDescent="0.25">
      <c r="A2" s="196" t="s">
        <v>21</v>
      </c>
      <c r="B2" s="197">
        <f>'Information Sheet'!B6</f>
        <v>42370</v>
      </c>
      <c r="C2" s="198" t="s">
        <v>22</v>
      </c>
      <c r="D2" s="197">
        <f>'Information Sheet'!B7</f>
        <v>42735</v>
      </c>
      <c r="E2" s="197"/>
      <c r="F2" s="197"/>
    </row>
    <row r="3" spans="1:7" ht="15" x14ac:dyDescent="0.25">
      <c r="A3" s="196"/>
      <c r="B3" s="197"/>
      <c r="C3" s="198"/>
      <c r="D3" s="197"/>
      <c r="E3" s="197"/>
      <c r="F3" s="197"/>
    </row>
    <row r="4" spans="1:7" ht="15" x14ac:dyDescent="0.25">
      <c r="A4" s="199" t="s">
        <v>183</v>
      </c>
      <c r="B4" s="200"/>
      <c r="C4" s="200"/>
      <c r="D4" s="200"/>
      <c r="E4" s="200"/>
      <c r="F4" s="200"/>
      <c r="G4" s="200"/>
    </row>
    <row r="5" spans="1:7" ht="60.75" thickBot="1" x14ac:dyDescent="0.3">
      <c r="A5" s="201" t="s">
        <v>181</v>
      </c>
      <c r="B5" s="201" t="s">
        <v>182</v>
      </c>
      <c r="C5" s="201" t="s">
        <v>176</v>
      </c>
      <c r="D5" s="201" t="s">
        <v>177</v>
      </c>
      <c r="E5" s="201" t="s">
        <v>178</v>
      </c>
      <c r="F5" s="201" t="s">
        <v>179</v>
      </c>
      <c r="G5" s="202" t="s">
        <v>180</v>
      </c>
    </row>
    <row r="6" spans="1:7" ht="15" x14ac:dyDescent="0.25">
      <c r="A6" s="59"/>
      <c r="B6" s="59"/>
      <c r="C6" s="59"/>
      <c r="D6" s="60"/>
      <c r="E6" s="61"/>
      <c r="F6" s="61"/>
      <c r="G6" s="62"/>
    </row>
    <row r="7" spans="1:7" ht="15" x14ac:dyDescent="0.25">
      <c r="A7" s="63"/>
      <c r="B7" s="63"/>
      <c r="C7" s="63"/>
      <c r="D7" s="64"/>
      <c r="E7" s="65"/>
      <c r="F7" s="65"/>
      <c r="G7" s="66"/>
    </row>
    <row r="8" spans="1:7" ht="15" x14ac:dyDescent="0.25">
      <c r="A8" s="63"/>
      <c r="B8" s="63"/>
      <c r="C8" s="63"/>
      <c r="D8" s="64"/>
      <c r="E8" s="65"/>
      <c r="F8" s="65"/>
      <c r="G8" s="66"/>
    </row>
    <row r="9" spans="1:7" ht="15" x14ac:dyDescent="0.25">
      <c r="A9" s="63"/>
      <c r="B9" s="63"/>
      <c r="C9" s="63"/>
      <c r="D9" s="64"/>
      <c r="E9" s="65"/>
      <c r="F9" s="65"/>
      <c r="G9" s="66"/>
    </row>
    <row r="10" spans="1:7" ht="15" x14ac:dyDescent="0.25">
      <c r="A10" s="63"/>
      <c r="B10" s="63"/>
      <c r="C10" s="63"/>
      <c r="D10" s="64"/>
      <c r="E10" s="65"/>
      <c r="F10" s="65"/>
      <c r="G10" s="66"/>
    </row>
    <row r="11" spans="1:7" ht="15" x14ac:dyDescent="0.25">
      <c r="A11" s="63"/>
      <c r="B11" s="63"/>
      <c r="C11" s="63"/>
      <c r="D11" s="64"/>
      <c r="E11" s="65"/>
      <c r="F11" s="65"/>
      <c r="G11" s="66"/>
    </row>
    <row r="12" spans="1:7" ht="15" x14ac:dyDescent="0.25">
      <c r="A12" s="63"/>
      <c r="B12" s="63"/>
      <c r="C12" s="63"/>
      <c r="D12" s="64"/>
      <c r="E12" s="65"/>
      <c r="F12" s="65"/>
      <c r="G12" s="66"/>
    </row>
    <row r="13" spans="1:7" ht="15" x14ac:dyDescent="0.25">
      <c r="A13" s="63"/>
      <c r="B13" s="63"/>
      <c r="C13" s="63"/>
      <c r="D13" s="64"/>
      <c r="E13" s="65"/>
      <c r="F13" s="65"/>
      <c r="G13" s="66"/>
    </row>
    <row r="14" spans="1:7" ht="15" x14ac:dyDescent="0.25">
      <c r="A14" s="63"/>
      <c r="B14" s="63"/>
      <c r="C14" s="63"/>
      <c r="D14" s="64"/>
      <c r="E14" s="65"/>
      <c r="F14" s="65"/>
      <c r="G14" s="66"/>
    </row>
    <row r="15" spans="1:7" ht="15" x14ac:dyDescent="0.25">
      <c r="A15" s="63"/>
      <c r="B15" s="63"/>
      <c r="C15" s="63"/>
      <c r="D15" s="64"/>
      <c r="E15" s="65"/>
      <c r="F15" s="65"/>
      <c r="G15" s="66"/>
    </row>
    <row r="16" spans="1:7" ht="15" x14ac:dyDescent="0.25">
      <c r="A16" s="63"/>
      <c r="B16" s="63"/>
      <c r="C16" s="63"/>
      <c r="D16" s="67"/>
      <c r="E16" s="65"/>
      <c r="F16" s="65"/>
      <c r="G16" s="66"/>
    </row>
    <row r="17" spans="1:7" ht="15" x14ac:dyDescent="0.25">
      <c r="A17" s="63"/>
      <c r="B17" s="63"/>
      <c r="C17" s="63"/>
      <c r="D17" s="67"/>
      <c r="E17" s="65"/>
      <c r="F17" s="65"/>
      <c r="G17" s="66"/>
    </row>
    <row r="18" spans="1:7" ht="15" x14ac:dyDescent="0.25">
      <c r="A18" s="63"/>
      <c r="B18" s="63"/>
      <c r="C18" s="63"/>
      <c r="D18" s="67"/>
      <c r="E18" s="65"/>
      <c r="F18" s="65"/>
      <c r="G18" s="66"/>
    </row>
  </sheetData>
  <sheetProtection password="9198" sheet="1" scenarios="1" formatColumns="0"/>
  <mergeCells count="1">
    <mergeCell ref="A1:F1"/>
  </mergeCells>
  <pageMargins left="0.25" right="0.25" top="0.75" bottom="0.75" header="0.3" footer="0.3"/>
  <pageSetup scale="84" orientation="landscape" r:id="rId1"/>
  <headerFooter>
    <oddHeader>&amp;C&amp;"-,Bold"&amp;16Schedule of Shared Service Agreements</oddHeader>
    <oddFooter>&amp;C&amp;"-,Bold"Page N-7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view="pageLayout" topLeftCell="A4" zoomScaleNormal="100" workbookViewId="0">
      <selection activeCell="G12" sqref="G12"/>
    </sheetView>
  </sheetViews>
  <sheetFormatPr defaultColWidth="9.109375" defaultRowHeight="14.4" x14ac:dyDescent="0.3"/>
  <cols>
    <col min="1" max="2" width="3.6640625" style="36" customWidth="1"/>
    <col min="3" max="3" width="33.5546875" style="36" bestFit="1" customWidth="1"/>
    <col min="4" max="4" width="13.88671875" style="36" customWidth="1"/>
    <col min="5" max="5" width="15.109375" style="36" customWidth="1"/>
    <col min="6" max="6" width="10" style="36" bestFit="1" customWidth="1"/>
    <col min="7" max="7" width="17.88671875" style="36" bestFit="1" customWidth="1"/>
    <col min="8" max="8" width="10.88671875" style="36" bestFit="1" customWidth="1"/>
    <col min="9" max="9" width="1.44140625" style="36" customWidth="1"/>
    <col min="10" max="10" width="16" style="36" bestFit="1" customWidth="1"/>
    <col min="11" max="11" width="2" style="36" customWidth="1"/>
    <col min="12" max="12" width="12.88671875" style="36" bestFit="1" customWidth="1"/>
    <col min="13" max="13" width="12.6640625" style="36" bestFit="1" customWidth="1"/>
    <col min="14" max="16384" width="9.109375" style="36"/>
  </cols>
  <sheetData>
    <row r="1" spans="1:13" ht="15" x14ac:dyDescent="0.25">
      <c r="A1" s="228" t="str">
        <f>'Information Sheet'!B5</f>
        <v>XYZ Housing Authority</v>
      </c>
      <c r="B1" s="228"/>
      <c r="C1" s="228"/>
      <c r="D1" s="228"/>
      <c r="E1" s="228"/>
      <c r="F1" s="228"/>
      <c r="G1" s="228"/>
      <c r="H1" s="228"/>
      <c r="I1" s="228"/>
      <c r="J1" s="228"/>
      <c r="K1" s="73"/>
    </row>
    <row r="2" spans="1:13" ht="15" x14ac:dyDescent="0.25">
      <c r="A2" s="38"/>
      <c r="B2" s="38"/>
      <c r="C2" s="39" t="s">
        <v>21</v>
      </c>
      <c r="D2" s="229">
        <f>'Information Sheet'!B6</f>
        <v>42370</v>
      </c>
      <c r="E2" s="229"/>
      <c r="F2" s="37" t="s">
        <v>22</v>
      </c>
      <c r="G2" s="74">
        <f>'Information Sheet'!B7</f>
        <v>42735</v>
      </c>
      <c r="H2" s="38"/>
      <c r="I2" s="38"/>
      <c r="J2" s="38"/>
      <c r="K2" s="38"/>
    </row>
    <row r="4" spans="1:13" ht="57.6" x14ac:dyDescent="0.3">
      <c r="D4" s="227" t="s">
        <v>20</v>
      </c>
      <c r="E4" s="227"/>
      <c r="F4" s="227"/>
      <c r="G4" s="227"/>
      <c r="H4" s="227"/>
      <c r="J4" s="5" t="s">
        <v>250</v>
      </c>
      <c r="K4" s="29"/>
      <c r="L4" s="5" t="s">
        <v>251</v>
      </c>
      <c r="M4" s="5" t="s">
        <v>252</v>
      </c>
    </row>
    <row r="5" spans="1:13" ht="45.75" thickBot="1" x14ac:dyDescent="0.3">
      <c r="D5" s="6" t="str">
        <f>'Information Sheet'!B8</f>
        <v>Public Housing Management</v>
      </c>
      <c r="E5" s="6" t="str">
        <f>'Information Sheet'!B9</f>
        <v>Section 8</v>
      </c>
      <c r="F5" s="6" t="str">
        <f>'Information Sheet'!B10</f>
        <v>Housing Voucher</v>
      </c>
      <c r="G5" s="6" t="str">
        <f>'Information Sheet'!B11</f>
        <v>Other Programs</v>
      </c>
      <c r="H5" s="6" t="s">
        <v>19</v>
      </c>
      <c r="J5" s="6" t="s">
        <v>19</v>
      </c>
      <c r="K5" s="14"/>
      <c r="L5" s="6" t="s">
        <v>144</v>
      </c>
      <c r="M5" s="30" t="s">
        <v>144</v>
      </c>
    </row>
    <row r="6" spans="1:13" ht="15" x14ac:dyDescent="0.25">
      <c r="A6" s="1" t="s">
        <v>9</v>
      </c>
      <c r="B6" s="1"/>
      <c r="C6" s="1"/>
      <c r="M6" s="40"/>
    </row>
    <row r="7" spans="1:13" ht="15" x14ac:dyDescent="0.25">
      <c r="M7" s="40"/>
    </row>
    <row r="8" spans="1:13" ht="15" x14ac:dyDescent="0.25">
      <c r="B8" s="36" t="s">
        <v>6</v>
      </c>
      <c r="D8" s="11">
        <f>+'Revenues (Proposed)'!D22</f>
        <v>0</v>
      </c>
      <c r="E8" s="11">
        <f>+'Revenues (Proposed)'!E22</f>
        <v>0</v>
      </c>
      <c r="F8" s="11">
        <f>+'Revenues (Proposed)'!F22</f>
        <v>0</v>
      </c>
      <c r="G8" s="11">
        <f>+'Revenues (Proposed)'!G22</f>
        <v>0</v>
      </c>
      <c r="H8" s="11">
        <f>SUM(D8:G8)</f>
        <v>0</v>
      </c>
      <c r="I8" s="12"/>
      <c r="J8" s="12">
        <f>+'Revenues (Proposed)'!J22</f>
        <v>0</v>
      </c>
      <c r="K8" s="12"/>
      <c r="L8" s="12">
        <f>H8-J8</f>
        <v>0</v>
      </c>
      <c r="M8" s="40" t="e">
        <f>L8/J8</f>
        <v>#DIV/0!</v>
      </c>
    </row>
    <row r="9" spans="1:13" ht="15" x14ac:dyDescent="0.25">
      <c r="D9" s="9"/>
      <c r="E9" s="9"/>
      <c r="F9" s="9"/>
      <c r="G9" s="9"/>
      <c r="H9" s="9"/>
      <c r="I9" s="9"/>
      <c r="J9" s="9"/>
      <c r="K9" s="9"/>
      <c r="M9" s="40"/>
    </row>
    <row r="10" spans="1:13" ht="15" x14ac:dyDescent="0.25">
      <c r="B10" s="36" t="s">
        <v>7</v>
      </c>
      <c r="D10" s="10">
        <f>+'Revenues (Proposed)'!D48</f>
        <v>0</v>
      </c>
      <c r="E10" s="10">
        <f>+'Revenues (Proposed)'!E48</f>
        <v>0</v>
      </c>
      <c r="F10" s="10">
        <f>+'Revenues (Proposed)'!F48</f>
        <v>0</v>
      </c>
      <c r="G10" s="10">
        <f>+'Revenues (Proposed)'!G48</f>
        <v>0</v>
      </c>
      <c r="H10" s="10">
        <f>SUM(D10:G10)</f>
        <v>0</v>
      </c>
      <c r="I10" s="9"/>
      <c r="J10" s="10">
        <f>+'Revenues (Proposed)'!J48</f>
        <v>0</v>
      </c>
      <c r="K10" s="8"/>
      <c r="L10" s="10">
        <f>H10-J10</f>
        <v>0</v>
      </c>
      <c r="M10" s="40" t="e">
        <f>L10/J10</f>
        <v>#DIV/0!</v>
      </c>
    </row>
    <row r="11" spans="1:13" ht="15" x14ac:dyDescent="0.25">
      <c r="D11" s="9"/>
      <c r="E11" s="9"/>
      <c r="F11" s="9"/>
      <c r="G11" s="9"/>
      <c r="H11" s="9"/>
      <c r="I11" s="9"/>
      <c r="J11" s="9"/>
      <c r="K11" s="9"/>
      <c r="M11" s="40"/>
    </row>
    <row r="12" spans="1:13" ht="15" x14ac:dyDescent="0.25">
      <c r="C12" s="36" t="s">
        <v>8</v>
      </c>
      <c r="D12" s="10">
        <f>D8+D10</f>
        <v>0</v>
      </c>
      <c r="E12" s="10">
        <f t="shared" ref="E12:H12" si="0">E8+E10</f>
        <v>0</v>
      </c>
      <c r="F12" s="10">
        <f t="shared" si="0"/>
        <v>0</v>
      </c>
      <c r="G12" s="10">
        <f t="shared" si="0"/>
        <v>0</v>
      </c>
      <c r="H12" s="10">
        <f t="shared" si="0"/>
        <v>0</v>
      </c>
      <c r="I12" s="9"/>
      <c r="J12" s="10">
        <f>J8+J10</f>
        <v>0</v>
      </c>
      <c r="K12" s="8"/>
      <c r="L12" s="10">
        <f>H12-J12</f>
        <v>0</v>
      </c>
      <c r="M12" s="40" t="e">
        <f>L12/J12</f>
        <v>#DIV/0!</v>
      </c>
    </row>
    <row r="13" spans="1:13" ht="15" x14ac:dyDescent="0.25">
      <c r="D13" s="9"/>
      <c r="E13" s="9"/>
      <c r="F13" s="9"/>
      <c r="G13" s="9"/>
      <c r="H13" s="9"/>
      <c r="I13" s="9"/>
      <c r="J13" s="9"/>
      <c r="K13" s="9"/>
      <c r="M13" s="40"/>
    </row>
    <row r="14" spans="1:13" ht="15" x14ac:dyDescent="0.25">
      <c r="A14" s="1" t="s">
        <v>10</v>
      </c>
      <c r="B14" s="1"/>
      <c r="C14" s="1"/>
      <c r="D14" s="9"/>
      <c r="E14" s="9"/>
      <c r="F14" s="9"/>
      <c r="G14" s="9"/>
      <c r="H14" s="9"/>
      <c r="I14" s="9"/>
      <c r="J14" s="9"/>
      <c r="K14" s="9"/>
      <c r="M14" s="40"/>
    </row>
    <row r="15" spans="1:13" ht="15" x14ac:dyDescent="0.25">
      <c r="D15" s="9"/>
      <c r="E15" s="9"/>
      <c r="F15" s="9"/>
      <c r="G15" s="9"/>
      <c r="H15" s="9"/>
      <c r="I15" s="9"/>
      <c r="J15" s="9"/>
      <c r="K15" s="9"/>
      <c r="M15" s="40"/>
    </row>
    <row r="16" spans="1:13" ht="15" x14ac:dyDescent="0.25">
      <c r="B16" s="36" t="s">
        <v>11</v>
      </c>
      <c r="D16" s="9">
        <f>'Appropriations (Proposed)'!D16</f>
        <v>0</v>
      </c>
      <c r="E16" s="9">
        <f>'Appropriations (Proposed)'!E16</f>
        <v>0</v>
      </c>
      <c r="F16" s="9">
        <f>'Appropriations (Proposed)'!F16</f>
        <v>0</v>
      </c>
      <c r="G16" s="9">
        <f>'Appropriations (Proposed)'!G16</f>
        <v>0</v>
      </c>
      <c r="H16" s="9">
        <f>SUM(D16:G16)</f>
        <v>0</v>
      </c>
      <c r="I16" s="9"/>
      <c r="J16" s="9">
        <f>'Appropriations (Proposed)'!J16</f>
        <v>0</v>
      </c>
      <c r="K16" s="9"/>
      <c r="L16" s="9">
        <f>H16-J16</f>
        <v>0</v>
      </c>
      <c r="M16" s="40" t="e">
        <f>L16/J16</f>
        <v>#DIV/0!</v>
      </c>
    </row>
    <row r="17" spans="2:13" ht="15" x14ac:dyDescent="0.25">
      <c r="D17" s="9"/>
      <c r="E17" s="9"/>
      <c r="F17" s="9"/>
      <c r="G17" s="9"/>
      <c r="H17" s="9"/>
      <c r="I17" s="9"/>
      <c r="J17" s="9"/>
      <c r="K17" s="9"/>
      <c r="M17" s="40"/>
    </row>
    <row r="18" spans="2:13" ht="15" x14ac:dyDescent="0.25">
      <c r="B18" s="36" t="s">
        <v>12</v>
      </c>
      <c r="D18" s="9">
        <f>'Appropriations (Proposed)'!D37</f>
        <v>0</v>
      </c>
      <c r="E18" s="9">
        <f>'Appropriations (Proposed)'!E37</f>
        <v>0</v>
      </c>
      <c r="F18" s="9">
        <f>'Appropriations (Proposed)'!F37</f>
        <v>0</v>
      </c>
      <c r="G18" s="9">
        <f>'Appropriations (Proposed)'!G37</f>
        <v>0</v>
      </c>
      <c r="H18" s="9">
        <f>SUM(D18:G18)</f>
        <v>0</v>
      </c>
      <c r="I18" s="9"/>
      <c r="J18" s="9">
        <f>'Appropriations (Proposed)'!J37</f>
        <v>0</v>
      </c>
      <c r="K18" s="9"/>
      <c r="L18" s="9">
        <f>H18-J18</f>
        <v>0</v>
      </c>
      <c r="M18" s="40" t="e">
        <f>L18/J18</f>
        <v>#DIV/0!</v>
      </c>
    </row>
    <row r="19" spans="2:13" ht="15" x14ac:dyDescent="0.25">
      <c r="D19" s="9"/>
      <c r="E19" s="9"/>
      <c r="F19" s="9"/>
      <c r="G19" s="9"/>
      <c r="H19" s="9"/>
      <c r="I19" s="9"/>
      <c r="J19" s="9"/>
      <c r="K19" s="9"/>
      <c r="M19" s="40"/>
    </row>
    <row r="20" spans="2:13" ht="29.25" customHeight="1" x14ac:dyDescent="0.25">
      <c r="B20" s="226" t="s">
        <v>198</v>
      </c>
      <c r="C20" s="226"/>
      <c r="D20" s="71"/>
      <c r="E20" s="71"/>
      <c r="F20" s="71"/>
      <c r="G20" s="71"/>
      <c r="H20" s="10">
        <f>'Appropriations (Proposed)'!H38</f>
        <v>0</v>
      </c>
      <c r="I20" s="9"/>
      <c r="J20" s="10">
        <f>+'Appropriations (Proposed)'!J38</f>
        <v>0</v>
      </c>
      <c r="K20" s="8"/>
      <c r="L20" s="10">
        <f>H20-J20</f>
        <v>0</v>
      </c>
      <c r="M20" s="40" t="e">
        <f>L20/J20</f>
        <v>#DIV/0!</v>
      </c>
    </row>
    <row r="21" spans="2:13" ht="15" x14ac:dyDescent="0.25">
      <c r="D21" s="9"/>
      <c r="E21" s="9"/>
      <c r="F21" s="9"/>
      <c r="G21" s="9"/>
      <c r="H21" s="9"/>
      <c r="I21" s="9"/>
      <c r="J21" s="9"/>
      <c r="K21" s="9"/>
      <c r="M21" s="40"/>
    </row>
    <row r="22" spans="2:13" ht="15" x14ac:dyDescent="0.25">
      <c r="C22" s="36" t="s">
        <v>13</v>
      </c>
      <c r="D22" s="9">
        <f>+D16+D18</f>
        <v>0</v>
      </c>
      <c r="E22" s="9">
        <f t="shared" ref="E22:G22" si="1">+E16+E18</f>
        <v>0</v>
      </c>
      <c r="F22" s="9">
        <f t="shared" si="1"/>
        <v>0</v>
      </c>
      <c r="G22" s="9">
        <f t="shared" si="1"/>
        <v>0</v>
      </c>
      <c r="H22" s="9">
        <f>+H16+H18+H20</f>
        <v>0</v>
      </c>
      <c r="I22" s="9"/>
      <c r="J22" s="9">
        <f>J16+J18+J20</f>
        <v>0</v>
      </c>
      <c r="K22" s="9"/>
      <c r="L22" s="9">
        <f>H22-J22</f>
        <v>0</v>
      </c>
      <c r="M22" s="40" t="e">
        <f>L22/J22</f>
        <v>#DIV/0!</v>
      </c>
    </row>
    <row r="23" spans="2:13" ht="15" x14ac:dyDescent="0.25">
      <c r="D23" s="9"/>
      <c r="E23" s="9"/>
      <c r="F23" s="9"/>
      <c r="G23" s="9"/>
      <c r="H23" s="9"/>
      <c r="I23" s="9"/>
      <c r="J23" s="9"/>
      <c r="K23" s="9"/>
      <c r="M23" s="40"/>
    </row>
    <row r="24" spans="2:13" ht="15" x14ac:dyDescent="0.25">
      <c r="B24" s="58" t="s">
        <v>199</v>
      </c>
      <c r="D24" s="69"/>
      <c r="E24" s="69"/>
      <c r="F24" s="69"/>
      <c r="G24" s="69"/>
      <c r="H24" s="9">
        <f>'Appropriations (Proposed)'!H41</f>
        <v>0</v>
      </c>
      <c r="I24" s="9"/>
      <c r="J24" s="9">
        <f>'Appropriations (Proposed)'!J41</f>
        <v>0</v>
      </c>
      <c r="K24" s="9"/>
      <c r="L24" s="9">
        <f>H24-J24</f>
        <v>0</v>
      </c>
      <c r="M24" s="40" t="e">
        <f>L24/J24</f>
        <v>#DIV/0!</v>
      </c>
    </row>
    <row r="25" spans="2:13" ht="15" x14ac:dyDescent="0.25">
      <c r="B25" s="36" t="s">
        <v>145</v>
      </c>
      <c r="D25" s="10">
        <f t="shared" ref="D25:G25" si="2">D26-D24</f>
        <v>0</v>
      </c>
      <c r="E25" s="10">
        <f t="shared" si="2"/>
        <v>0</v>
      </c>
      <c r="F25" s="10">
        <f t="shared" si="2"/>
        <v>0</v>
      </c>
      <c r="G25" s="10">
        <f t="shared" si="2"/>
        <v>0</v>
      </c>
      <c r="H25" s="10">
        <f>H26-H24</f>
        <v>0</v>
      </c>
      <c r="I25" s="10"/>
      <c r="J25" s="10">
        <f>J26-J24</f>
        <v>0</v>
      </c>
      <c r="K25" s="8"/>
      <c r="L25" s="10">
        <f>H25-J25</f>
        <v>0</v>
      </c>
      <c r="M25" s="40" t="e">
        <f>L25/J25</f>
        <v>#DIV/0!</v>
      </c>
    </row>
    <row r="26" spans="2:13" x14ac:dyDescent="0.3">
      <c r="C26" s="36" t="s">
        <v>14</v>
      </c>
      <c r="D26" s="9">
        <f>'Appropriations (Proposed)'!D46</f>
        <v>0</v>
      </c>
      <c r="E26" s="9">
        <f>+'Appropriations (Proposed)'!E46</f>
        <v>0</v>
      </c>
      <c r="F26" s="9">
        <f>+'Appropriations (Proposed)'!F46</f>
        <v>0</v>
      </c>
      <c r="G26" s="9">
        <f>+'Appropriations (Proposed)'!G46</f>
        <v>0</v>
      </c>
      <c r="H26" s="9">
        <f>+'Appropriations (Proposed)'!H46</f>
        <v>0</v>
      </c>
      <c r="I26" s="9"/>
      <c r="J26" s="9">
        <f>+'Appropriations (Proposed)'!J46</f>
        <v>0</v>
      </c>
      <c r="K26" s="9"/>
      <c r="L26" s="9">
        <f>+'Appropriations (Proposed)'!L46</f>
        <v>0</v>
      </c>
      <c r="M26" s="40" t="e">
        <f>L26/J26</f>
        <v>#DIV/0!</v>
      </c>
    </row>
    <row r="27" spans="2:13" x14ac:dyDescent="0.3">
      <c r="D27" s="9"/>
      <c r="E27" s="9"/>
      <c r="F27" s="9"/>
      <c r="G27" s="9"/>
      <c r="H27" s="9"/>
      <c r="I27" s="9"/>
      <c r="J27" s="9"/>
      <c r="K27" s="9"/>
      <c r="M27" s="40"/>
    </row>
    <row r="28" spans="2:13" x14ac:dyDescent="0.3">
      <c r="B28" s="36" t="s">
        <v>15</v>
      </c>
      <c r="D28" s="10">
        <f>+'Appropriations (Proposed)'!D48</f>
        <v>0</v>
      </c>
      <c r="E28" s="10">
        <f>'Appropriations (Proposed)'!E48</f>
        <v>0</v>
      </c>
      <c r="F28" s="10">
        <f>+'Appropriations (Proposed)'!F48</f>
        <v>0</v>
      </c>
      <c r="G28" s="10">
        <f>+'Appropriations (Proposed)'!G48</f>
        <v>0</v>
      </c>
      <c r="H28" s="10">
        <f>SUM(D28:G28)</f>
        <v>0</v>
      </c>
      <c r="I28" s="9"/>
      <c r="J28" s="10">
        <f>+'Appropriations (Proposed)'!J48</f>
        <v>0</v>
      </c>
      <c r="K28" s="8"/>
      <c r="L28" s="10">
        <f>H28-J28</f>
        <v>0</v>
      </c>
      <c r="M28" s="40" t="e">
        <f>L28/J28</f>
        <v>#DIV/0!</v>
      </c>
    </row>
    <row r="29" spans="2:13" x14ac:dyDescent="0.3">
      <c r="D29" s="9"/>
      <c r="E29" s="9"/>
      <c r="F29" s="9"/>
      <c r="G29" s="9"/>
      <c r="H29" s="9"/>
      <c r="I29" s="9"/>
      <c r="J29" s="9"/>
      <c r="K29" s="9"/>
      <c r="M29" s="40"/>
    </row>
    <row r="30" spans="2:13" ht="28.8" x14ac:dyDescent="0.3">
      <c r="C30" s="2" t="s">
        <v>23</v>
      </c>
      <c r="D30" s="9">
        <f>+D22+D26+D28</f>
        <v>0</v>
      </c>
      <c r="E30" s="9">
        <f t="shared" ref="E30:H30" si="3">+E22+E26+E28</f>
        <v>0</v>
      </c>
      <c r="F30" s="9">
        <f t="shared" si="3"/>
        <v>0</v>
      </c>
      <c r="G30" s="9">
        <f t="shared" si="3"/>
        <v>0</v>
      </c>
      <c r="H30" s="9">
        <f t="shared" si="3"/>
        <v>0</v>
      </c>
      <c r="I30" s="9"/>
      <c r="J30" s="9">
        <f>+J22+J26+J28</f>
        <v>0</v>
      </c>
      <c r="K30" s="9"/>
      <c r="L30" s="9">
        <f>H30-J30</f>
        <v>0</v>
      </c>
      <c r="M30" s="40" t="e">
        <f>L30/J30</f>
        <v>#DIV/0!</v>
      </c>
    </row>
    <row r="31" spans="2:13" x14ac:dyDescent="0.3">
      <c r="D31" s="9"/>
      <c r="E31" s="9"/>
      <c r="F31" s="9"/>
      <c r="G31" s="9"/>
      <c r="H31" s="9"/>
      <c r="I31" s="9"/>
      <c r="J31" s="9"/>
      <c r="K31" s="9"/>
      <c r="M31" s="40"/>
    </row>
    <row r="32" spans="2:13" ht="30" customHeight="1" x14ac:dyDescent="0.3">
      <c r="B32" s="226" t="s">
        <v>16</v>
      </c>
      <c r="C32" s="226"/>
      <c r="D32" s="10">
        <f>'Appropriations (Proposed)'!D53</f>
        <v>0</v>
      </c>
      <c r="E32" s="10">
        <f>'Appropriations (Proposed)'!E53</f>
        <v>0</v>
      </c>
      <c r="F32" s="10">
        <f>'Appropriations (Proposed)'!F53</f>
        <v>0</v>
      </c>
      <c r="G32" s="10">
        <f>'Appropriations (Proposed)'!G53</f>
        <v>0</v>
      </c>
      <c r="H32" s="10">
        <f>SUM(D32:G32)</f>
        <v>0</v>
      </c>
      <c r="I32" s="9"/>
      <c r="J32" s="10">
        <f>'Appropriations (Proposed)'!J53</f>
        <v>0</v>
      </c>
      <c r="K32" s="8"/>
      <c r="L32" s="10">
        <f>H32-J32</f>
        <v>0</v>
      </c>
      <c r="M32" s="40" t="e">
        <f>L32/J32</f>
        <v>#DIV/0!</v>
      </c>
    </row>
    <row r="33" spans="1:13" x14ac:dyDescent="0.3">
      <c r="D33" s="9"/>
      <c r="E33" s="9"/>
      <c r="F33" s="9"/>
      <c r="G33" s="9"/>
      <c r="H33" s="9"/>
      <c r="I33" s="9"/>
      <c r="J33" s="9"/>
      <c r="K33" s="9"/>
      <c r="M33" s="40"/>
    </row>
    <row r="34" spans="1:13" x14ac:dyDescent="0.3">
      <c r="C34" s="36" t="s">
        <v>17</v>
      </c>
      <c r="D34" s="10">
        <f>+D30-D32</f>
        <v>0</v>
      </c>
      <c r="E34" s="10">
        <f t="shared" ref="E34:H34" si="4">+E30-E32</f>
        <v>0</v>
      </c>
      <c r="F34" s="10">
        <f t="shared" si="4"/>
        <v>0</v>
      </c>
      <c r="G34" s="10">
        <f t="shared" si="4"/>
        <v>0</v>
      </c>
      <c r="H34" s="10">
        <f t="shared" si="4"/>
        <v>0</v>
      </c>
      <c r="I34" s="9"/>
      <c r="J34" s="10">
        <f>J30-J32</f>
        <v>0</v>
      </c>
      <c r="K34" s="8"/>
      <c r="L34" s="10">
        <f>H34-J34</f>
        <v>0</v>
      </c>
      <c r="M34" s="40" t="e">
        <f>L34/J34</f>
        <v>#DIV/0!</v>
      </c>
    </row>
    <row r="35" spans="1:13" x14ac:dyDescent="0.3">
      <c r="M35" s="40"/>
    </row>
    <row r="36" spans="1:13" ht="15" thickBot="1" x14ac:dyDescent="0.35">
      <c r="A36" s="1" t="s">
        <v>18</v>
      </c>
      <c r="D36" s="7">
        <f>+D12-D34</f>
        <v>0</v>
      </c>
      <c r="E36" s="7">
        <f t="shared" ref="E36:H36" si="5">+E12-E34</f>
        <v>0</v>
      </c>
      <c r="F36" s="7">
        <f t="shared" si="5"/>
        <v>0</v>
      </c>
      <c r="G36" s="7">
        <f t="shared" si="5"/>
        <v>0</v>
      </c>
      <c r="H36" s="7">
        <f t="shared" si="5"/>
        <v>0</v>
      </c>
      <c r="J36" s="7">
        <f>J12-J34</f>
        <v>0</v>
      </c>
      <c r="K36" s="11"/>
      <c r="L36" s="7">
        <f>H36-J36</f>
        <v>0</v>
      </c>
      <c r="M36" s="40" t="e">
        <f>L36/J36</f>
        <v>#DIV/0!</v>
      </c>
    </row>
    <row r="37" spans="1:13" ht="15" thickTop="1" x14ac:dyDescent="0.3"/>
  </sheetData>
  <sheetProtection password="9198" sheet="1" objects="1" scenarios="1" formatColumns="0"/>
  <mergeCells count="5">
    <mergeCell ref="B32:C32"/>
    <mergeCell ref="B20:C20"/>
    <mergeCell ref="D4:H4"/>
    <mergeCell ref="A1:J1"/>
    <mergeCell ref="D2:E2"/>
  </mergeCells>
  <pageMargins left="0.7" right="0.7" top="0.75" bottom="0.75" header="0.3" footer="0.3"/>
  <pageSetup scale="76" orientation="landscape" r:id="rId1"/>
  <headerFooter>
    <oddHeader>&amp;C&amp;"-,Bold"&amp;16 2016 Budget Summary</oddHeader>
    <oddFooter>&amp;C&amp;"-,Bold"F-1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view="pageLayout" zoomScaleNormal="100" workbookViewId="0">
      <selection activeCell="M4" sqref="M4"/>
    </sheetView>
  </sheetViews>
  <sheetFormatPr defaultColWidth="9.109375" defaultRowHeight="14.4" x14ac:dyDescent="0.3"/>
  <cols>
    <col min="1" max="1" width="3" style="36" customWidth="1"/>
    <col min="2" max="2" width="2.6640625" style="36" customWidth="1"/>
    <col min="3" max="3" width="31.109375" style="36" bestFit="1" customWidth="1"/>
    <col min="4" max="4" width="14.33203125" style="36" bestFit="1" customWidth="1"/>
    <col min="5" max="5" width="10" style="36" bestFit="1" customWidth="1"/>
    <col min="6" max="6" width="10.5546875" style="36" customWidth="1"/>
    <col min="7" max="7" width="17.88671875" style="36" bestFit="1" customWidth="1"/>
    <col min="8" max="8" width="10.88671875" style="36" bestFit="1" customWidth="1"/>
    <col min="9" max="9" width="1.88671875" style="36" customWidth="1"/>
    <col min="10" max="10" width="16" style="36" bestFit="1" customWidth="1"/>
    <col min="11" max="11" width="2" style="36" customWidth="1"/>
    <col min="12" max="12" width="12.88671875" style="36" bestFit="1" customWidth="1"/>
    <col min="13" max="13" width="12.6640625" style="36" bestFit="1" customWidth="1"/>
    <col min="14" max="16384" width="9.109375" style="36"/>
  </cols>
  <sheetData>
    <row r="1" spans="1:13" ht="15" x14ac:dyDescent="0.25">
      <c r="A1" s="228" t="str">
        <f>'Information Sheet'!B5</f>
        <v>XYZ Housing Authority</v>
      </c>
      <c r="B1" s="228"/>
      <c r="C1" s="228"/>
      <c r="D1" s="228"/>
      <c r="E1" s="228"/>
      <c r="F1" s="228"/>
      <c r="G1" s="228"/>
      <c r="H1" s="228"/>
      <c r="I1" s="228"/>
      <c r="J1" s="228"/>
      <c r="K1" s="73"/>
    </row>
    <row r="2" spans="1:13" ht="15" x14ac:dyDescent="0.25">
      <c r="A2" s="38"/>
      <c r="B2" s="38"/>
      <c r="C2" s="39" t="s">
        <v>21</v>
      </c>
      <c r="D2" s="229">
        <f>'Information Sheet'!B6</f>
        <v>42370</v>
      </c>
      <c r="E2" s="229"/>
      <c r="F2" s="37" t="s">
        <v>22</v>
      </c>
      <c r="G2" s="74">
        <f>'Information Sheet'!B7</f>
        <v>42735</v>
      </c>
      <c r="H2" s="38"/>
      <c r="I2" s="38"/>
      <c r="J2" s="38"/>
      <c r="K2" s="38"/>
    </row>
    <row r="4" spans="1:13" ht="57.6" x14ac:dyDescent="0.3">
      <c r="D4" s="227" t="s">
        <v>20</v>
      </c>
      <c r="E4" s="227"/>
      <c r="F4" s="227"/>
      <c r="G4" s="227"/>
      <c r="H4" s="227"/>
      <c r="J4" s="5" t="s">
        <v>250</v>
      </c>
      <c r="K4" s="5"/>
      <c r="L4" s="5" t="s">
        <v>251</v>
      </c>
      <c r="M4" s="5" t="s">
        <v>252</v>
      </c>
    </row>
    <row r="5" spans="1:13" ht="60.75" thickBot="1" x14ac:dyDescent="0.3">
      <c r="D5" s="6" t="str">
        <f>'Information Sheet'!B8</f>
        <v>Public Housing Management</v>
      </c>
      <c r="E5" s="6" t="str">
        <f>'Information Sheet'!B9</f>
        <v>Section 8</v>
      </c>
      <c r="F5" s="6" t="str">
        <f>'Information Sheet'!B10</f>
        <v>Housing Voucher</v>
      </c>
      <c r="G5" s="6" t="str">
        <f>'Information Sheet'!B11</f>
        <v>Other Programs</v>
      </c>
      <c r="H5" s="6" t="s">
        <v>19</v>
      </c>
      <c r="J5" s="6" t="s">
        <v>19</v>
      </c>
      <c r="K5" s="6"/>
      <c r="L5" s="6" t="s">
        <v>144</v>
      </c>
      <c r="M5" s="30" t="s">
        <v>144</v>
      </c>
    </row>
    <row r="6" spans="1:13" ht="15" x14ac:dyDescent="0.25">
      <c r="A6" s="1" t="s">
        <v>24</v>
      </c>
      <c r="D6" s="14"/>
      <c r="E6" s="14"/>
      <c r="F6" s="14"/>
      <c r="G6" s="14"/>
      <c r="H6" s="14"/>
      <c r="J6" s="14"/>
      <c r="K6" s="14"/>
      <c r="M6" s="40"/>
    </row>
    <row r="7" spans="1:13" ht="15" x14ac:dyDescent="0.25">
      <c r="A7" s="13" t="s">
        <v>211</v>
      </c>
      <c r="M7" s="40"/>
    </row>
    <row r="8" spans="1:13" ht="15" x14ac:dyDescent="0.25">
      <c r="B8" s="36" t="s">
        <v>206</v>
      </c>
      <c r="D8" s="78"/>
      <c r="E8" s="78"/>
      <c r="F8" s="78"/>
      <c r="G8" s="78"/>
      <c r="H8" s="12">
        <f t="shared" ref="H8:H15" si="0">SUM(D8:G8)</f>
        <v>0</v>
      </c>
      <c r="I8" s="12"/>
      <c r="J8" s="12">
        <f>'Revenues (Adopted)'!H8</f>
        <v>0</v>
      </c>
      <c r="K8" s="12"/>
      <c r="L8" s="12">
        <f>H8-J8</f>
        <v>0</v>
      </c>
      <c r="M8" s="40" t="e">
        <f>L8/J8</f>
        <v>#DIV/0!</v>
      </c>
    </row>
    <row r="9" spans="1:13" ht="15" x14ac:dyDescent="0.25">
      <c r="B9" s="36" t="s">
        <v>219</v>
      </c>
      <c r="D9" s="79"/>
      <c r="E9" s="79"/>
      <c r="F9" s="79"/>
      <c r="G9" s="79"/>
      <c r="H9" s="9">
        <f t="shared" si="0"/>
        <v>0</v>
      </c>
      <c r="I9" s="9"/>
      <c r="J9" s="9">
        <f>'Revenues (Adopted)'!H9</f>
        <v>0</v>
      </c>
      <c r="K9" s="9"/>
      <c r="L9" s="9">
        <f t="shared" ref="L9:L13" si="1">H9-J9</f>
        <v>0</v>
      </c>
      <c r="M9" s="40" t="e">
        <f t="shared" ref="M9:M13" si="2">L9/J9</f>
        <v>#DIV/0!</v>
      </c>
    </row>
    <row r="10" spans="1:13" ht="15" x14ac:dyDescent="0.25">
      <c r="B10" s="36" t="s">
        <v>207</v>
      </c>
      <c r="D10" s="80"/>
      <c r="E10" s="80"/>
      <c r="F10" s="80"/>
      <c r="G10" s="80"/>
      <c r="H10" s="8">
        <f t="shared" si="0"/>
        <v>0</v>
      </c>
      <c r="I10" s="9"/>
      <c r="J10" s="9">
        <f>'Revenues (Adopted)'!H10</f>
        <v>0</v>
      </c>
      <c r="K10" s="9"/>
      <c r="L10" s="9">
        <f t="shared" si="1"/>
        <v>0</v>
      </c>
      <c r="M10" s="40" t="e">
        <f t="shared" si="2"/>
        <v>#DIV/0!</v>
      </c>
    </row>
    <row r="11" spans="1:13" ht="15" x14ac:dyDescent="0.25">
      <c r="B11" s="36" t="s">
        <v>220</v>
      </c>
      <c r="D11" s="79"/>
      <c r="E11" s="79"/>
      <c r="F11" s="79"/>
      <c r="G11" s="79"/>
      <c r="H11" s="19">
        <f t="shared" si="0"/>
        <v>0</v>
      </c>
      <c r="I11" s="9"/>
      <c r="J11" s="9">
        <f>'Revenues (Adopted)'!H11</f>
        <v>0</v>
      </c>
      <c r="K11" s="9"/>
      <c r="L11" s="9">
        <f t="shared" si="1"/>
        <v>0</v>
      </c>
      <c r="M11" s="40" t="e">
        <f t="shared" si="2"/>
        <v>#DIV/0!</v>
      </c>
    </row>
    <row r="12" spans="1:13" ht="15" x14ac:dyDescent="0.25">
      <c r="B12" s="36" t="s">
        <v>208</v>
      </c>
      <c r="D12" s="79"/>
      <c r="E12" s="79"/>
      <c r="F12" s="79"/>
      <c r="G12" s="79"/>
      <c r="H12" s="9">
        <f t="shared" si="0"/>
        <v>0</v>
      </c>
      <c r="I12" s="9"/>
      <c r="J12" s="9">
        <f>'Revenues (Adopted)'!H12</f>
        <v>0</v>
      </c>
      <c r="K12" s="9"/>
      <c r="L12" s="9">
        <f t="shared" si="1"/>
        <v>0</v>
      </c>
      <c r="M12" s="40" t="e">
        <f t="shared" si="2"/>
        <v>#DIV/0!</v>
      </c>
    </row>
    <row r="13" spans="1:13" ht="15" x14ac:dyDescent="0.25">
      <c r="B13" s="36" t="s">
        <v>209</v>
      </c>
      <c r="D13" s="79"/>
      <c r="E13" s="79"/>
      <c r="F13" s="79"/>
      <c r="G13" s="79"/>
      <c r="H13" s="9">
        <f t="shared" si="0"/>
        <v>0</v>
      </c>
      <c r="I13" s="9"/>
      <c r="J13" s="9">
        <f>'Revenues (Adopted)'!H13</f>
        <v>0</v>
      </c>
      <c r="K13" s="9"/>
      <c r="L13" s="9">
        <f t="shared" si="1"/>
        <v>0</v>
      </c>
      <c r="M13" s="40" t="e">
        <f t="shared" si="2"/>
        <v>#DIV/0!</v>
      </c>
    </row>
    <row r="14" spans="1:13" ht="15" x14ac:dyDescent="0.25">
      <c r="B14" s="36" t="s">
        <v>210</v>
      </c>
      <c r="D14" s="81"/>
      <c r="E14" s="81"/>
      <c r="F14" s="81"/>
      <c r="G14" s="81"/>
      <c r="H14" s="10">
        <f t="shared" si="0"/>
        <v>0</v>
      </c>
      <c r="I14" s="9"/>
      <c r="J14" s="10">
        <f>'Revenues (Adopted)'!H14</f>
        <v>0</v>
      </c>
      <c r="K14" s="9"/>
      <c r="L14" s="10">
        <f>H14-J14</f>
        <v>0</v>
      </c>
      <c r="M14" s="40" t="e">
        <f>L14/J14</f>
        <v>#DIV/0!</v>
      </c>
    </row>
    <row r="15" spans="1:13" ht="15" x14ac:dyDescent="0.25">
      <c r="C15" s="36" t="s">
        <v>212</v>
      </c>
      <c r="D15" s="9">
        <f>SUM(D8:D14)</f>
        <v>0</v>
      </c>
      <c r="E15" s="9">
        <f t="shared" ref="E15:G15" si="3">SUM(E8:E14)</f>
        <v>0</v>
      </c>
      <c r="F15" s="9">
        <f t="shared" si="3"/>
        <v>0</v>
      </c>
      <c r="G15" s="9">
        <f t="shared" si="3"/>
        <v>0</v>
      </c>
      <c r="H15" s="9">
        <f t="shared" si="0"/>
        <v>0</v>
      </c>
      <c r="I15" s="9"/>
      <c r="J15" s="9">
        <f>SUM(J8:J14)</f>
        <v>0</v>
      </c>
      <c r="K15" s="9"/>
      <c r="L15" s="9">
        <f t="shared" ref="L15" si="4">H15-J15</f>
        <v>0</v>
      </c>
      <c r="M15" s="40" t="e">
        <f t="shared" ref="M15" si="5">L15/J15</f>
        <v>#DIV/0!</v>
      </c>
    </row>
    <row r="16" spans="1:13" ht="15" x14ac:dyDescent="0.25">
      <c r="A16" s="13" t="s">
        <v>25</v>
      </c>
      <c r="D16" s="9"/>
      <c r="E16" s="9"/>
      <c r="F16" s="9"/>
      <c r="G16" s="9"/>
      <c r="H16" s="9"/>
      <c r="I16" s="9"/>
      <c r="J16" s="9"/>
      <c r="K16" s="9"/>
      <c r="M16" s="40"/>
    </row>
    <row r="17" spans="1:13" ht="15" x14ac:dyDescent="0.25">
      <c r="B17" s="230" t="s">
        <v>26</v>
      </c>
      <c r="C17" s="230"/>
      <c r="D17" s="79"/>
      <c r="E17" s="79"/>
      <c r="F17" s="79"/>
      <c r="G17" s="79"/>
      <c r="H17" s="9">
        <f>SUM(D17:G17)</f>
        <v>0</v>
      </c>
      <c r="I17" s="9"/>
      <c r="J17" s="9">
        <f>'Revenues (Adopted)'!H17</f>
        <v>0</v>
      </c>
      <c r="K17" s="9"/>
      <c r="L17" s="9">
        <f>H17-J17</f>
        <v>0</v>
      </c>
      <c r="M17" s="40" t="e">
        <f>L17/J17</f>
        <v>#DIV/0!</v>
      </c>
    </row>
    <row r="18" spans="1:13" ht="15" x14ac:dyDescent="0.25">
      <c r="B18" s="230" t="s">
        <v>27</v>
      </c>
      <c r="C18" s="230"/>
      <c r="D18" s="79"/>
      <c r="E18" s="79"/>
      <c r="F18" s="79"/>
      <c r="G18" s="79"/>
      <c r="H18" s="9">
        <f>SUM(D18:G18)</f>
        <v>0</v>
      </c>
      <c r="I18" s="9"/>
      <c r="J18" s="9">
        <f>'Revenues (Adopted)'!H18</f>
        <v>0</v>
      </c>
      <c r="K18" s="9"/>
      <c r="L18" s="9">
        <f t="shared" ref="L18:L22" si="6">H18-J18</f>
        <v>0</v>
      </c>
      <c r="M18" s="40" t="e">
        <f t="shared" ref="M18:M22" si="7">L18/J18</f>
        <v>#DIV/0!</v>
      </c>
    </row>
    <row r="19" spans="1:13" ht="15" x14ac:dyDescent="0.25">
      <c r="B19" s="230" t="s">
        <v>28</v>
      </c>
      <c r="C19" s="230"/>
      <c r="D19" s="79"/>
      <c r="E19" s="79"/>
      <c r="F19" s="79"/>
      <c r="G19" s="79"/>
      <c r="H19" s="9">
        <f>SUM(D19:G19)</f>
        <v>0</v>
      </c>
      <c r="I19" s="9"/>
      <c r="J19" s="9">
        <f>'Revenues (Adopted)'!H19</f>
        <v>0</v>
      </c>
      <c r="K19" s="9"/>
      <c r="L19" s="9">
        <f t="shared" si="6"/>
        <v>0</v>
      </c>
      <c r="M19" s="40" t="e">
        <f t="shared" si="7"/>
        <v>#DIV/0!</v>
      </c>
    </row>
    <row r="20" spans="1:13" ht="15" x14ac:dyDescent="0.25">
      <c r="B20" s="230" t="s">
        <v>29</v>
      </c>
      <c r="C20" s="230"/>
      <c r="D20" s="81"/>
      <c r="E20" s="81"/>
      <c r="F20" s="81"/>
      <c r="G20" s="81"/>
      <c r="H20" s="10">
        <f>SUM(D20:G20)</f>
        <v>0</v>
      </c>
      <c r="I20" s="9"/>
      <c r="J20" s="10">
        <f>'Revenues (Adopted)'!H20</f>
        <v>0</v>
      </c>
      <c r="K20" s="8"/>
      <c r="L20" s="10">
        <f t="shared" si="6"/>
        <v>0</v>
      </c>
      <c r="M20" s="40" t="e">
        <f t="shared" si="7"/>
        <v>#DIV/0!</v>
      </c>
    </row>
    <row r="21" spans="1:13" ht="15" x14ac:dyDescent="0.25">
      <c r="C21" s="36" t="s">
        <v>30</v>
      </c>
      <c r="D21" s="15">
        <f>SUM(D17:D20)</f>
        <v>0</v>
      </c>
      <c r="E21" s="15">
        <f t="shared" ref="E21:G21" si="8">SUM(E17:E20)</f>
        <v>0</v>
      </c>
      <c r="F21" s="15">
        <f t="shared" si="8"/>
        <v>0</v>
      </c>
      <c r="G21" s="15">
        <f t="shared" si="8"/>
        <v>0</v>
      </c>
      <c r="H21" s="15">
        <f>SUM(H17:H20)</f>
        <v>0</v>
      </c>
      <c r="I21" s="9"/>
      <c r="J21" s="15">
        <f>SUM(J17:J20)</f>
        <v>0</v>
      </c>
      <c r="K21" s="8"/>
      <c r="L21" s="15">
        <f t="shared" si="6"/>
        <v>0</v>
      </c>
      <c r="M21" s="40" t="e">
        <f t="shared" si="7"/>
        <v>#DIV/0!</v>
      </c>
    </row>
    <row r="22" spans="1:13" ht="15" x14ac:dyDescent="0.25">
      <c r="C22" s="36" t="s">
        <v>31</v>
      </c>
      <c r="D22" s="15">
        <f>D15+D21</f>
        <v>0</v>
      </c>
      <c r="E22" s="15">
        <f t="shared" ref="E22:G22" si="9">E15+E21</f>
        <v>0</v>
      </c>
      <c r="F22" s="15">
        <f t="shared" si="9"/>
        <v>0</v>
      </c>
      <c r="G22" s="15">
        <f t="shared" si="9"/>
        <v>0</v>
      </c>
      <c r="H22" s="15">
        <f>H21+H15</f>
        <v>0</v>
      </c>
      <c r="I22" s="9"/>
      <c r="J22" s="15">
        <f>J15+J21</f>
        <v>0</v>
      </c>
      <c r="K22" s="8"/>
      <c r="L22" s="15">
        <f t="shared" si="6"/>
        <v>0</v>
      </c>
      <c r="M22" s="40" t="e">
        <f t="shared" si="7"/>
        <v>#DIV/0!</v>
      </c>
    </row>
    <row r="23" spans="1:13" ht="15" x14ac:dyDescent="0.25">
      <c r="A23" s="1" t="s">
        <v>32</v>
      </c>
      <c r="D23" s="9"/>
      <c r="E23" s="9"/>
      <c r="F23" s="9"/>
      <c r="G23" s="9"/>
      <c r="H23" s="9"/>
      <c r="I23" s="9"/>
      <c r="J23" s="9"/>
      <c r="K23" s="9"/>
      <c r="L23" s="11"/>
      <c r="M23" s="40"/>
    </row>
    <row r="24" spans="1:13" ht="15" x14ac:dyDescent="0.25">
      <c r="A24" s="13" t="s">
        <v>33</v>
      </c>
      <c r="D24" s="9"/>
      <c r="E24" s="9"/>
      <c r="F24" s="9"/>
      <c r="G24" s="9"/>
      <c r="H24" s="9"/>
      <c r="I24" s="9"/>
      <c r="J24" s="9"/>
      <c r="K24" s="9"/>
      <c r="M24" s="40"/>
    </row>
    <row r="25" spans="1:13" ht="15" x14ac:dyDescent="0.25">
      <c r="B25" s="230" t="s">
        <v>34</v>
      </c>
      <c r="C25" s="230"/>
      <c r="D25" s="79"/>
      <c r="E25" s="79"/>
      <c r="F25" s="79"/>
      <c r="G25" s="79"/>
      <c r="H25" s="9">
        <f>SUM(D25:G25)</f>
        <v>0</v>
      </c>
      <c r="I25" s="9"/>
      <c r="J25" s="9">
        <f>'Revenues (Adopted)'!H25</f>
        <v>0</v>
      </c>
      <c r="K25" s="9"/>
      <c r="L25" s="9">
        <f>H25-J25</f>
        <v>0</v>
      </c>
      <c r="M25" s="40" t="e">
        <f>L25/J25</f>
        <v>#DIV/0!</v>
      </c>
    </row>
    <row r="26" spans="1:13" x14ac:dyDescent="0.3">
      <c r="B26" s="230" t="s">
        <v>35</v>
      </c>
      <c r="C26" s="230"/>
      <c r="D26" s="79"/>
      <c r="E26" s="79"/>
      <c r="F26" s="79"/>
      <c r="G26" s="79"/>
      <c r="H26" s="9">
        <f>SUM(D26:G26)</f>
        <v>0</v>
      </c>
      <c r="I26" s="9"/>
      <c r="J26" s="9">
        <f>'Revenues (Adopted)'!H26</f>
        <v>0</v>
      </c>
      <c r="K26" s="9"/>
      <c r="L26" s="9">
        <f t="shared" ref="L26:L29" si="10">H26-J26</f>
        <v>0</v>
      </c>
      <c r="M26" s="40" t="e">
        <f t="shared" ref="M26:M29" si="11">L26/J26</f>
        <v>#DIV/0!</v>
      </c>
    </row>
    <row r="27" spans="1:13" x14ac:dyDescent="0.3">
      <c r="B27" s="230" t="s">
        <v>36</v>
      </c>
      <c r="C27" s="230"/>
      <c r="D27" s="79"/>
      <c r="E27" s="79"/>
      <c r="F27" s="79"/>
      <c r="G27" s="79"/>
      <c r="H27" s="9">
        <f>SUM(D27:G27)</f>
        <v>0</v>
      </c>
      <c r="I27" s="9"/>
      <c r="J27" s="9">
        <f>'Revenues (Adopted)'!H27</f>
        <v>0</v>
      </c>
      <c r="K27" s="9"/>
      <c r="L27" s="9">
        <f t="shared" si="10"/>
        <v>0</v>
      </c>
      <c r="M27" s="40" t="e">
        <f t="shared" si="11"/>
        <v>#DIV/0!</v>
      </c>
    </row>
    <row r="28" spans="1:13" x14ac:dyDescent="0.3">
      <c r="B28" s="230" t="s">
        <v>37</v>
      </c>
      <c r="C28" s="230"/>
      <c r="D28" s="81"/>
      <c r="E28" s="81"/>
      <c r="F28" s="81"/>
      <c r="G28" s="81"/>
      <c r="H28" s="10">
        <f>SUM(D28:G28)</f>
        <v>0</v>
      </c>
      <c r="I28" s="9"/>
      <c r="J28" s="10">
        <f>'Revenues (Adopted)'!H28</f>
        <v>0</v>
      </c>
      <c r="K28" s="8"/>
      <c r="L28" s="10">
        <f t="shared" si="10"/>
        <v>0</v>
      </c>
      <c r="M28" s="40" t="e">
        <f t="shared" si="11"/>
        <v>#DIV/0!</v>
      </c>
    </row>
    <row r="29" spans="1:13" x14ac:dyDescent="0.3">
      <c r="C29" s="36" t="s">
        <v>38</v>
      </c>
      <c r="D29" s="9">
        <f>SUM(D25:D28)</f>
        <v>0</v>
      </c>
      <c r="E29" s="9">
        <f t="shared" ref="E29:H29" si="12">SUM(E25:E28)</f>
        <v>0</v>
      </c>
      <c r="F29" s="9">
        <f t="shared" si="12"/>
        <v>0</v>
      </c>
      <c r="G29" s="9">
        <f t="shared" si="12"/>
        <v>0</v>
      </c>
      <c r="H29" s="9">
        <f t="shared" si="12"/>
        <v>0</v>
      </c>
      <c r="I29" s="9"/>
      <c r="J29" s="9">
        <f>SUM(J25:J28)</f>
        <v>0</v>
      </c>
      <c r="K29" s="9"/>
      <c r="L29" s="9">
        <f t="shared" si="10"/>
        <v>0</v>
      </c>
      <c r="M29" s="40" t="e">
        <f t="shared" si="11"/>
        <v>#DIV/0!</v>
      </c>
    </row>
    <row r="30" spans="1:13" x14ac:dyDescent="0.3">
      <c r="A30" s="13" t="s">
        <v>39</v>
      </c>
      <c r="D30" s="9"/>
      <c r="E30" s="9"/>
      <c r="F30" s="9"/>
      <c r="G30" s="9"/>
      <c r="H30" s="9"/>
      <c r="I30" s="9"/>
      <c r="J30" s="9"/>
      <c r="K30" s="9"/>
      <c r="M30" s="40"/>
    </row>
    <row r="31" spans="1:13" x14ac:dyDescent="0.3">
      <c r="B31" s="230" t="s">
        <v>40</v>
      </c>
      <c r="C31" s="230"/>
      <c r="D31" s="79"/>
      <c r="E31" s="79"/>
      <c r="F31" s="79"/>
      <c r="G31" s="79"/>
      <c r="H31" s="9">
        <f>SUM(D31:G31)</f>
        <v>0</v>
      </c>
      <c r="I31" s="9"/>
      <c r="J31" s="9">
        <f>'Revenues (Adopted)'!H31</f>
        <v>0</v>
      </c>
      <c r="K31" s="9"/>
      <c r="L31" s="9">
        <f>H31-J31</f>
        <v>0</v>
      </c>
      <c r="M31" s="40" t="e">
        <f>L31/J31</f>
        <v>#DIV/0!</v>
      </c>
    </row>
    <row r="32" spans="1:13" x14ac:dyDescent="0.3">
      <c r="B32" s="230" t="s">
        <v>41</v>
      </c>
      <c r="C32" s="230"/>
      <c r="D32" s="79"/>
      <c r="E32" s="79"/>
      <c r="F32" s="79"/>
      <c r="G32" s="79"/>
      <c r="H32" s="9">
        <f>SUM(D32:G32)</f>
        <v>0</v>
      </c>
      <c r="I32" s="9"/>
      <c r="J32" s="9">
        <f>'Revenues (Adopted)'!H32</f>
        <v>0</v>
      </c>
      <c r="K32" s="9"/>
      <c r="L32" s="9">
        <f t="shared" ref="L32:L35" si="13">H32-J32</f>
        <v>0</v>
      </c>
      <c r="M32" s="40" t="e">
        <f t="shared" ref="M32:M35" si="14">L32/J32</f>
        <v>#DIV/0!</v>
      </c>
    </row>
    <row r="33" spans="1:13" x14ac:dyDescent="0.3">
      <c r="B33" s="230" t="s">
        <v>42</v>
      </c>
      <c r="C33" s="230"/>
      <c r="D33" s="79"/>
      <c r="E33" s="79"/>
      <c r="F33" s="79"/>
      <c r="G33" s="79"/>
      <c r="H33" s="9">
        <f>SUM(D33:G33)</f>
        <v>0</v>
      </c>
      <c r="I33" s="9"/>
      <c r="J33" s="9">
        <f>'Revenues (Adopted)'!H33</f>
        <v>0</v>
      </c>
      <c r="K33" s="9"/>
      <c r="L33" s="9">
        <f t="shared" si="13"/>
        <v>0</v>
      </c>
      <c r="M33" s="40" t="e">
        <f t="shared" si="14"/>
        <v>#DIV/0!</v>
      </c>
    </row>
    <row r="34" spans="1:13" x14ac:dyDescent="0.3">
      <c r="B34" s="230" t="s">
        <v>43</v>
      </c>
      <c r="C34" s="230"/>
      <c r="D34" s="81"/>
      <c r="E34" s="81"/>
      <c r="F34" s="81"/>
      <c r="G34" s="81"/>
      <c r="H34" s="10">
        <f>SUM(D34:G34)</f>
        <v>0</v>
      </c>
      <c r="I34" s="9"/>
      <c r="J34" s="10">
        <f>'Revenues (Adopted)'!H34</f>
        <v>0</v>
      </c>
      <c r="K34" s="8"/>
      <c r="L34" s="10">
        <f t="shared" si="13"/>
        <v>0</v>
      </c>
      <c r="M34" s="40" t="e">
        <f t="shared" si="14"/>
        <v>#DIV/0!</v>
      </c>
    </row>
    <row r="35" spans="1:13" x14ac:dyDescent="0.3">
      <c r="C35" s="36" t="s">
        <v>44</v>
      </c>
      <c r="D35" s="9">
        <f>SUM(D31:D34)</f>
        <v>0</v>
      </c>
      <c r="E35" s="9">
        <f t="shared" ref="E35:H35" si="15">SUM(E31:E34)</f>
        <v>0</v>
      </c>
      <c r="F35" s="9">
        <f t="shared" si="15"/>
        <v>0</v>
      </c>
      <c r="G35" s="9">
        <f t="shared" si="15"/>
        <v>0</v>
      </c>
      <c r="H35" s="9">
        <f t="shared" si="15"/>
        <v>0</v>
      </c>
      <c r="I35" s="9"/>
      <c r="J35" s="9">
        <f>SUM(J31:J34)</f>
        <v>0</v>
      </c>
      <c r="K35" s="9"/>
      <c r="L35" s="9">
        <f t="shared" si="13"/>
        <v>0</v>
      </c>
      <c r="M35" s="40" t="e">
        <f t="shared" si="14"/>
        <v>#DIV/0!</v>
      </c>
    </row>
    <row r="36" spans="1:13" x14ac:dyDescent="0.3">
      <c r="A36" s="13" t="s">
        <v>45</v>
      </c>
      <c r="D36" s="9"/>
      <c r="E36" s="9"/>
      <c r="F36" s="9"/>
      <c r="G36" s="9"/>
      <c r="H36" s="9"/>
      <c r="I36" s="9"/>
      <c r="J36" s="9"/>
      <c r="K36" s="9"/>
      <c r="M36" s="40"/>
    </row>
    <row r="37" spans="1:13" x14ac:dyDescent="0.3">
      <c r="B37" s="36" t="s">
        <v>46</v>
      </c>
      <c r="D37" s="79"/>
      <c r="E37" s="79"/>
      <c r="F37" s="79"/>
      <c r="G37" s="79"/>
      <c r="H37" s="9">
        <f>SUM(D37:G37)</f>
        <v>0</v>
      </c>
      <c r="I37" s="9"/>
      <c r="J37" s="9">
        <f>'Revenues (Adopted)'!H37</f>
        <v>0</v>
      </c>
      <c r="K37" s="9"/>
      <c r="L37" s="9">
        <f>H37-J37</f>
        <v>0</v>
      </c>
      <c r="M37" s="40" t="e">
        <f>L37/J37</f>
        <v>#DIV/0!</v>
      </c>
    </row>
    <row r="38" spans="1:13" x14ac:dyDescent="0.3">
      <c r="B38" s="36" t="s">
        <v>47</v>
      </c>
      <c r="D38" s="79"/>
      <c r="E38" s="79"/>
      <c r="F38" s="79"/>
      <c r="G38" s="79"/>
      <c r="H38" s="9">
        <f>SUM(D38:G38)</f>
        <v>0</v>
      </c>
      <c r="I38" s="9"/>
      <c r="J38" s="9">
        <f>'Revenues (Adopted)'!H38</f>
        <v>0</v>
      </c>
      <c r="K38" s="9"/>
      <c r="L38" s="9">
        <f t="shared" ref="L38:L41" si="16">H38-J38</f>
        <v>0</v>
      </c>
      <c r="M38" s="40" t="e">
        <f t="shared" ref="M38:M41" si="17">L38/J38</f>
        <v>#DIV/0!</v>
      </c>
    </row>
    <row r="39" spans="1:13" x14ac:dyDescent="0.3">
      <c r="B39" s="36" t="s">
        <v>48</v>
      </c>
      <c r="D39" s="79"/>
      <c r="E39" s="79"/>
      <c r="F39" s="79"/>
      <c r="G39" s="79"/>
      <c r="H39" s="9">
        <f>SUM(D39:G39)</f>
        <v>0</v>
      </c>
      <c r="I39" s="9"/>
      <c r="J39" s="9">
        <f>'Revenues (Adopted)'!H39</f>
        <v>0</v>
      </c>
      <c r="K39" s="9"/>
      <c r="L39" s="9">
        <f t="shared" si="16"/>
        <v>0</v>
      </c>
      <c r="M39" s="40" t="e">
        <f t="shared" si="17"/>
        <v>#DIV/0!</v>
      </c>
    </row>
    <row r="40" spans="1:13" x14ac:dyDescent="0.3">
      <c r="B40" s="36" t="s">
        <v>49</v>
      </c>
      <c r="D40" s="81"/>
      <c r="E40" s="81"/>
      <c r="F40" s="81"/>
      <c r="G40" s="81"/>
      <c r="H40" s="10">
        <f>SUM(D40:G40)</f>
        <v>0</v>
      </c>
      <c r="I40" s="9"/>
      <c r="J40" s="10">
        <f>'Revenues (Adopted)'!H40</f>
        <v>0</v>
      </c>
      <c r="K40" s="8"/>
      <c r="L40" s="10">
        <f t="shared" si="16"/>
        <v>0</v>
      </c>
      <c r="M40" s="40" t="e">
        <f t="shared" si="17"/>
        <v>#DIV/0!</v>
      </c>
    </row>
    <row r="41" spans="1:13" x14ac:dyDescent="0.3">
      <c r="C41" s="36" t="s">
        <v>50</v>
      </c>
      <c r="D41" s="9">
        <f>SUM(D37:D40)</f>
        <v>0</v>
      </c>
      <c r="E41" s="9">
        <f t="shared" ref="E41:H41" si="18">SUM(E37:E40)</f>
        <v>0</v>
      </c>
      <c r="F41" s="9">
        <f t="shared" si="18"/>
        <v>0</v>
      </c>
      <c r="G41" s="9">
        <f t="shared" si="18"/>
        <v>0</v>
      </c>
      <c r="H41" s="9">
        <f t="shared" si="18"/>
        <v>0</v>
      </c>
      <c r="I41" s="9"/>
      <c r="J41" s="9">
        <f>SUM(J37:J40)</f>
        <v>0</v>
      </c>
      <c r="K41" s="9"/>
      <c r="L41" s="9">
        <f t="shared" si="16"/>
        <v>0</v>
      </c>
      <c r="M41" s="40" t="e">
        <f t="shared" si="17"/>
        <v>#DIV/0!</v>
      </c>
    </row>
    <row r="42" spans="1:13" x14ac:dyDescent="0.3">
      <c r="A42" s="13" t="s">
        <v>52</v>
      </c>
      <c r="D42" s="9"/>
      <c r="E42" s="9"/>
      <c r="F42" s="9"/>
      <c r="G42" s="9"/>
      <c r="H42" s="9"/>
      <c r="I42" s="9"/>
      <c r="J42" s="9"/>
      <c r="K42" s="9"/>
      <c r="M42" s="40"/>
    </row>
    <row r="43" spans="1:13" x14ac:dyDescent="0.3">
      <c r="B43" s="230" t="s">
        <v>53</v>
      </c>
      <c r="C43" s="230"/>
      <c r="D43" s="79"/>
      <c r="E43" s="79"/>
      <c r="F43" s="79"/>
      <c r="G43" s="79"/>
      <c r="H43" s="9">
        <f>SUM(D43:G43)</f>
        <v>0</v>
      </c>
      <c r="I43" s="9"/>
      <c r="J43" s="9">
        <f>'Revenues (Adopted)'!H43</f>
        <v>0</v>
      </c>
      <c r="K43" s="9"/>
      <c r="L43" s="9">
        <f>H43-J43</f>
        <v>0</v>
      </c>
      <c r="M43" s="40" t="e">
        <f>L43/J43</f>
        <v>#DIV/0!</v>
      </c>
    </row>
    <row r="44" spans="1:13" x14ac:dyDescent="0.3">
      <c r="B44" s="230" t="s">
        <v>54</v>
      </c>
      <c r="C44" s="230"/>
      <c r="D44" s="79"/>
      <c r="E44" s="79"/>
      <c r="F44" s="79"/>
      <c r="G44" s="79"/>
      <c r="H44" s="9">
        <f>SUM(D44:G44)</f>
        <v>0</v>
      </c>
      <c r="I44" s="9"/>
      <c r="J44" s="9">
        <f>'Revenues (Adopted)'!H44</f>
        <v>0</v>
      </c>
      <c r="K44" s="9"/>
      <c r="L44" s="9">
        <f t="shared" ref="L44:L49" si="19">H44-J44</f>
        <v>0</v>
      </c>
      <c r="M44" s="40" t="e">
        <f t="shared" ref="M44:M49" si="20">L44/J44</f>
        <v>#DIV/0!</v>
      </c>
    </row>
    <row r="45" spans="1:13" x14ac:dyDescent="0.3">
      <c r="B45" s="230" t="s">
        <v>55</v>
      </c>
      <c r="C45" s="230"/>
      <c r="D45" s="79"/>
      <c r="E45" s="79"/>
      <c r="F45" s="79"/>
      <c r="G45" s="79"/>
      <c r="H45" s="9">
        <f>SUM(D45:G45)</f>
        <v>0</v>
      </c>
      <c r="I45" s="9"/>
      <c r="J45" s="9">
        <f>'Revenues (Adopted)'!H45</f>
        <v>0</v>
      </c>
      <c r="K45" s="9"/>
      <c r="L45" s="9">
        <f t="shared" si="19"/>
        <v>0</v>
      </c>
      <c r="M45" s="40" t="e">
        <f t="shared" si="20"/>
        <v>#DIV/0!</v>
      </c>
    </row>
    <row r="46" spans="1:13" x14ac:dyDescent="0.3">
      <c r="B46" s="230" t="s">
        <v>56</v>
      </c>
      <c r="C46" s="230"/>
      <c r="D46" s="81"/>
      <c r="E46" s="81"/>
      <c r="F46" s="81"/>
      <c r="G46" s="81"/>
      <c r="H46" s="10">
        <f>SUM(D46:G46)</f>
        <v>0</v>
      </c>
      <c r="I46" s="9"/>
      <c r="J46" s="10">
        <f>'Revenues (Adopted)'!H46</f>
        <v>0</v>
      </c>
      <c r="K46" s="8"/>
      <c r="L46" s="10">
        <f t="shared" si="19"/>
        <v>0</v>
      </c>
      <c r="M46" s="40" t="e">
        <f t="shared" si="20"/>
        <v>#DIV/0!</v>
      </c>
    </row>
    <row r="47" spans="1:13" x14ac:dyDescent="0.3">
      <c r="C47" s="36" t="s">
        <v>51</v>
      </c>
      <c r="D47" s="15">
        <f>SUM(D43:D46)</f>
        <v>0</v>
      </c>
      <c r="E47" s="15">
        <f t="shared" ref="E47:H47" si="21">SUM(E43:E46)</f>
        <v>0</v>
      </c>
      <c r="F47" s="15">
        <f t="shared" si="21"/>
        <v>0</v>
      </c>
      <c r="G47" s="15">
        <f t="shared" si="21"/>
        <v>0</v>
      </c>
      <c r="H47" s="15">
        <f t="shared" si="21"/>
        <v>0</v>
      </c>
      <c r="I47" s="9"/>
      <c r="J47" s="15">
        <f>SUM(J43:J46)</f>
        <v>0</v>
      </c>
      <c r="K47" s="8"/>
      <c r="L47" s="15">
        <f t="shared" si="19"/>
        <v>0</v>
      </c>
      <c r="M47" s="40" t="e">
        <f t="shared" si="20"/>
        <v>#DIV/0!</v>
      </c>
    </row>
    <row r="48" spans="1:13" x14ac:dyDescent="0.3">
      <c r="C48" s="36" t="s">
        <v>57</v>
      </c>
      <c r="D48" s="15">
        <f>+D47+D41+D35+D29</f>
        <v>0</v>
      </c>
      <c r="E48" s="15">
        <f t="shared" ref="E48:H48" si="22">+E47+E41+E35+E29</f>
        <v>0</v>
      </c>
      <c r="F48" s="15">
        <f t="shared" si="22"/>
        <v>0</v>
      </c>
      <c r="G48" s="15">
        <f t="shared" si="22"/>
        <v>0</v>
      </c>
      <c r="H48" s="15">
        <f t="shared" si="22"/>
        <v>0</v>
      </c>
      <c r="I48" s="9"/>
      <c r="J48" s="15">
        <f>+J47+J41+J35+J29</f>
        <v>0</v>
      </c>
      <c r="K48" s="8"/>
      <c r="L48" s="15">
        <f t="shared" si="19"/>
        <v>0</v>
      </c>
      <c r="M48" s="40" t="e">
        <f t="shared" si="20"/>
        <v>#DIV/0!</v>
      </c>
    </row>
    <row r="49" spans="1:13" ht="15" thickBot="1" x14ac:dyDescent="0.35">
      <c r="A49" s="1" t="s">
        <v>58</v>
      </c>
      <c r="D49" s="16">
        <f>+D22+D48</f>
        <v>0</v>
      </c>
      <c r="E49" s="16">
        <f t="shared" ref="E49:J49" si="23">+E22+E48</f>
        <v>0</v>
      </c>
      <c r="F49" s="16">
        <f t="shared" si="23"/>
        <v>0</v>
      </c>
      <c r="G49" s="16">
        <f t="shared" si="23"/>
        <v>0</v>
      </c>
      <c r="H49" s="16">
        <f t="shared" si="23"/>
        <v>0</v>
      </c>
      <c r="I49" s="12"/>
      <c r="J49" s="16">
        <f t="shared" si="23"/>
        <v>0</v>
      </c>
      <c r="K49" s="11"/>
      <c r="L49" s="16">
        <f t="shared" si="19"/>
        <v>0</v>
      </c>
      <c r="M49" s="40" t="e">
        <f t="shared" si="20"/>
        <v>#DIV/0!</v>
      </c>
    </row>
    <row r="50" spans="1:13" ht="15" thickTop="1" x14ac:dyDescent="0.3"/>
  </sheetData>
  <sheetProtection password="9198" sheet="1" objects="1" scenarios="1" formatColumns="0"/>
  <mergeCells count="19">
    <mergeCell ref="B45:C45"/>
    <mergeCell ref="B46:C46"/>
    <mergeCell ref="B31:C31"/>
    <mergeCell ref="B32:C32"/>
    <mergeCell ref="B33:C33"/>
    <mergeCell ref="B34:C34"/>
    <mergeCell ref="B43:C43"/>
    <mergeCell ref="B44:C44"/>
    <mergeCell ref="B28:C28"/>
    <mergeCell ref="A1:J1"/>
    <mergeCell ref="D2:E2"/>
    <mergeCell ref="D4:H4"/>
    <mergeCell ref="B17:C17"/>
    <mergeCell ref="B18:C18"/>
    <mergeCell ref="B19:C19"/>
    <mergeCell ref="B20:C20"/>
    <mergeCell ref="B25:C25"/>
    <mergeCell ref="B26:C26"/>
    <mergeCell ref="B27:C27"/>
  </mergeCells>
  <pageMargins left="0.25" right="0.25" top="0.75" bottom="0.75" header="0.3" footer="0.3"/>
  <pageSetup scale="70" orientation="portrait" r:id="rId1"/>
  <headerFooter>
    <oddHeader>&amp;C&amp;"-,Bold"&amp;16 2016 Revenue Schedule</oddHeader>
    <oddFooter>&amp;C&amp;"-,Bold"F-2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Layout" zoomScaleNormal="100" workbookViewId="0">
      <selection activeCell="D4" sqref="D4:H4"/>
    </sheetView>
  </sheetViews>
  <sheetFormatPr defaultColWidth="9.109375" defaultRowHeight="14.4" x14ac:dyDescent="0.3"/>
  <cols>
    <col min="1" max="1" width="3" style="36" customWidth="1"/>
    <col min="2" max="2" width="2.6640625" style="36" customWidth="1"/>
    <col min="3" max="3" width="31.109375" style="36" bestFit="1" customWidth="1"/>
    <col min="4" max="4" width="14.109375" style="36" bestFit="1" customWidth="1"/>
    <col min="5" max="6" width="10" style="36" bestFit="1" customWidth="1"/>
    <col min="7" max="7" width="16.5546875" style="36" customWidth="1"/>
    <col min="8" max="8" width="10.88671875" style="36" bestFit="1" customWidth="1"/>
    <col min="9" max="16384" width="9.109375" style="36"/>
  </cols>
  <sheetData>
    <row r="1" spans="1:8" ht="15" x14ac:dyDescent="0.25">
      <c r="A1" s="228" t="str">
        <f>'Information Sheet'!B5</f>
        <v>XYZ Housing Authority</v>
      </c>
      <c r="B1" s="228"/>
      <c r="C1" s="228"/>
      <c r="D1" s="228"/>
      <c r="E1" s="228"/>
      <c r="F1" s="228"/>
      <c r="G1" s="228"/>
      <c r="H1" s="228"/>
    </row>
    <row r="2" spans="1:8" ht="15" x14ac:dyDescent="0.25">
      <c r="A2" s="38"/>
      <c r="B2" s="38"/>
      <c r="C2" s="39"/>
      <c r="D2" s="229"/>
      <c r="E2" s="229"/>
      <c r="F2" s="37"/>
      <c r="G2" s="74"/>
      <c r="H2" s="38"/>
    </row>
    <row r="4" spans="1:8" ht="15" x14ac:dyDescent="0.25">
      <c r="D4" s="227" t="s">
        <v>253</v>
      </c>
      <c r="E4" s="227"/>
      <c r="F4" s="227"/>
      <c r="G4" s="227"/>
      <c r="H4" s="227"/>
    </row>
    <row r="5" spans="1:8" ht="60.75" thickBot="1" x14ac:dyDescent="0.3">
      <c r="D5" s="6" t="str">
        <f>'Information Sheet'!B8</f>
        <v>Public Housing Management</v>
      </c>
      <c r="E5" s="6" t="str">
        <f>'Information Sheet'!B9</f>
        <v>Section 8</v>
      </c>
      <c r="F5" s="6" t="str">
        <f>'Information Sheet'!B10</f>
        <v>Housing Voucher</v>
      </c>
      <c r="G5" s="6" t="str">
        <f>'Information Sheet'!B11</f>
        <v>Other Programs</v>
      </c>
      <c r="H5" s="6" t="s">
        <v>19</v>
      </c>
    </row>
    <row r="6" spans="1:8" ht="15" x14ac:dyDescent="0.25">
      <c r="A6" s="1" t="s">
        <v>24</v>
      </c>
      <c r="D6" s="14"/>
      <c r="E6" s="14"/>
      <c r="F6" s="14"/>
      <c r="G6" s="14"/>
      <c r="H6" s="14"/>
    </row>
    <row r="7" spans="1:8" ht="15" x14ac:dyDescent="0.25">
      <c r="A7" s="13" t="s">
        <v>211</v>
      </c>
    </row>
    <row r="8" spans="1:8" ht="15" x14ac:dyDescent="0.25">
      <c r="B8" s="36" t="s">
        <v>206</v>
      </c>
      <c r="D8" s="78"/>
      <c r="E8" s="78"/>
      <c r="F8" s="78"/>
      <c r="G8" s="78"/>
      <c r="H8" s="12">
        <f>SUM(D8:G8)</f>
        <v>0</v>
      </c>
    </row>
    <row r="9" spans="1:8" ht="15" x14ac:dyDescent="0.25">
      <c r="B9" s="36" t="s">
        <v>219</v>
      </c>
      <c r="D9" s="79"/>
      <c r="E9" s="79"/>
      <c r="F9" s="79"/>
      <c r="G9" s="79"/>
      <c r="H9" s="9">
        <f t="shared" ref="H9:H14" si="0">SUM(D9:G9)</f>
        <v>0</v>
      </c>
    </row>
    <row r="10" spans="1:8" ht="15" x14ac:dyDescent="0.25">
      <c r="B10" s="36" t="s">
        <v>207</v>
      </c>
      <c r="D10" s="79"/>
      <c r="E10" s="79"/>
      <c r="F10" s="79"/>
      <c r="G10" s="79"/>
      <c r="H10" s="9">
        <f t="shared" si="0"/>
        <v>0</v>
      </c>
    </row>
    <row r="11" spans="1:8" ht="15" x14ac:dyDescent="0.25">
      <c r="B11" s="36" t="s">
        <v>220</v>
      </c>
      <c r="D11" s="79"/>
      <c r="E11" s="79"/>
      <c r="F11" s="79"/>
      <c r="G11" s="79"/>
      <c r="H11" s="9">
        <f t="shared" si="0"/>
        <v>0</v>
      </c>
    </row>
    <row r="12" spans="1:8" ht="15" x14ac:dyDescent="0.25">
      <c r="B12" s="36" t="s">
        <v>208</v>
      </c>
      <c r="D12" s="80"/>
      <c r="E12" s="80"/>
      <c r="F12" s="80"/>
      <c r="G12" s="80"/>
      <c r="H12" s="9">
        <f t="shared" si="0"/>
        <v>0</v>
      </c>
    </row>
    <row r="13" spans="1:8" ht="15" x14ac:dyDescent="0.25">
      <c r="B13" s="36" t="s">
        <v>209</v>
      </c>
      <c r="D13" s="79"/>
      <c r="E13" s="79"/>
      <c r="F13" s="79"/>
      <c r="G13" s="79"/>
      <c r="H13" s="9">
        <f t="shared" si="0"/>
        <v>0</v>
      </c>
    </row>
    <row r="14" spans="1:8" ht="15" x14ac:dyDescent="0.25">
      <c r="A14" s="13"/>
      <c r="B14" s="36" t="s">
        <v>210</v>
      </c>
      <c r="D14" s="81"/>
      <c r="E14" s="81"/>
      <c r="F14" s="81"/>
      <c r="G14" s="81"/>
      <c r="H14" s="9">
        <f t="shared" si="0"/>
        <v>0</v>
      </c>
    </row>
    <row r="15" spans="1:8" ht="15" x14ac:dyDescent="0.25">
      <c r="C15" s="36" t="s">
        <v>212</v>
      </c>
      <c r="D15" s="19">
        <f>SUM(D8:D14)</f>
        <v>0</v>
      </c>
      <c r="E15" s="19">
        <f t="shared" ref="E15:G15" si="1">SUM(E8:E14)</f>
        <v>0</v>
      </c>
      <c r="F15" s="19">
        <f t="shared" si="1"/>
        <v>0</v>
      </c>
      <c r="G15" s="19">
        <f t="shared" si="1"/>
        <v>0</v>
      </c>
      <c r="H15" s="9">
        <f>SUM(D15:G15)</f>
        <v>0</v>
      </c>
    </row>
    <row r="16" spans="1:8" ht="15" x14ac:dyDescent="0.25">
      <c r="A16" s="13" t="s">
        <v>25</v>
      </c>
      <c r="D16" s="9"/>
      <c r="E16" s="9"/>
      <c r="F16" s="9"/>
      <c r="G16" s="9"/>
      <c r="H16" s="9"/>
    </row>
    <row r="17" spans="1:8" ht="15" x14ac:dyDescent="0.25">
      <c r="B17" s="230" t="s">
        <v>26</v>
      </c>
      <c r="C17" s="230"/>
      <c r="D17" s="79"/>
      <c r="E17" s="79"/>
      <c r="F17" s="79"/>
      <c r="G17" s="79"/>
      <c r="H17" s="9">
        <f>SUM(D17:G17)</f>
        <v>0</v>
      </c>
    </row>
    <row r="18" spans="1:8" ht="15" x14ac:dyDescent="0.25">
      <c r="B18" s="230" t="s">
        <v>27</v>
      </c>
      <c r="C18" s="230"/>
      <c r="D18" s="79"/>
      <c r="E18" s="79"/>
      <c r="F18" s="79"/>
      <c r="G18" s="79"/>
      <c r="H18" s="9">
        <f>SUM(D18:G18)</f>
        <v>0</v>
      </c>
    </row>
    <row r="19" spans="1:8" ht="15" x14ac:dyDescent="0.25">
      <c r="B19" s="230" t="s">
        <v>28</v>
      </c>
      <c r="C19" s="230"/>
      <c r="D19" s="79"/>
      <c r="E19" s="79"/>
      <c r="F19" s="79"/>
      <c r="G19" s="79"/>
      <c r="H19" s="9">
        <f>SUM(D19:G19)</f>
        <v>0</v>
      </c>
    </row>
    <row r="20" spans="1:8" ht="15" x14ac:dyDescent="0.25">
      <c r="B20" s="230" t="s">
        <v>29</v>
      </c>
      <c r="C20" s="230"/>
      <c r="D20" s="81"/>
      <c r="E20" s="81"/>
      <c r="F20" s="81"/>
      <c r="G20" s="81"/>
      <c r="H20" s="10">
        <f>SUM(D20:G20)</f>
        <v>0</v>
      </c>
    </row>
    <row r="21" spans="1:8" ht="15" x14ac:dyDescent="0.25">
      <c r="C21" s="36" t="s">
        <v>30</v>
      </c>
      <c r="D21" s="15">
        <f>SUM(D17:D20)</f>
        <v>0</v>
      </c>
      <c r="E21" s="15">
        <f t="shared" ref="E21:H21" si="2">SUM(E17:E20)</f>
        <v>0</v>
      </c>
      <c r="F21" s="15">
        <f t="shared" si="2"/>
        <v>0</v>
      </c>
      <c r="G21" s="15">
        <f t="shared" si="2"/>
        <v>0</v>
      </c>
      <c r="H21" s="15">
        <f t="shared" si="2"/>
        <v>0</v>
      </c>
    </row>
    <row r="22" spans="1:8" ht="15" x14ac:dyDescent="0.25">
      <c r="C22" s="36" t="s">
        <v>31</v>
      </c>
      <c r="D22" s="15">
        <f>D21+D15</f>
        <v>0</v>
      </c>
      <c r="E22" s="15">
        <f t="shared" ref="E22:H22" si="3">E21+E15</f>
        <v>0</v>
      </c>
      <c r="F22" s="15">
        <f t="shared" si="3"/>
        <v>0</v>
      </c>
      <c r="G22" s="15">
        <f t="shared" si="3"/>
        <v>0</v>
      </c>
      <c r="H22" s="15">
        <f t="shared" si="3"/>
        <v>0</v>
      </c>
    </row>
    <row r="23" spans="1:8" ht="15" x14ac:dyDescent="0.25">
      <c r="A23" s="1" t="s">
        <v>32</v>
      </c>
      <c r="D23" s="9"/>
      <c r="E23" s="9"/>
      <c r="F23" s="9"/>
      <c r="G23" s="9"/>
      <c r="H23" s="9"/>
    </row>
    <row r="24" spans="1:8" ht="15" x14ac:dyDescent="0.25">
      <c r="A24" s="13" t="s">
        <v>33</v>
      </c>
      <c r="D24" s="9"/>
      <c r="E24" s="9"/>
      <c r="F24" s="9"/>
      <c r="G24" s="9"/>
      <c r="H24" s="9"/>
    </row>
    <row r="25" spans="1:8" ht="15" x14ac:dyDescent="0.25">
      <c r="B25" s="230" t="s">
        <v>34</v>
      </c>
      <c r="C25" s="230"/>
      <c r="D25" s="79"/>
      <c r="E25" s="79"/>
      <c r="F25" s="79"/>
      <c r="G25" s="79"/>
      <c r="H25" s="9">
        <f>SUM(D25:G25)</f>
        <v>0</v>
      </c>
    </row>
    <row r="26" spans="1:8" ht="15" x14ac:dyDescent="0.25">
      <c r="B26" s="230" t="s">
        <v>35</v>
      </c>
      <c r="C26" s="230"/>
      <c r="D26" s="79"/>
      <c r="E26" s="79"/>
      <c r="F26" s="79"/>
      <c r="G26" s="79"/>
      <c r="H26" s="9">
        <f>SUM(D26:G26)</f>
        <v>0</v>
      </c>
    </row>
    <row r="27" spans="1:8" ht="15" x14ac:dyDescent="0.25">
      <c r="B27" s="230" t="s">
        <v>36</v>
      </c>
      <c r="C27" s="230"/>
      <c r="D27" s="79"/>
      <c r="E27" s="79"/>
      <c r="F27" s="79"/>
      <c r="G27" s="79"/>
      <c r="H27" s="9">
        <f>SUM(D27:G27)</f>
        <v>0</v>
      </c>
    </row>
    <row r="28" spans="1:8" ht="15" x14ac:dyDescent="0.25">
      <c r="B28" s="230" t="s">
        <v>37</v>
      </c>
      <c r="C28" s="230"/>
      <c r="D28" s="81"/>
      <c r="E28" s="81"/>
      <c r="F28" s="81"/>
      <c r="G28" s="81"/>
      <c r="H28" s="10">
        <f>SUM(D28:G28)</f>
        <v>0</v>
      </c>
    </row>
    <row r="29" spans="1:8" x14ac:dyDescent="0.3">
      <c r="C29" s="36" t="s">
        <v>38</v>
      </c>
      <c r="D29" s="9">
        <f>SUM(D25:D28)</f>
        <v>0</v>
      </c>
      <c r="E29" s="9">
        <f t="shared" ref="E29:H29" si="4">SUM(E25:E28)</f>
        <v>0</v>
      </c>
      <c r="F29" s="9">
        <f t="shared" si="4"/>
        <v>0</v>
      </c>
      <c r="G29" s="9">
        <f t="shared" si="4"/>
        <v>0</v>
      </c>
      <c r="H29" s="9">
        <f t="shared" si="4"/>
        <v>0</v>
      </c>
    </row>
    <row r="30" spans="1:8" x14ac:dyDescent="0.3">
      <c r="A30" s="13" t="s">
        <v>39</v>
      </c>
      <c r="D30" s="9"/>
      <c r="E30" s="9"/>
      <c r="F30" s="9"/>
      <c r="G30" s="9"/>
      <c r="H30" s="9"/>
    </row>
    <row r="31" spans="1:8" x14ac:dyDescent="0.3">
      <c r="B31" s="230" t="s">
        <v>40</v>
      </c>
      <c r="C31" s="230"/>
      <c r="D31" s="79"/>
      <c r="E31" s="79"/>
      <c r="F31" s="79"/>
      <c r="G31" s="79"/>
      <c r="H31" s="9">
        <f>SUM(D31:G31)</f>
        <v>0</v>
      </c>
    </row>
    <row r="32" spans="1:8" x14ac:dyDescent="0.3">
      <c r="B32" s="230" t="s">
        <v>41</v>
      </c>
      <c r="C32" s="230"/>
      <c r="D32" s="79"/>
      <c r="E32" s="79"/>
      <c r="F32" s="79"/>
      <c r="G32" s="79"/>
      <c r="H32" s="9">
        <f>SUM(D32:G32)</f>
        <v>0</v>
      </c>
    </row>
    <row r="33" spans="1:8" x14ac:dyDescent="0.3">
      <c r="B33" s="230" t="s">
        <v>42</v>
      </c>
      <c r="C33" s="230"/>
      <c r="D33" s="79"/>
      <c r="E33" s="79"/>
      <c r="F33" s="79"/>
      <c r="G33" s="79"/>
      <c r="H33" s="9">
        <f>SUM(D33:G33)</f>
        <v>0</v>
      </c>
    </row>
    <row r="34" spans="1:8" x14ac:dyDescent="0.3">
      <c r="B34" s="230" t="s">
        <v>43</v>
      </c>
      <c r="C34" s="230"/>
      <c r="D34" s="81"/>
      <c r="E34" s="81"/>
      <c r="F34" s="81"/>
      <c r="G34" s="81"/>
      <c r="H34" s="10">
        <f>SUM(D34:G34)</f>
        <v>0</v>
      </c>
    </row>
    <row r="35" spans="1:8" x14ac:dyDescent="0.3">
      <c r="C35" s="36" t="s">
        <v>44</v>
      </c>
      <c r="D35" s="9">
        <f>SUM(D31:D34)</f>
        <v>0</v>
      </c>
      <c r="E35" s="9">
        <f t="shared" ref="E35:H35" si="5">SUM(E31:E34)</f>
        <v>0</v>
      </c>
      <c r="F35" s="9">
        <f t="shared" si="5"/>
        <v>0</v>
      </c>
      <c r="G35" s="9">
        <f t="shared" si="5"/>
        <v>0</v>
      </c>
      <c r="H35" s="9">
        <f t="shared" si="5"/>
        <v>0</v>
      </c>
    </row>
    <row r="36" spans="1:8" x14ac:dyDescent="0.3">
      <c r="A36" s="13" t="s">
        <v>45</v>
      </c>
      <c r="D36" s="9"/>
      <c r="E36" s="9"/>
      <c r="F36" s="9"/>
      <c r="G36" s="9"/>
      <c r="H36" s="9"/>
    </row>
    <row r="37" spans="1:8" x14ac:dyDescent="0.3">
      <c r="B37" s="36" t="s">
        <v>46</v>
      </c>
      <c r="D37" s="79"/>
      <c r="E37" s="79"/>
      <c r="F37" s="79"/>
      <c r="G37" s="79"/>
      <c r="H37" s="9">
        <f>SUM(D37:G37)</f>
        <v>0</v>
      </c>
    </row>
    <row r="38" spans="1:8" x14ac:dyDescent="0.3">
      <c r="B38" s="36" t="s">
        <v>47</v>
      </c>
      <c r="D38" s="79"/>
      <c r="E38" s="79"/>
      <c r="F38" s="79"/>
      <c r="G38" s="79"/>
      <c r="H38" s="9">
        <f>SUM(D38:G38)</f>
        <v>0</v>
      </c>
    </row>
    <row r="39" spans="1:8" x14ac:dyDescent="0.3">
      <c r="B39" s="36" t="s">
        <v>48</v>
      </c>
      <c r="D39" s="79"/>
      <c r="E39" s="79"/>
      <c r="F39" s="79"/>
      <c r="G39" s="79"/>
      <c r="H39" s="9">
        <f>SUM(D39:G39)</f>
        <v>0</v>
      </c>
    </row>
    <row r="40" spans="1:8" x14ac:dyDescent="0.3">
      <c r="B40" s="36" t="s">
        <v>49</v>
      </c>
      <c r="D40" s="81"/>
      <c r="E40" s="81"/>
      <c r="F40" s="81"/>
      <c r="G40" s="81"/>
      <c r="H40" s="10">
        <f>SUM(D40:G40)</f>
        <v>0</v>
      </c>
    </row>
    <row r="41" spans="1:8" x14ac:dyDescent="0.3">
      <c r="C41" s="36" t="s">
        <v>50</v>
      </c>
      <c r="D41" s="9">
        <f>SUM(D37:D40)</f>
        <v>0</v>
      </c>
      <c r="E41" s="9">
        <f t="shared" ref="E41:H41" si="6">SUM(E37:E40)</f>
        <v>0</v>
      </c>
      <c r="F41" s="9">
        <f t="shared" si="6"/>
        <v>0</v>
      </c>
      <c r="G41" s="9">
        <f t="shared" si="6"/>
        <v>0</v>
      </c>
      <c r="H41" s="9">
        <f t="shared" si="6"/>
        <v>0</v>
      </c>
    </row>
    <row r="42" spans="1:8" x14ac:dyDescent="0.3">
      <c r="A42" s="13" t="s">
        <v>52</v>
      </c>
      <c r="D42" s="9"/>
      <c r="E42" s="9"/>
      <c r="F42" s="9"/>
      <c r="G42" s="9"/>
      <c r="H42" s="9"/>
    </row>
    <row r="43" spans="1:8" x14ac:dyDescent="0.3">
      <c r="B43" s="230" t="s">
        <v>247</v>
      </c>
      <c r="C43" s="230"/>
      <c r="D43" s="79"/>
      <c r="E43" s="79"/>
      <c r="F43" s="79"/>
      <c r="G43" s="79"/>
      <c r="H43" s="9">
        <f>SUM(D43:G43)</f>
        <v>0</v>
      </c>
    </row>
    <row r="44" spans="1:8" x14ac:dyDescent="0.3">
      <c r="B44" s="230" t="s">
        <v>54</v>
      </c>
      <c r="C44" s="230"/>
      <c r="D44" s="79"/>
      <c r="E44" s="79"/>
      <c r="F44" s="79"/>
      <c r="G44" s="79"/>
      <c r="H44" s="9">
        <f>SUM(D44:G44)</f>
        <v>0</v>
      </c>
    </row>
    <row r="45" spans="1:8" x14ac:dyDescent="0.3">
      <c r="B45" s="230" t="s">
        <v>55</v>
      </c>
      <c r="C45" s="230"/>
      <c r="D45" s="79"/>
      <c r="E45" s="79"/>
      <c r="F45" s="79"/>
      <c r="G45" s="79"/>
      <c r="H45" s="9">
        <f>SUM(D45:G45)</f>
        <v>0</v>
      </c>
    </row>
    <row r="46" spans="1:8" x14ac:dyDescent="0.3">
      <c r="B46" s="230" t="s">
        <v>56</v>
      </c>
      <c r="C46" s="230"/>
      <c r="D46" s="81"/>
      <c r="E46" s="81"/>
      <c r="F46" s="81"/>
      <c r="G46" s="81"/>
      <c r="H46" s="10">
        <f>SUM(D46:G46)</f>
        <v>0</v>
      </c>
    </row>
    <row r="47" spans="1:8" x14ac:dyDescent="0.3">
      <c r="C47" s="36" t="s">
        <v>51</v>
      </c>
      <c r="D47" s="15">
        <f>SUM(D43:D46)</f>
        <v>0</v>
      </c>
      <c r="E47" s="15">
        <f t="shared" ref="E47:H47" si="7">SUM(E43:E46)</f>
        <v>0</v>
      </c>
      <c r="F47" s="15">
        <f t="shared" si="7"/>
        <v>0</v>
      </c>
      <c r="G47" s="15">
        <f t="shared" si="7"/>
        <v>0</v>
      </c>
      <c r="H47" s="15">
        <f t="shared" si="7"/>
        <v>0</v>
      </c>
    </row>
    <row r="48" spans="1:8" x14ac:dyDescent="0.3">
      <c r="C48" s="36" t="s">
        <v>57</v>
      </c>
      <c r="D48" s="15">
        <f>+D47+D41+D35+D29</f>
        <v>0</v>
      </c>
      <c r="E48" s="15">
        <f t="shared" ref="E48:H48" si="8">+E47+E41+E35+E29</f>
        <v>0</v>
      </c>
      <c r="F48" s="15">
        <f t="shared" si="8"/>
        <v>0</v>
      </c>
      <c r="G48" s="15">
        <f t="shared" si="8"/>
        <v>0</v>
      </c>
      <c r="H48" s="15">
        <f t="shared" si="8"/>
        <v>0</v>
      </c>
    </row>
    <row r="49" spans="1:8" ht="15" thickBot="1" x14ac:dyDescent="0.35">
      <c r="A49" s="1" t="s">
        <v>58</v>
      </c>
      <c r="D49" s="16">
        <f>+D22+D48</f>
        <v>0</v>
      </c>
      <c r="E49" s="16">
        <f t="shared" ref="E49:H49" si="9">+E22+E48</f>
        <v>0</v>
      </c>
      <c r="F49" s="16">
        <f t="shared" si="9"/>
        <v>0</v>
      </c>
      <c r="G49" s="16">
        <f t="shared" si="9"/>
        <v>0</v>
      </c>
      <c r="H49" s="16">
        <f t="shared" si="9"/>
        <v>0</v>
      </c>
    </row>
    <row r="50" spans="1:8" ht="15" thickTop="1" x14ac:dyDescent="0.3"/>
  </sheetData>
  <sheetProtection password="9198" sheet="1" objects="1" scenarios="1" formatColumns="0"/>
  <mergeCells count="19">
    <mergeCell ref="B45:C45"/>
    <mergeCell ref="B46:C46"/>
    <mergeCell ref="B31:C31"/>
    <mergeCell ref="B32:C32"/>
    <mergeCell ref="B33:C33"/>
    <mergeCell ref="B34:C34"/>
    <mergeCell ref="B43:C43"/>
    <mergeCell ref="B44:C44"/>
    <mergeCell ref="B28:C28"/>
    <mergeCell ref="A1:H1"/>
    <mergeCell ref="D2:E2"/>
    <mergeCell ref="D4:H4"/>
    <mergeCell ref="B17:C17"/>
    <mergeCell ref="B18:C18"/>
    <mergeCell ref="B19:C19"/>
    <mergeCell ref="B20:C20"/>
    <mergeCell ref="B25:C25"/>
    <mergeCell ref="B26:C26"/>
    <mergeCell ref="B27:C27"/>
  </mergeCells>
  <pageMargins left="0.25" right="0.25" top="0.75" bottom="0.75" header="0.3" footer="0.3"/>
  <pageSetup scale="88" orientation="portrait" r:id="rId1"/>
  <headerFooter>
    <oddHeader>&amp;C&amp;"-,Bold"&amp;16 2015 Adopted Revenue Schedule</oddHeader>
    <oddFooter>&amp;C&amp;"-,Bold"F-3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view="pageLayout" zoomScaleNormal="100" workbookViewId="0">
      <selection activeCell="M4" sqref="M4"/>
    </sheetView>
  </sheetViews>
  <sheetFormatPr defaultColWidth="9.109375" defaultRowHeight="14.4" x14ac:dyDescent="0.3"/>
  <cols>
    <col min="1" max="1" width="3" style="36" customWidth="1"/>
    <col min="2" max="2" width="2.6640625" style="36" customWidth="1"/>
    <col min="3" max="3" width="34.5546875" style="36" bestFit="1" customWidth="1"/>
    <col min="4" max="4" width="14.33203125" style="36" bestFit="1" customWidth="1"/>
    <col min="5" max="5" width="14.5546875" style="36" customWidth="1"/>
    <col min="6" max="6" width="10" style="36" bestFit="1" customWidth="1"/>
    <col min="7" max="7" width="17.88671875" style="36" bestFit="1" customWidth="1"/>
    <col min="8" max="8" width="10.88671875" style="36" bestFit="1" customWidth="1"/>
    <col min="9" max="9" width="1.88671875" style="36" customWidth="1"/>
    <col min="10" max="10" width="16" style="36" bestFit="1" customWidth="1"/>
    <col min="11" max="11" width="2" style="36" customWidth="1"/>
    <col min="12" max="12" width="12.88671875" style="36" bestFit="1" customWidth="1"/>
    <col min="13" max="13" width="12.6640625" style="36" bestFit="1" customWidth="1"/>
    <col min="14" max="16384" width="9.109375" style="36"/>
  </cols>
  <sheetData>
    <row r="1" spans="1:13" ht="15" x14ac:dyDescent="0.25">
      <c r="A1" s="228" t="str">
        <f>'Information Sheet'!B5</f>
        <v>XYZ Housing Authority</v>
      </c>
      <c r="B1" s="228"/>
      <c r="C1" s="228"/>
      <c r="D1" s="228"/>
      <c r="E1" s="228"/>
      <c r="F1" s="228"/>
      <c r="G1" s="228"/>
      <c r="H1" s="228"/>
      <c r="I1" s="228"/>
      <c r="J1" s="228"/>
      <c r="K1" s="73"/>
    </row>
    <row r="2" spans="1:13" ht="15" x14ac:dyDescent="0.25">
      <c r="A2" s="38"/>
      <c r="B2" s="38"/>
      <c r="C2" s="39" t="s">
        <v>21</v>
      </c>
      <c r="D2" s="229">
        <f>'Information Sheet'!B6</f>
        <v>42370</v>
      </c>
      <c r="E2" s="229"/>
      <c r="F2" s="37" t="s">
        <v>22</v>
      </c>
      <c r="G2" s="74">
        <f>'Information Sheet'!B7</f>
        <v>42735</v>
      </c>
      <c r="H2" s="38"/>
      <c r="I2" s="38"/>
      <c r="J2" s="38"/>
      <c r="K2" s="38"/>
    </row>
    <row r="4" spans="1:13" ht="57.6" x14ac:dyDescent="0.3">
      <c r="D4" s="227" t="s">
        <v>20</v>
      </c>
      <c r="E4" s="227"/>
      <c r="F4" s="227"/>
      <c r="G4" s="227"/>
      <c r="H4" s="227"/>
      <c r="J4" s="5" t="s">
        <v>250</v>
      </c>
      <c r="K4" s="5"/>
      <c r="L4" s="5" t="s">
        <v>251</v>
      </c>
      <c r="M4" s="5" t="s">
        <v>252</v>
      </c>
    </row>
    <row r="5" spans="1:13" ht="60.75" thickBot="1" x14ac:dyDescent="0.3">
      <c r="D5" s="6" t="str">
        <f>'Information Sheet'!B8</f>
        <v>Public Housing Management</v>
      </c>
      <c r="E5" s="6" t="str">
        <f>'Information Sheet'!B9</f>
        <v>Section 8</v>
      </c>
      <c r="F5" s="6" t="str">
        <f>'Information Sheet'!B10</f>
        <v>Housing Voucher</v>
      </c>
      <c r="G5" s="6" t="str">
        <f>'Information Sheet'!B11</f>
        <v>Other Programs</v>
      </c>
      <c r="H5" s="6" t="s">
        <v>19</v>
      </c>
      <c r="J5" s="6" t="s">
        <v>19</v>
      </c>
      <c r="K5" s="6"/>
      <c r="L5" s="6" t="s">
        <v>144</v>
      </c>
      <c r="M5" s="30" t="s">
        <v>144</v>
      </c>
    </row>
    <row r="6" spans="1:13" ht="15" x14ac:dyDescent="0.25">
      <c r="A6" s="1" t="s">
        <v>59</v>
      </c>
      <c r="D6" s="14"/>
      <c r="E6" s="14"/>
      <c r="F6" s="14"/>
      <c r="G6" s="14"/>
      <c r="H6" s="14"/>
      <c r="J6" s="14"/>
      <c r="K6" s="14"/>
    </row>
    <row r="7" spans="1:13" ht="15" x14ac:dyDescent="0.25">
      <c r="A7" s="13" t="s">
        <v>221</v>
      </c>
    </row>
    <row r="8" spans="1:13" ht="15" x14ac:dyDescent="0.25">
      <c r="B8" s="36" t="s">
        <v>60</v>
      </c>
      <c r="D8" s="78"/>
      <c r="E8" s="78"/>
      <c r="F8" s="78"/>
      <c r="G8" s="78"/>
      <c r="H8" s="12">
        <f>SUM(D8:G8)</f>
        <v>0</v>
      </c>
      <c r="I8" s="12"/>
      <c r="J8" s="12">
        <f>'Appropriations (Adopted)'!H8</f>
        <v>0</v>
      </c>
      <c r="K8" s="12"/>
      <c r="L8" s="12">
        <f>H8-J8</f>
        <v>0</v>
      </c>
      <c r="M8" s="40" t="e">
        <f>L8/J8</f>
        <v>#DIV/0!</v>
      </c>
    </row>
    <row r="9" spans="1:13" ht="15" x14ac:dyDescent="0.25">
      <c r="B9" s="36" t="s">
        <v>61</v>
      </c>
      <c r="D9" s="80"/>
      <c r="E9" s="80"/>
      <c r="F9" s="80"/>
      <c r="G9" s="80"/>
      <c r="H9" s="9">
        <f t="shared" ref="H9:H15" si="0">SUM(D9:G9)</f>
        <v>0</v>
      </c>
      <c r="I9" s="8"/>
      <c r="J9" s="9">
        <f>'Appropriations (Adopted)'!H9</f>
        <v>0</v>
      </c>
      <c r="K9" s="8"/>
      <c r="L9" s="8">
        <f t="shared" ref="L9" si="1">H9-J9</f>
        <v>0</v>
      </c>
      <c r="M9" s="40" t="e">
        <f t="shared" ref="M9:M54" si="2">L9/J9</f>
        <v>#DIV/0!</v>
      </c>
    </row>
    <row r="10" spans="1:13" ht="15" x14ac:dyDescent="0.25">
      <c r="B10" s="231" t="s">
        <v>213</v>
      </c>
      <c r="C10" s="231"/>
      <c r="D10" s="79"/>
      <c r="E10" s="79"/>
      <c r="F10" s="79"/>
      <c r="G10" s="79"/>
      <c r="H10" s="9">
        <f t="shared" si="0"/>
        <v>0</v>
      </c>
      <c r="I10" s="9"/>
      <c r="J10" s="9">
        <f>'Appropriations (Adopted)'!H10</f>
        <v>0</v>
      </c>
      <c r="K10" s="8"/>
      <c r="L10" s="8">
        <f>H10-J10</f>
        <v>0</v>
      </c>
      <c r="M10" s="40" t="e">
        <f t="shared" si="2"/>
        <v>#DIV/0!</v>
      </c>
    </row>
    <row r="11" spans="1:13" ht="15" x14ac:dyDescent="0.25">
      <c r="B11" s="231" t="s">
        <v>214</v>
      </c>
      <c r="C11" s="231"/>
      <c r="D11" s="79"/>
      <c r="E11" s="79"/>
      <c r="F11" s="79"/>
      <c r="G11" s="79"/>
      <c r="H11" s="9">
        <f t="shared" si="0"/>
        <v>0</v>
      </c>
      <c r="I11" s="9"/>
      <c r="J11" s="9">
        <f>'Appropriations (Adopted)'!H11</f>
        <v>0</v>
      </c>
      <c r="K11" s="9"/>
      <c r="L11" s="8">
        <f t="shared" ref="L11:L12" si="3">H11-J11</f>
        <v>0</v>
      </c>
      <c r="M11" s="40" t="e">
        <f t="shared" si="2"/>
        <v>#DIV/0!</v>
      </c>
    </row>
    <row r="12" spans="1:13" ht="15" x14ac:dyDescent="0.25">
      <c r="B12" s="231" t="s">
        <v>222</v>
      </c>
      <c r="C12" s="231"/>
      <c r="D12" s="79"/>
      <c r="E12" s="79"/>
      <c r="F12" s="79"/>
      <c r="G12" s="79"/>
      <c r="H12" s="9">
        <f t="shared" si="0"/>
        <v>0</v>
      </c>
      <c r="I12" s="9"/>
      <c r="J12" s="9">
        <f>'Appropriations (Adopted)'!H12</f>
        <v>0</v>
      </c>
      <c r="K12" s="9"/>
      <c r="L12" s="8">
        <f t="shared" si="3"/>
        <v>0</v>
      </c>
      <c r="M12" s="40" t="e">
        <f t="shared" si="2"/>
        <v>#DIV/0!</v>
      </c>
    </row>
    <row r="13" spans="1:13" ht="15" x14ac:dyDescent="0.25">
      <c r="B13" s="231" t="s">
        <v>215</v>
      </c>
      <c r="C13" s="231"/>
      <c r="D13" s="79"/>
      <c r="E13" s="79"/>
      <c r="F13" s="79"/>
      <c r="G13" s="79"/>
      <c r="H13" s="9">
        <f t="shared" si="0"/>
        <v>0</v>
      </c>
      <c r="I13" s="9"/>
      <c r="J13" s="9">
        <f>'Appropriations (Adopted)'!H13</f>
        <v>0</v>
      </c>
      <c r="K13" s="9"/>
      <c r="L13" s="8">
        <f>H13-J13</f>
        <v>0</v>
      </c>
      <c r="M13" s="40" t="e">
        <f t="shared" si="2"/>
        <v>#DIV/0!</v>
      </c>
    </row>
    <row r="14" spans="1:13" ht="15" x14ac:dyDescent="0.25">
      <c r="B14" s="75" t="s">
        <v>216</v>
      </c>
      <c r="C14" s="75"/>
      <c r="D14" s="79"/>
      <c r="E14" s="79"/>
      <c r="F14" s="79"/>
      <c r="G14" s="79"/>
      <c r="H14" s="9">
        <f t="shared" si="0"/>
        <v>0</v>
      </c>
      <c r="I14" s="9"/>
      <c r="J14" s="9">
        <f>'Appropriations (Adopted)'!H14</f>
        <v>0</v>
      </c>
      <c r="K14" s="9"/>
      <c r="L14" s="8">
        <f t="shared" ref="L14:L15" si="4">H14-J14</f>
        <v>0</v>
      </c>
      <c r="M14" s="40"/>
    </row>
    <row r="15" spans="1:13" ht="15" x14ac:dyDescent="0.25">
      <c r="B15" s="231" t="s">
        <v>62</v>
      </c>
      <c r="C15" s="231"/>
      <c r="D15" s="81"/>
      <c r="E15" s="81"/>
      <c r="F15" s="81"/>
      <c r="G15" s="81"/>
      <c r="H15" s="9">
        <f t="shared" si="0"/>
        <v>0</v>
      </c>
      <c r="I15" s="9"/>
      <c r="J15" s="9">
        <f>'Appropriations (Adopted)'!H15</f>
        <v>0</v>
      </c>
      <c r="K15" s="9"/>
      <c r="L15" s="8">
        <f t="shared" si="4"/>
        <v>0</v>
      </c>
      <c r="M15" s="40" t="e">
        <f t="shared" si="2"/>
        <v>#DIV/0!</v>
      </c>
    </row>
    <row r="16" spans="1:13" ht="15" x14ac:dyDescent="0.25">
      <c r="C16" s="36" t="s">
        <v>63</v>
      </c>
      <c r="D16" s="15">
        <f>SUM(D8:D15)</f>
        <v>0</v>
      </c>
      <c r="E16" s="15">
        <f t="shared" ref="E16:H16" si="5">SUM(E8:E15)</f>
        <v>0</v>
      </c>
      <c r="F16" s="15">
        <f t="shared" si="5"/>
        <v>0</v>
      </c>
      <c r="G16" s="15">
        <f t="shared" si="5"/>
        <v>0</v>
      </c>
      <c r="H16" s="15">
        <f t="shared" si="5"/>
        <v>0</v>
      </c>
      <c r="I16" s="9"/>
      <c r="J16" s="15">
        <f>SUM(J8:J15)</f>
        <v>0</v>
      </c>
      <c r="K16" s="9"/>
      <c r="L16" s="15">
        <f>H16-J16</f>
        <v>0</v>
      </c>
      <c r="M16" s="40" t="e">
        <f t="shared" si="2"/>
        <v>#DIV/0!</v>
      </c>
    </row>
    <row r="17" spans="1:13" ht="15" x14ac:dyDescent="0.25">
      <c r="A17" s="13" t="s">
        <v>223</v>
      </c>
      <c r="D17" s="8"/>
      <c r="E17" s="8"/>
      <c r="F17" s="8"/>
      <c r="G17" s="8"/>
      <c r="H17" s="8"/>
      <c r="I17" s="9"/>
      <c r="J17" s="8"/>
      <c r="K17" s="8"/>
      <c r="L17" s="8"/>
      <c r="M17" s="40"/>
    </row>
    <row r="18" spans="1:13" ht="15" x14ac:dyDescent="0.25">
      <c r="B18" s="36" t="s">
        <v>224</v>
      </c>
      <c r="D18" s="79"/>
      <c r="E18" s="79"/>
      <c r="F18" s="79"/>
      <c r="G18" s="79"/>
      <c r="H18" s="9">
        <f>SUM(D18:G18)</f>
        <v>0</v>
      </c>
      <c r="I18" s="9"/>
      <c r="J18" s="9">
        <f>'Appropriations (Adopted)'!H18</f>
        <v>0</v>
      </c>
      <c r="K18" s="9"/>
      <c r="L18" s="9">
        <f>H18-J18</f>
        <v>0</v>
      </c>
      <c r="M18" s="40" t="e">
        <f t="shared" si="2"/>
        <v>#DIV/0!</v>
      </c>
    </row>
    <row r="19" spans="1:13" ht="15" x14ac:dyDescent="0.25">
      <c r="B19" s="36" t="s">
        <v>225</v>
      </c>
      <c r="D19" s="79"/>
      <c r="E19" s="79"/>
      <c r="F19" s="79"/>
      <c r="G19" s="79"/>
      <c r="H19" s="9">
        <f t="shared" ref="H19:H36" si="6">SUM(D19:G19)</f>
        <v>0</v>
      </c>
      <c r="I19" s="9"/>
      <c r="J19" s="9">
        <f>'Appropriations (Adopted)'!H19</f>
        <v>0</v>
      </c>
      <c r="K19" s="9"/>
      <c r="L19" s="9">
        <f t="shared" ref="L19:L36" si="7">H19-J19</f>
        <v>0</v>
      </c>
      <c r="M19" s="40" t="e">
        <f t="shared" si="2"/>
        <v>#DIV/0!</v>
      </c>
    </row>
    <row r="20" spans="1:13" ht="15" x14ac:dyDescent="0.25">
      <c r="B20" s="36" t="s">
        <v>226</v>
      </c>
      <c r="D20" s="79"/>
      <c r="E20" s="79"/>
      <c r="F20" s="79"/>
      <c r="G20" s="79"/>
      <c r="H20" s="9">
        <f t="shared" si="6"/>
        <v>0</v>
      </c>
      <c r="I20" s="9"/>
      <c r="J20" s="9">
        <f>'Appropriations (Adopted)'!H20</f>
        <v>0</v>
      </c>
      <c r="K20" s="9"/>
      <c r="L20" s="9">
        <f t="shared" si="7"/>
        <v>0</v>
      </c>
      <c r="M20" s="40" t="e">
        <f t="shared" si="2"/>
        <v>#DIV/0!</v>
      </c>
    </row>
    <row r="21" spans="1:13" ht="15" x14ac:dyDescent="0.25">
      <c r="B21" s="36" t="s">
        <v>227</v>
      </c>
      <c r="D21" s="79"/>
      <c r="E21" s="79"/>
      <c r="F21" s="79"/>
      <c r="G21" s="79"/>
      <c r="H21" s="9">
        <f t="shared" si="6"/>
        <v>0</v>
      </c>
      <c r="I21" s="9"/>
      <c r="J21" s="9">
        <f>'Appropriations (Adopted)'!H21</f>
        <v>0</v>
      </c>
      <c r="K21" s="9"/>
      <c r="L21" s="9">
        <f t="shared" si="7"/>
        <v>0</v>
      </c>
      <c r="M21" s="40" t="e">
        <f t="shared" si="2"/>
        <v>#DIV/0!</v>
      </c>
    </row>
    <row r="22" spans="1:13" ht="15" x14ac:dyDescent="0.25">
      <c r="B22" s="36" t="s">
        <v>61</v>
      </c>
      <c r="D22" s="80"/>
      <c r="E22" s="80"/>
      <c r="F22" s="80"/>
      <c r="G22" s="80"/>
      <c r="H22" s="9">
        <f t="shared" si="6"/>
        <v>0</v>
      </c>
      <c r="I22" s="9"/>
      <c r="J22" s="9">
        <f>'Appropriations (Adopted)'!H22</f>
        <v>0</v>
      </c>
      <c r="K22" s="8"/>
      <c r="L22" s="9">
        <f t="shared" si="7"/>
        <v>0</v>
      </c>
      <c r="M22" s="40" t="e">
        <f t="shared" si="2"/>
        <v>#DIV/0!</v>
      </c>
    </row>
    <row r="23" spans="1:13" ht="15" x14ac:dyDescent="0.25">
      <c r="B23" s="36" t="s">
        <v>217</v>
      </c>
      <c r="D23" s="80"/>
      <c r="E23" s="80"/>
      <c r="F23" s="80"/>
      <c r="G23" s="80"/>
      <c r="H23" s="9">
        <f t="shared" si="6"/>
        <v>0</v>
      </c>
      <c r="I23" s="9"/>
      <c r="J23" s="9">
        <f>'Appropriations (Adopted)'!H23</f>
        <v>0</v>
      </c>
      <c r="K23" s="8"/>
      <c r="L23" s="9">
        <f t="shared" si="7"/>
        <v>0</v>
      </c>
      <c r="M23" s="40" t="e">
        <f t="shared" si="2"/>
        <v>#DIV/0!</v>
      </c>
    </row>
    <row r="24" spans="1:13" ht="15" x14ac:dyDescent="0.25">
      <c r="B24" s="36" t="s">
        <v>218</v>
      </c>
      <c r="D24" s="80"/>
      <c r="E24" s="80"/>
      <c r="F24" s="80"/>
      <c r="G24" s="80"/>
      <c r="H24" s="9">
        <f t="shared" si="6"/>
        <v>0</v>
      </c>
      <c r="I24" s="9"/>
      <c r="J24" s="9">
        <f>'Appropriations (Adopted)'!H24</f>
        <v>0</v>
      </c>
      <c r="K24" s="9"/>
      <c r="L24" s="9">
        <f t="shared" si="7"/>
        <v>0</v>
      </c>
      <c r="M24" s="40" t="e">
        <f t="shared" si="2"/>
        <v>#DIV/0!</v>
      </c>
    </row>
    <row r="25" spans="1:13" ht="15" x14ac:dyDescent="0.25">
      <c r="B25" s="36" t="s">
        <v>228</v>
      </c>
      <c r="D25" s="80"/>
      <c r="E25" s="80"/>
      <c r="F25" s="80"/>
      <c r="G25" s="80"/>
      <c r="H25" s="9">
        <f t="shared" si="6"/>
        <v>0</v>
      </c>
      <c r="I25" s="9"/>
      <c r="J25" s="9">
        <f>'Appropriations (Adopted)'!H25</f>
        <v>0</v>
      </c>
      <c r="K25" s="9"/>
      <c r="L25" s="9">
        <f t="shared" si="7"/>
        <v>0</v>
      </c>
      <c r="M25" s="40" t="e">
        <f t="shared" si="2"/>
        <v>#DIV/0!</v>
      </c>
    </row>
    <row r="26" spans="1:13" x14ac:dyDescent="0.3">
      <c r="B26" s="36" t="s">
        <v>229</v>
      </c>
      <c r="D26" s="80"/>
      <c r="E26" s="80"/>
      <c r="F26" s="80"/>
      <c r="G26" s="80"/>
      <c r="H26" s="9">
        <f t="shared" si="6"/>
        <v>0</v>
      </c>
      <c r="I26" s="9"/>
      <c r="J26" s="9">
        <f>'Appropriations (Adopted)'!H26</f>
        <v>0</v>
      </c>
      <c r="K26" s="9"/>
      <c r="L26" s="9">
        <f t="shared" si="7"/>
        <v>0</v>
      </c>
      <c r="M26" s="40" t="e">
        <f t="shared" si="2"/>
        <v>#DIV/0!</v>
      </c>
    </row>
    <row r="27" spans="1:13" x14ac:dyDescent="0.3">
      <c r="B27" s="231" t="s">
        <v>230</v>
      </c>
      <c r="C27" s="231"/>
      <c r="D27" s="79"/>
      <c r="E27" s="79"/>
      <c r="F27" s="79"/>
      <c r="G27" s="79"/>
      <c r="H27" s="9">
        <f t="shared" si="6"/>
        <v>0</v>
      </c>
      <c r="I27" s="9"/>
      <c r="J27" s="9">
        <f>'Appropriations (Adopted)'!H27</f>
        <v>0</v>
      </c>
      <c r="K27" s="9"/>
      <c r="L27" s="9">
        <f t="shared" si="7"/>
        <v>0</v>
      </c>
      <c r="M27" s="40" t="e">
        <f t="shared" si="2"/>
        <v>#DIV/0!</v>
      </c>
    </row>
    <row r="28" spans="1:13" x14ac:dyDescent="0.3">
      <c r="B28" s="231" t="s">
        <v>238</v>
      </c>
      <c r="C28" s="231"/>
      <c r="D28" s="79"/>
      <c r="E28" s="79"/>
      <c r="F28" s="79"/>
      <c r="G28" s="79"/>
      <c r="H28" s="9">
        <f t="shared" si="6"/>
        <v>0</v>
      </c>
      <c r="I28" s="9"/>
      <c r="J28" s="9">
        <f>'Appropriations (Adopted)'!H28</f>
        <v>0</v>
      </c>
      <c r="K28" s="8"/>
      <c r="L28" s="9">
        <f t="shared" si="7"/>
        <v>0</v>
      </c>
      <c r="M28" s="40" t="e">
        <f t="shared" si="2"/>
        <v>#DIV/0!</v>
      </c>
    </row>
    <row r="29" spans="1:13" x14ac:dyDescent="0.3">
      <c r="B29" s="231" t="s">
        <v>231</v>
      </c>
      <c r="C29" s="231"/>
      <c r="D29" s="79"/>
      <c r="E29" s="79"/>
      <c r="F29" s="79"/>
      <c r="G29" s="79"/>
      <c r="H29" s="9">
        <f t="shared" si="6"/>
        <v>0</v>
      </c>
      <c r="I29" s="9"/>
      <c r="J29" s="9">
        <f>'Appropriations (Adopted)'!H29</f>
        <v>0</v>
      </c>
      <c r="K29" s="9"/>
      <c r="L29" s="9">
        <f t="shared" si="7"/>
        <v>0</v>
      </c>
      <c r="M29" s="40" t="e">
        <f t="shared" si="2"/>
        <v>#DIV/0!</v>
      </c>
    </row>
    <row r="30" spans="1:13" x14ac:dyDescent="0.3">
      <c r="B30" s="231" t="s">
        <v>232</v>
      </c>
      <c r="C30" s="231"/>
      <c r="D30" s="79"/>
      <c r="E30" s="79"/>
      <c r="F30" s="79"/>
      <c r="G30" s="79"/>
      <c r="H30" s="9">
        <f t="shared" si="6"/>
        <v>0</v>
      </c>
      <c r="I30" s="9"/>
      <c r="J30" s="9">
        <f>'Appropriations (Adopted)'!H30</f>
        <v>0</v>
      </c>
      <c r="K30" s="9"/>
      <c r="L30" s="9">
        <f t="shared" si="7"/>
        <v>0</v>
      </c>
      <c r="M30" s="40" t="e">
        <f t="shared" si="2"/>
        <v>#DIV/0!</v>
      </c>
    </row>
    <row r="31" spans="1:13" x14ac:dyDescent="0.3">
      <c r="B31" s="75" t="s">
        <v>233</v>
      </c>
      <c r="C31" s="75"/>
      <c r="D31" s="79"/>
      <c r="E31" s="79"/>
      <c r="F31" s="79"/>
      <c r="G31" s="79"/>
      <c r="H31" s="9">
        <f t="shared" si="6"/>
        <v>0</v>
      </c>
      <c r="I31" s="9"/>
      <c r="J31" s="9">
        <f>'Appropriations (Adopted)'!H31</f>
        <v>0</v>
      </c>
      <c r="K31" s="9"/>
      <c r="L31" s="9">
        <f t="shared" si="7"/>
        <v>0</v>
      </c>
      <c r="M31" s="40" t="e">
        <f t="shared" si="2"/>
        <v>#DIV/0!</v>
      </c>
    </row>
    <row r="32" spans="1:13" x14ac:dyDescent="0.3">
      <c r="B32" s="75" t="s">
        <v>234</v>
      </c>
      <c r="C32" s="75"/>
      <c r="D32" s="79"/>
      <c r="E32" s="79"/>
      <c r="F32" s="79"/>
      <c r="G32" s="79"/>
      <c r="H32" s="9">
        <f t="shared" si="6"/>
        <v>0</v>
      </c>
      <c r="I32" s="9"/>
      <c r="J32" s="9">
        <f>'Appropriations (Adopted)'!H32</f>
        <v>0</v>
      </c>
      <c r="K32" s="9"/>
      <c r="L32" s="9">
        <f t="shared" si="7"/>
        <v>0</v>
      </c>
      <c r="M32" s="40" t="e">
        <f t="shared" si="2"/>
        <v>#DIV/0!</v>
      </c>
    </row>
    <row r="33" spans="1:13" x14ac:dyDescent="0.3">
      <c r="B33" s="75" t="s">
        <v>235</v>
      </c>
      <c r="C33" s="75"/>
      <c r="D33" s="79"/>
      <c r="E33" s="79"/>
      <c r="F33" s="79"/>
      <c r="G33" s="79"/>
      <c r="H33" s="9">
        <f t="shared" si="6"/>
        <v>0</v>
      </c>
      <c r="I33" s="9"/>
      <c r="J33" s="9">
        <f>'Appropriations (Adopted)'!H33</f>
        <v>0</v>
      </c>
      <c r="K33" s="9"/>
      <c r="L33" s="9">
        <f t="shared" si="7"/>
        <v>0</v>
      </c>
      <c r="M33" s="40" t="e">
        <f t="shared" si="2"/>
        <v>#DIV/0!</v>
      </c>
    </row>
    <row r="34" spans="1:13" x14ac:dyDescent="0.3">
      <c r="B34" s="75" t="s">
        <v>236</v>
      </c>
      <c r="C34" s="75"/>
      <c r="D34" s="79"/>
      <c r="E34" s="79"/>
      <c r="F34" s="79"/>
      <c r="G34" s="79"/>
      <c r="H34" s="9">
        <f t="shared" si="6"/>
        <v>0</v>
      </c>
      <c r="I34" s="9"/>
      <c r="J34" s="9">
        <f>'Appropriations (Adopted)'!H34</f>
        <v>0</v>
      </c>
      <c r="K34" s="9"/>
      <c r="L34" s="9">
        <f t="shared" si="7"/>
        <v>0</v>
      </c>
      <c r="M34" s="40" t="e">
        <f t="shared" si="2"/>
        <v>#DIV/0!</v>
      </c>
    </row>
    <row r="35" spans="1:13" x14ac:dyDescent="0.3">
      <c r="B35" s="75" t="s">
        <v>237</v>
      </c>
      <c r="C35" s="75"/>
      <c r="D35" s="79"/>
      <c r="E35" s="79"/>
      <c r="F35" s="79"/>
      <c r="G35" s="79"/>
      <c r="H35" s="9">
        <f t="shared" si="6"/>
        <v>0</v>
      </c>
      <c r="I35" s="9"/>
      <c r="J35" s="9">
        <f>'Appropriations (Adopted)'!H35</f>
        <v>0</v>
      </c>
      <c r="K35" s="9"/>
      <c r="L35" s="9">
        <f t="shared" si="7"/>
        <v>0</v>
      </c>
      <c r="M35" s="40" t="e">
        <f t="shared" si="2"/>
        <v>#DIV/0!</v>
      </c>
    </row>
    <row r="36" spans="1:13" x14ac:dyDescent="0.3">
      <c r="B36" s="231" t="s">
        <v>64</v>
      </c>
      <c r="C36" s="231"/>
      <c r="D36" s="81"/>
      <c r="E36" s="81"/>
      <c r="F36" s="81"/>
      <c r="G36" s="81"/>
      <c r="H36" s="9">
        <f t="shared" si="6"/>
        <v>0</v>
      </c>
      <c r="I36" s="9"/>
      <c r="J36" s="9">
        <f>'Appropriations (Adopted)'!H36</f>
        <v>0</v>
      </c>
      <c r="K36" s="9"/>
      <c r="L36" s="9">
        <f t="shared" si="7"/>
        <v>0</v>
      </c>
      <c r="M36" s="40" t="e">
        <f t="shared" si="2"/>
        <v>#DIV/0!</v>
      </c>
    </row>
    <row r="37" spans="1:13" x14ac:dyDescent="0.3">
      <c r="C37" s="36" t="s">
        <v>65</v>
      </c>
      <c r="D37" s="15">
        <f>SUM(D18:D36)</f>
        <v>0</v>
      </c>
      <c r="E37" s="15">
        <f t="shared" ref="E37:H37" si="8">SUM(E18:E36)</f>
        <v>0</v>
      </c>
      <c r="F37" s="15">
        <f t="shared" si="8"/>
        <v>0</v>
      </c>
      <c r="G37" s="15">
        <f t="shared" si="8"/>
        <v>0</v>
      </c>
      <c r="H37" s="15">
        <f t="shared" si="8"/>
        <v>0</v>
      </c>
      <c r="I37" s="8"/>
      <c r="J37" s="15">
        <f>SUM(J18:J36)</f>
        <v>0</v>
      </c>
      <c r="K37" s="9"/>
      <c r="L37" s="15">
        <f t="shared" ref="L37:L39" si="9">H37-J37</f>
        <v>0</v>
      </c>
      <c r="M37" s="40" t="e">
        <f t="shared" si="2"/>
        <v>#DIV/0!</v>
      </c>
    </row>
    <row r="38" spans="1:13" ht="29.25" customHeight="1" x14ac:dyDescent="0.3">
      <c r="A38" s="232" t="s">
        <v>198</v>
      </c>
      <c r="B38" s="232"/>
      <c r="C38" s="232"/>
      <c r="D38" s="68"/>
      <c r="E38" s="68"/>
      <c r="F38" s="68"/>
      <c r="G38" s="68"/>
      <c r="H38" s="15">
        <f>'Debt Service - Principal'!F11</f>
        <v>0</v>
      </c>
      <c r="I38" s="8"/>
      <c r="J38" s="15">
        <f>'Appropriations (Adopted)'!H38</f>
        <v>0</v>
      </c>
      <c r="K38" s="8"/>
      <c r="L38" s="15">
        <f t="shared" si="9"/>
        <v>0</v>
      </c>
      <c r="M38" s="40" t="e">
        <f t="shared" si="2"/>
        <v>#DIV/0!</v>
      </c>
    </row>
    <row r="39" spans="1:13" x14ac:dyDescent="0.3">
      <c r="C39" s="36" t="s">
        <v>66</v>
      </c>
      <c r="D39" s="15">
        <f>+D37+D16</f>
        <v>0</v>
      </c>
      <c r="E39" s="15">
        <f>+E37+E16</f>
        <v>0</v>
      </c>
      <c r="F39" s="15">
        <f>+F37+F16</f>
        <v>0</v>
      </c>
      <c r="G39" s="15">
        <f>+G37+G16</f>
        <v>0</v>
      </c>
      <c r="H39" s="15">
        <f>+H37+H16+H38</f>
        <v>0</v>
      </c>
      <c r="I39" s="8"/>
      <c r="J39" s="15">
        <f>+J37+J16+J38</f>
        <v>0</v>
      </c>
      <c r="K39" s="8"/>
      <c r="L39" s="15">
        <f t="shared" si="9"/>
        <v>0</v>
      </c>
      <c r="M39" s="40" t="e">
        <f t="shared" si="2"/>
        <v>#DIV/0!</v>
      </c>
    </row>
    <row r="40" spans="1:13" x14ac:dyDescent="0.3">
      <c r="A40" s="1" t="s">
        <v>67</v>
      </c>
      <c r="D40" s="9"/>
      <c r="E40" s="9"/>
      <c r="F40" s="9"/>
      <c r="G40" s="9"/>
      <c r="H40" s="9"/>
      <c r="I40" s="8"/>
      <c r="J40" s="9"/>
      <c r="K40" s="8"/>
      <c r="L40" s="8"/>
      <c r="M40" s="40"/>
    </row>
    <row r="41" spans="1:13" x14ac:dyDescent="0.3">
      <c r="A41" s="58" t="s">
        <v>199</v>
      </c>
      <c r="B41" s="17"/>
      <c r="C41" s="17"/>
      <c r="D41" s="69"/>
      <c r="E41" s="69"/>
      <c r="F41" s="69"/>
      <c r="G41" s="69"/>
      <c r="H41" s="9">
        <f>'Debt Service - Interest'!F11</f>
        <v>0</v>
      </c>
      <c r="I41" s="9"/>
      <c r="J41" s="9">
        <f>'Appropriations (Adopted)'!H41</f>
        <v>0</v>
      </c>
      <c r="K41" s="9"/>
      <c r="L41" s="8">
        <f>H41-J41</f>
        <v>0</v>
      </c>
      <c r="M41" s="40" t="e">
        <f t="shared" si="2"/>
        <v>#DIV/0!</v>
      </c>
    </row>
    <row r="42" spans="1:13" x14ac:dyDescent="0.3">
      <c r="A42" s="58" t="s">
        <v>68</v>
      </c>
      <c r="B42" s="17"/>
      <c r="C42" s="17"/>
      <c r="D42" s="79"/>
      <c r="E42" s="79"/>
      <c r="F42" s="79"/>
      <c r="G42" s="79"/>
      <c r="H42" s="9">
        <f>SUM(D42:G42)</f>
        <v>0</v>
      </c>
      <c r="I42" s="9"/>
      <c r="J42" s="9">
        <f>'Appropriations (Adopted)'!H42</f>
        <v>0</v>
      </c>
      <c r="K42" s="9"/>
      <c r="L42" s="8">
        <f t="shared" ref="L42:L49" si="10">H42-J42</f>
        <v>0</v>
      </c>
      <c r="M42" s="40" t="e">
        <f t="shared" si="2"/>
        <v>#DIV/0!</v>
      </c>
    </row>
    <row r="43" spans="1:13" x14ac:dyDescent="0.3">
      <c r="A43" s="36" t="s">
        <v>69</v>
      </c>
      <c r="B43" s="17"/>
      <c r="C43" s="17"/>
      <c r="D43" s="79"/>
      <c r="E43" s="79"/>
      <c r="F43" s="79"/>
      <c r="G43" s="79"/>
      <c r="H43" s="9">
        <f>SUM(D43:G43)</f>
        <v>0</v>
      </c>
      <c r="I43" s="9"/>
      <c r="J43" s="9">
        <f>'Appropriations (Adopted)'!H43</f>
        <v>0</v>
      </c>
      <c r="K43" s="9"/>
      <c r="L43" s="8">
        <f t="shared" si="10"/>
        <v>0</v>
      </c>
      <c r="M43" s="40" t="e">
        <f t="shared" si="2"/>
        <v>#DIV/0!</v>
      </c>
    </row>
    <row r="44" spans="1:13" x14ac:dyDescent="0.3">
      <c r="A44" s="36" t="s">
        <v>70</v>
      </c>
      <c r="B44" s="17"/>
      <c r="C44" s="17"/>
      <c r="D44" s="79"/>
      <c r="E44" s="79"/>
      <c r="F44" s="79"/>
      <c r="G44" s="79"/>
      <c r="H44" s="9">
        <f>SUM(D44:G44)</f>
        <v>0</v>
      </c>
      <c r="I44" s="9"/>
      <c r="J44" s="9">
        <f>'Appropriations (Adopted)'!H44</f>
        <v>0</v>
      </c>
      <c r="K44" s="9"/>
      <c r="L44" s="8">
        <f t="shared" si="10"/>
        <v>0</v>
      </c>
      <c r="M44" s="40" t="e">
        <f t="shared" si="2"/>
        <v>#DIV/0!</v>
      </c>
    </row>
    <row r="45" spans="1:13" x14ac:dyDescent="0.3">
      <c r="A45" s="36" t="s">
        <v>71</v>
      </c>
      <c r="B45" s="17"/>
      <c r="C45" s="17"/>
      <c r="D45" s="81"/>
      <c r="E45" s="81"/>
      <c r="F45" s="81"/>
      <c r="G45" s="81"/>
      <c r="H45" s="10">
        <f>SUM(D45:G45)</f>
        <v>0</v>
      </c>
      <c r="I45" s="9"/>
      <c r="J45" s="10">
        <f>'Appropriations (Adopted)'!H45</f>
        <v>0</v>
      </c>
      <c r="K45" s="9"/>
      <c r="L45" s="10">
        <f t="shared" si="10"/>
        <v>0</v>
      </c>
      <c r="M45" s="40" t="e">
        <f t="shared" si="2"/>
        <v>#DIV/0!</v>
      </c>
    </row>
    <row r="46" spans="1:13" x14ac:dyDescent="0.3">
      <c r="B46" s="36" t="s">
        <v>14</v>
      </c>
      <c r="D46" s="15">
        <f>SUM(D42:D45)</f>
        <v>0</v>
      </c>
      <c r="E46" s="15">
        <f t="shared" ref="E46:G46" si="11">SUM(E42:E45)</f>
        <v>0</v>
      </c>
      <c r="F46" s="15">
        <f t="shared" si="11"/>
        <v>0</v>
      </c>
      <c r="G46" s="15">
        <f t="shared" si="11"/>
        <v>0</v>
      </c>
      <c r="H46" s="15">
        <f>SUM(H41:H45)</f>
        <v>0</v>
      </c>
      <c r="I46" s="9"/>
      <c r="J46" s="15">
        <f>SUM(J41:J45)</f>
        <v>0</v>
      </c>
      <c r="K46" s="8"/>
      <c r="L46" s="15">
        <f t="shared" si="10"/>
        <v>0</v>
      </c>
      <c r="M46" s="40" t="e">
        <f t="shared" si="2"/>
        <v>#DIV/0!</v>
      </c>
    </row>
    <row r="47" spans="1:13" x14ac:dyDescent="0.3">
      <c r="A47" s="1" t="s">
        <v>80</v>
      </c>
      <c r="D47" s="9">
        <f>+D46+D39</f>
        <v>0</v>
      </c>
      <c r="E47" s="9">
        <f t="shared" ref="E47:H47" si="12">+E46+E39</f>
        <v>0</v>
      </c>
      <c r="F47" s="9">
        <f t="shared" si="12"/>
        <v>0</v>
      </c>
      <c r="G47" s="9">
        <f t="shared" si="12"/>
        <v>0</v>
      </c>
      <c r="H47" s="9">
        <f t="shared" si="12"/>
        <v>0</v>
      </c>
      <c r="I47" s="9"/>
      <c r="J47" s="9">
        <f>+J46+J39</f>
        <v>0</v>
      </c>
      <c r="K47" s="9"/>
      <c r="L47" s="8">
        <f t="shared" si="10"/>
        <v>0</v>
      </c>
      <c r="M47" s="40" t="e">
        <f t="shared" si="2"/>
        <v>#DIV/0!</v>
      </c>
    </row>
    <row r="48" spans="1:13" x14ac:dyDescent="0.3">
      <c r="A48" s="1" t="s">
        <v>72</v>
      </c>
      <c r="D48" s="81"/>
      <c r="E48" s="81"/>
      <c r="F48" s="81"/>
      <c r="G48" s="81"/>
      <c r="H48" s="10">
        <f>SUM(D48:G48)</f>
        <v>0</v>
      </c>
      <c r="I48" s="9"/>
      <c r="J48" s="10">
        <f>'Appropriations (Adopted)'!H48</f>
        <v>0</v>
      </c>
      <c r="K48" s="9"/>
      <c r="L48" s="10">
        <f t="shared" si="10"/>
        <v>0</v>
      </c>
      <c r="M48" s="40" t="e">
        <f t="shared" si="2"/>
        <v>#DIV/0!</v>
      </c>
    </row>
    <row r="49" spans="1:13" ht="30.75" customHeight="1" x14ac:dyDescent="0.3">
      <c r="A49" s="233" t="s">
        <v>73</v>
      </c>
      <c r="B49" s="233"/>
      <c r="C49" s="233"/>
      <c r="D49" s="20">
        <f>+D47+D48</f>
        <v>0</v>
      </c>
      <c r="E49" s="20">
        <f t="shared" ref="E49:H49" si="13">+E47+E48</f>
        <v>0</v>
      </c>
      <c r="F49" s="20">
        <f t="shared" si="13"/>
        <v>0</v>
      </c>
      <c r="G49" s="20">
        <f t="shared" si="13"/>
        <v>0</v>
      </c>
      <c r="H49" s="20">
        <f t="shared" si="13"/>
        <v>0</v>
      </c>
      <c r="I49" s="19"/>
      <c r="J49" s="20">
        <f>+J47+J48</f>
        <v>0</v>
      </c>
      <c r="K49" s="9"/>
      <c r="L49" s="15">
        <f t="shared" si="10"/>
        <v>0</v>
      </c>
      <c r="M49" s="40" t="e">
        <f t="shared" si="2"/>
        <v>#DIV/0!</v>
      </c>
    </row>
    <row r="50" spans="1:13" x14ac:dyDescent="0.3">
      <c r="A50" s="1" t="s">
        <v>75</v>
      </c>
      <c r="D50" s="19"/>
      <c r="E50" s="19"/>
      <c r="F50" s="19"/>
      <c r="G50" s="19"/>
      <c r="H50" s="19"/>
      <c r="I50" s="19"/>
      <c r="J50" s="19"/>
      <c r="K50" s="9"/>
      <c r="L50" s="9"/>
      <c r="M50" s="40"/>
    </row>
    <row r="51" spans="1:13" x14ac:dyDescent="0.3">
      <c r="A51" s="58" t="s">
        <v>70</v>
      </c>
      <c r="D51" s="19">
        <f>D44</f>
        <v>0</v>
      </c>
      <c r="E51" s="19">
        <f t="shared" ref="E51:G51" si="14">E44</f>
        <v>0</v>
      </c>
      <c r="F51" s="19">
        <f t="shared" si="14"/>
        <v>0</v>
      </c>
      <c r="G51" s="19">
        <f t="shared" si="14"/>
        <v>0</v>
      </c>
      <c r="H51" s="19">
        <f>SUM(D51:G51)</f>
        <v>0</v>
      </c>
      <c r="I51" s="19"/>
      <c r="J51" s="19">
        <f>'Appropriations (Adopted)'!H51</f>
        <v>0</v>
      </c>
      <c r="K51" s="9"/>
      <c r="L51" s="9">
        <f>H51-J51</f>
        <v>0</v>
      </c>
      <c r="M51" s="40" t="e">
        <f t="shared" si="2"/>
        <v>#DIV/0!</v>
      </c>
    </row>
    <row r="52" spans="1:13" x14ac:dyDescent="0.3">
      <c r="A52" s="58" t="s">
        <v>74</v>
      </c>
      <c r="D52" s="81"/>
      <c r="E52" s="81"/>
      <c r="F52" s="81"/>
      <c r="G52" s="81"/>
      <c r="H52" s="10">
        <f>SUM(D52:G52)</f>
        <v>0</v>
      </c>
      <c r="I52" s="9"/>
      <c r="J52" s="10">
        <f>'Appropriations (Adopted)'!H52</f>
        <v>0</v>
      </c>
      <c r="K52" s="8"/>
      <c r="L52" s="10">
        <f t="shared" ref="L52:L54" si="15">H52-J52</f>
        <v>0</v>
      </c>
      <c r="M52" s="40" t="e">
        <f t="shared" si="2"/>
        <v>#DIV/0!</v>
      </c>
    </row>
    <row r="53" spans="1:13" x14ac:dyDescent="0.3">
      <c r="A53" s="1"/>
      <c r="B53" s="36" t="s">
        <v>76</v>
      </c>
      <c r="D53" s="19">
        <f>+D51+D52</f>
        <v>0</v>
      </c>
      <c r="E53" s="19">
        <f t="shared" ref="E53:H53" si="16">+E51+E52</f>
        <v>0</v>
      </c>
      <c r="F53" s="19">
        <f t="shared" si="16"/>
        <v>0</v>
      </c>
      <c r="G53" s="19">
        <f t="shared" si="16"/>
        <v>0</v>
      </c>
      <c r="H53" s="19">
        <f t="shared" si="16"/>
        <v>0</v>
      </c>
      <c r="I53" s="19"/>
      <c r="J53" s="19">
        <f>+J51+J52</f>
        <v>0</v>
      </c>
      <c r="K53" s="9"/>
      <c r="L53" s="15">
        <f t="shared" si="15"/>
        <v>0</v>
      </c>
      <c r="M53" s="40" t="e">
        <f t="shared" si="2"/>
        <v>#DIV/0!</v>
      </c>
    </row>
    <row r="54" spans="1:13" ht="15" thickBot="1" x14ac:dyDescent="0.35">
      <c r="A54" s="1" t="s">
        <v>77</v>
      </c>
      <c r="D54" s="16">
        <f>+D49-D53</f>
        <v>0</v>
      </c>
      <c r="E54" s="16">
        <f t="shared" ref="E54:H54" si="17">+E49-E53</f>
        <v>0</v>
      </c>
      <c r="F54" s="16">
        <f t="shared" si="17"/>
        <v>0</v>
      </c>
      <c r="G54" s="16">
        <f t="shared" si="17"/>
        <v>0</v>
      </c>
      <c r="H54" s="16">
        <f t="shared" si="17"/>
        <v>0</v>
      </c>
      <c r="I54" s="11"/>
      <c r="J54" s="16">
        <f>+J49-J53</f>
        <v>0</v>
      </c>
      <c r="K54" s="9"/>
      <c r="L54" s="16">
        <f t="shared" si="15"/>
        <v>0</v>
      </c>
      <c r="M54" s="40" t="e">
        <f t="shared" si="2"/>
        <v>#DIV/0!</v>
      </c>
    </row>
    <row r="55" spans="1:13" ht="15" thickTop="1" x14ac:dyDescent="0.3">
      <c r="K55" s="9"/>
      <c r="L55" s="8"/>
    </row>
    <row r="56" spans="1:13" ht="29.25" customHeight="1" x14ac:dyDescent="0.3">
      <c r="A56" s="226" t="s">
        <v>78</v>
      </c>
      <c r="B56" s="226"/>
      <c r="C56" s="226"/>
      <c r="D56" s="226"/>
      <c r="E56" s="226"/>
      <c r="F56" s="226"/>
      <c r="G56" s="226"/>
      <c r="H56" s="226"/>
      <c r="I56" s="226"/>
      <c r="J56" s="226"/>
      <c r="K56" s="9"/>
      <c r="L56" s="8"/>
    </row>
    <row r="57" spans="1:13" x14ac:dyDescent="0.3">
      <c r="C57" s="36" t="s">
        <v>79</v>
      </c>
      <c r="D57" s="18">
        <f>D39*0.05</f>
        <v>0</v>
      </c>
      <c r="E57" s="18">
        <f t="shared" ref="E57:H57" si="18">E39*0.05</f>
        <v>0</v>
      </c>
      <c r="F57" s="18">
        <f t="shared" si="18"/>
        <v>0</v>
      </c>
      <c r="G57" s="18">
        <f t="shared" si="18"/>
        <v>0</v>
      </c>
      <c r="H57" s="18">
        <f t="shared" si="18"/>
        <v>0</v>
      </c>
      <c r="K57" s="9"/>
      <c r="L57" s="8"/>
    </row>
    <row r="58" spans="1:13" x14ac:dyDescent="0.3">
      <c r="K58" s="8"/>
      <c r="L58" s="8"/>
    </row>
    <row r="59" spans="1:13" x14ac:dyDescent="0.3">
      <c r="K59" s="9"/>
      <c r="L59" s="8"/>
    </row>
    <row r="60" spans="1:13" x14ac:dyDescent="0.3">
      <c r="K60" s="9"/>
      <c r="L60" s="31"/>
    </row>
    <row r="61" spans="1:13" x14ac:dyDescent="0.3">
      <c r="K61" s="9"/>
      <c r="L61" s="8"/>
    </row>
    <row r="62" spans="1:13" x14ac:dyDescent="0.3">
      <c r="K62" s="9"/>
      <c r="L62" s="8"/>
    </row>
    <row r="63" spans="1:13" x14ac:dyDescent="0.3">
      <c r="K63" s="9"/>
      <c r="L63" s="8"/>
    </row>
    <row r="64" spans="1:13" x14ac:dyDescent="0.3">
      <c r="K64" s="8"/>
      <c r="L64" s="8"/>
    </row>
    <row r="65" spans="11:12" x14ac:dyDescent="0.3">
      <c r="K65" s="8"/>
      <c r="L65" s="8"/>
    </row>
    <row r="66" spans="11:12" x14ac:dyDescent="0.3">
      <c r="K66" s="8"/>
      <c r="L66" s="8"/>
    </row>
    <row r="67" spans="11:12" x14ac:dyDescent="0.3">
      <c r="K67" s="11"/>
      <c r="L67" s="11"/>
    </row>
    <row r="68" spans="11:12" x14ac:dyDescent="0.3">
      <c r="L68" s="31"/>
    </row>
    <row r="69" spans="11:12" x14ac:dyDescent="0.3">
      <c r="L69" s="31"/>
    </row>
  </sheetData>
  <sheetProtection password="9198" sheet="1" objects="1" scenarios="1" formatColumns="0"/>
  <mergeCells count="16">
    <mergeCell ref="A1:J1"/>
    <mergeCell ref="D2:E2"/>
    <mergeCell ref="D4:H4"/>
    <mergeCell ref="B27:C27"/>
    <mergeCell ref="A56:J56"/>
    <mergeCell ref="B30:C30"/>
    <mergeCell ref="A38:C38"/>
    <mergeCell ref="A49:C49"/>
    <mergeCell ref="B10:C10"/>
    <mergeCell ref="B11:C11"/>
    <mergeCell ref="B12:C12"/>
    <mergeCell ref="B13:C13"/>
    <mergeCell ref="B15:C15"/>
    <mergeCell ref="B29:C29"/>
    <mergeCell ref="B36:C36"/>
    <mergeCell ref="B28:C28"/>
  </mergeCells>
  <pageMargins left="0.25" right="0.25" top="0.75" bottom="0.75" header="0.3" footer="0.3"/>
  <pageSetup scale="66" orientation="portrait" r:id="rId1"/>
  <headerFooter>
    <oddHeader>&amp;C&amp;"-,Bold"&amp;16 2016 Appropriations Schedule</oddHeader>
    <oddFooter>&amp;C&amp;"-,Bold"F-4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Layout" zoomScaleNormal="100" workbookViewId="0">
      <selection activeCell="H5" sqref="H5"/>
    </sheetView>
  </sheetViews>
  <sheetFormatPr defaultColWidth="9.109375" defaultRowHeight="14.4" x14ac:dyDescent="0.3"/>
  <cols>
    <col min="1" max="1" width="3" style="36" customWidth="1"/>
    <col min="2" max="2" width="2.6640625" style="36" customWidth="1"/>
    <col min="3" max="3" width="33.44140625" style="36" bestFit="1" customWidth="1"/>
    <col min="4" max="4" width="14.33203125" style="36" bestFit="1" customWidth="1"/>
    <col min="5" max="5" width="12.44140625" style="36" customWidth="1"/>
    <col min="6" max="6" width="10" style="36" bestFit="1" customWidth="1"/>
    <col min="7" max="7" width="17.88671875" style="36" bestFit="1" customWidth="1"/>
    <col min="8" max="8" width="10.88671875" style="36" bestFit="1" customWidth="1"/>
    <col min="9" max="16384" width="9.109375" style="36"/>
  </cols>
  <sheetData>
    <row r="1" spans="1:8" x14ac:dyDescent="0.3">
      <c r="A1" s="228" t="str">
        <f>'Information Sheet'!B5</f>
        <v>XYZ Housing Authority</v>
      </c>
      <c r="B1" s="228"/>
      <c r="C1" s="228"/>
      <c r="D1" s="228"/>
      <c r="E1" s="228"/>
      <c r="F1" s="228"/>
      <c r="G1" s="228"/>
      <c r="H1" s="228"/>
    </row>
    <row r="2" spans="1:8" ht="15" customHeight="1" x14ac:dyDescent="0.3">
      <c r="A2" s="38"/>
      <c r="B2" s="38"/>
      <c r="C2" s="39"/>
      <c r="D2" s="229"/>
      <c r="E2" s="229"/>
      <c r="F2" s="37"/>
      <c r="G2" s="74"/>
      <c r="H2" s="38"/>
    </row>
    <row r="4" spans="1:8" x14ac:dyDescent="0.3">
      <c r="D4" s="227" t="s">
        <v>253</v>
      </c>
      <c r="E4" s="227"/>
      <c r="F4" s="227"/>
      <c r="G4" s="227"/>
      <c r="H4" s="227"/>
    </row>
    <row r="5" spans="1:8" ht="29.4" thickBot="1" x14ac:dyDescent="0.35">
      <c r="D5" s="6" t="str">
        <f>'Information Sheet'!B8</f>
        <v>Public Housing Management</v>
      </c>
      <c r="E5" s="6" t="str">
        <f>'Information Sheet'!B9</f>
        <v>Section 8</v>
      </c>
      <c r="F5" s="6" t="str">
        <f>'Information Sheet'!B10</f>
        <v>Housing Voucher</v>
      </c>
      <c r="G5" s="6" t="str">
        <f>'Information Sheet'!B11</f>
        <v>Other Programs</v>
      </c>
      <c r="H5" s="6" t="s">
        <v>19</v>
      </c>
    </row>
    <row r="6" spans="1:8" x14ac:dyDescent="0.3">
      <c r="A6" s="1" t="s">
        <v>59</v>
      </c>
      <c r="D6" s="14"/>
      <c r="E6" s="14"/>
      <c r="F6" s="14"/>
      <c r="G6" s="14"/>
      <c r="H6" s="14"/>
    </row>
    <row r="7" spans="1:8" x14ac:dyDescent="0.3">
      <c r="A7" s="13" t="s">
        <v>221</v>
      </c>
    </row>
    <row r="8" spans="1:8" x14ac:dyDescent="0.3">
      <c r="B8" s="36" t="s">
        <v>60</v>
      </c>
      <c r="D8" s="82"/>
      <c r="E8" s="82"/>
      <c r="F8" s="82"/>
      <c r="G8" s="82"/>
      <c r="H8" s="11">
        <f>SUM(D8:G8)</f>
        <v>0</v>
      </c>
    </row>
    <row r="9" spans="1:8" x14ac:dyDescent="0.3">
      <c r="B9" s="36" t="s">
        <v>61</v>
      </c>
      <c r="D9" s="80"/>
      <c r="E9" s="80"/>
      <c r="F9" s="80"/>
      <c r="G9" s="80"/>
      <c r="H9" s="8">
        <f t="shared" ref="H9:H15" si="0">SUM(D9:G9)</f>
        <v>0</v>
      </c>
    </row>
    <row r="10" spans="1:8" x14ac:dyDescent="0.3">
      <c r="B10" s="231" t="s">
        <v>213</v>
      </c>
      <c r="C10" s="231"/>
      <c r="D10" s="80"/>
      <c r="E10" s="80"/>
      <c r="F10" s="80"/>
      <c r="G10" s="80"/>
      <c r="H10" s="8">
        <f t="shared" si="0"/>
        <v>0</v>
      </c>
    </row>
    <row r="11" spans="1:8" x14ac:dyDescent="0.3">
      <c r="A11" s="13"/>
      <c r="B11" s="231" t="s">
        <v>214</v>
      </c>
      <c r="C11" s="231"/>
      <c r="D11" s="80"/>
      <c r="E11" s="80"/>
      <c r="F11" s="80"/>
      <c r="G11" s="80"/>
      <c r="H11" s="8">
        <f t="shared" si="0"/>
        <v>0</v>
      </c>
    </row>
    <row r="12" spans="1:8" x14ac:dyDescent="0.3">
      <c r="B12" s="231" t="s">
        <v>222</v>
      </c>
      <c r="C12" s="231"/>
      <c r="D12" s="80"/>
      <c r="E12" s="80"/>
      <c r="F12" s="80"/>
      <c r="G12" s="80"/>
      <c r="H12" s="8">
        <f t="shared" si="0"/>
        <v>0</v>
      </c>
    </row>
    <row r="13" spans="1:8" x14ac:dyDescent="0.3">
      <c r="B13" s="231" t="s">
        <v>215</v>
      </c>
      <c r="C13" s="231"/>
      <c r="D13" s="80"/>
      <c r="E13" s="80"/>
      <c r="F13" s="80"/>
      <c r="G13" s="80"/>
      <c r="H13" s="8">
        <f t="shared" si="0"/>
        <v>0</v>
      </c>
    </row>
    <row r="14" spans="1:8" x14ac:dyDescent="0.3">
      <c r="B14" s="75" t="s">
        <v>216</v>
      </c>
      <c r="C14" s="75"/>
      <c r="D14" s="80"/>
      <c r="E14" s="80"/>
      <c r="F14" s="80"/>
      <c r="G14" s="80"/>
      <c r="H14" s="8">
        <f t="shared" si="0"/>
        <v>0</v>
      </c>
    </row>
    <row r="15" spans="1:8" x14ac:dyDescent="0.3">
      <c r="B15" s="231" t="s">
        <v>62</v>
      </c>
      <c r="C15" s="231"/>
      <c r="D15" s="81"/>
      <c r="E15" s="81"/>
      <c r="F15" s="81"/>
      <c r="G15" s="81"/>
      <c r="H15" s="10">
        <f t="shared" si="0"/>
        <v>0</v>
      </c>
    </row>
    <row r="16" spans="1:8" x14ac:dyDescent="0.3">
      <c r="C16" s="36" t="s">
        <v>63</v>
      </c>
      <c r="D16" s="15">
        <f>SUM(D8:D15)</f>
        <v>0</v>
      </c>
      <c r="E16" s="15">
        <f t="shared" ref="E16:H16" si="1">SUM(E8:E15)</f>
        <v>0</v>
      </c>
      <c r="F16" s="15">
        <f t="shared" si="1"/>
        <v>0</v>
      </c>
      <c r="G16" s="15">
        <f t="shared" si="1"/>
        <v>0</v>
      </c>
      <c r="H16" s="15">
        <f t="shared" si="1"/>
        <v>0</v>
      </c>
    </row>
    <row r="17" spans="1:8" x14ac:dyDescent="0.3">
      <c r="A17" s="13" t="s">
        <v>223</v>
      </c>
      <c r="D17" s="9"/>
      <c r="E17" s="9"/>
      <c r="F17" s="9"/>
      <c r="G17" s="9"/>
      <c r="H17" s="9"/>
    </row>
    <row r="18" spans="1:8" x14ac:dyDescent="0.3">
      <c r="B18" s="36" t="s">
        <v>224</v>
      </c>
      <c r="D18" s="80"/>
      <c r="E18" s="80"/>
      <c r="F18" s="80"/>
      <c r="G18" s="80"/>
      <c r="H18" s="8">
        <f>SUM(D18:G18)</f>
        <v>0</v>
      </c>
    </row>
    <row r="19" spans="1:8" x14ac:dyDescent="0.3">
      <c r="B19" s="36" t="s">
        <v>225</v>
      </c>
      <c r="D19" s="80"/>
      <c r="E19" s="80"/>
      <c r="F19" s="80"/>
      <c r="G19" s="80"/>
      <c r="H19" s="8">
        <f t="shared" ref="H19:H36" si="2">SUM(D19:G19)</f>
        <v>0</v>
      </c>
    </row>
    <row r="20" spans="1:8" x14ac:dyDescent="0.3">
      <c r="B20" s="36" t="s">
        <v>226</v>
      </c>
      <c r="D20" s="80"/>
      <c r="E20" s="80"/>
      <c r="F20" s="80"/>
      <c r="G20" s="80"/>
      <c r="H20" s="8">
        <f t="shared" si="2"/>
        <v>0</v>
      </c>
    </row>
    <row r="21" spans="1:8" x14ac:dyDescent="0.3">
      <c r="A21" s="13"/>
      <c r="B21" s="36" t="s">
        <v>227</v>
      </c>
      <c r="D21" s="80"/>
      <c r="E21" s="80"/>
      <c r="F21" s="80"/>
      <c r="G21" s="80"/>
      <c r="H21" s="8">
        <f t="shared" si="2"/>
        <v>0</v>
      </c>
    </row>
    <row r="22" spans="1:8" x14ac:dyDescent="0.3">
      <c r="B22" s="36" t="s">
        <v>61</v>
      </c>
      <c r="D22" s="80"/>
      <c r="E22" s="80"/>
      <c r="F22" s="80"/>
      <c r="G22" s="80"/>
      <c r="H22" s="8">
        <f t="shared" si="2"/>
        <v>0</v>
      </c>
    </row>
    <row r="23" spans="1:8" x14ac:dyDescent="0.3">
      <c r="B23" s="36" t="s">
        <v>217</v>
      </c>
      <c r="D23" s="80"/>
      <c r="E23" s="80"/>
      <c r="F23" s="80"/>
      <c r="G23" s="80"/>
      <c r="H23" s="8">
        <f t="shared" si="2"/>
        <v>0</v>
      </c>
    </row>
    <row r="24" spans="1:8" x14ac:dyDescent="0.3">
      <c r="B24" s="36" t="s">
        <v>218</v>
      </c>
      <c r="D24" s="80"/>
      <c r="E24" s="80"/>
      <c r="F24" s="80"/>
      <c r="G24" s="80"/>
      <c r="H24" s="8">
        <f t="shared" si="2"/>
        <v>0</v>
      </c>
    </row>
    <row r="25" spans="1:8" x14ac:dyDescent="0.3">
      <c r="B25" s="36" t="s">
        <v>228</v>
      </c>
      <c r="D25" s="80"/>
      <c r="E25" s="80"/>
      <c r="F25" s="80"/>
      <c r="G25" s="80"/>
      <c r="H25" s="8">
        <f t="shared" si="2"/>
        <v>0</v>
      </c>
    </row>
    <row r="26" spans="1:8" x14ac:dyDescent="0.3">
      <c r="B26" s="36" t="s">
        <v>229</v>
      </c>
      <c r="D26" s="80"/>
      <c r="E26" s="80"/>
      <c r="F26" s="80"/>
      <c r="G26" s="80"/>
      <c r="H26" s="8">
        <f t="shared" si="2"/>
        <v>0</v>
      </c>
    </row>
    <row r="27" spans="1:8" x14ac:dyDescent="0.3">
      <c r="B27" s="231" t="s">
        <v>230</v>
      </c>
      <c r="C27" s="231"/>
      <c r="D27" s="80"/>
      <c r="E27" s="80"/>
      <c r="F27" s="80"/>
      <c r="G27" s="80"/>
      <c r="H27" s="8">
        <f t="shared" si="2"/>
        <v>0</v>
      </c>
    </row>
    <row r="28" spans="1:8" x14ac:dyDescent="0.3">
      <c r="B28" s="231" t="s">
        <v>238</v>
      </c>
      <c r="C28" s="231"/>
      <c r="D28" s="80"/>
      <c r="E28" s="80"/>
      <c r="F28" s="80"/>
      <c r="G28" s="80"/>
      <c r="H28" s="8">
        <f t="shared" si="2"/>
        <v>0</v>
      </c>
    </row>
    <row r="29" spans="1:8" x14ac:dyDescent="0.3">
      <c r="B29" s="231" t="s">
        <v>231</v>
      </c>
      <c r="C29" s="231"/>
      <c r="D29" s="80"/>
      <c r="E29" s="80"/>
      <c r="F29" s="80"/>
      <c r="G29" s="80"/>
      <c r="H29" s="8">
        <f t="shared" si="2"/>
        <v>0</v>
      </c>
    </row>
    <row r="30" spans="1:8" x14ac:dyDescent="0.3">
      <c r="B30" s="231" t="s">
        <v>232</v>
      </c>
      <c r="C30" s="231"/>
      <c r="D30" s="80"/>
      <c r="E30" s="80"/>
      <c r="F30" s="80"/>
      <c r="G30" s="80"/>
      <c r="H30" s="8">
        <f t="shared" si="2"/>
        <v>0</v>
      </c>
    </row>
    <row r="31" spans="1:8" x14ac:dyDescent="0.3">
      <c r="B31" s="75" t="s">
        <v>233</v>
      </c>
      <c r="C31" s="75"/>
      <c r="D31" s="80"/>
      <c r="E31" s="80"/>
      <c r="F31" s="80"/>
      <c r="G31" s="80"/>
      <c r="H31" s="8">
        <f t="shared" si="2"/>
        <v>0</v>
      </c>
    </row>
    <row r="32" spans="1:8" x14ac:dyDescent="0.3">
      <c r="B32" s="75" t="s">
        <v>234</v>
      </c>
      <c r="C32" s="75"/>
      <c r="D32" s="80"/>
      <c r="E32" s="80"/>
      <c r="F32" s="80"/>
      <c r="G32" s="80"/>
      <c r="H32" s="8">
        <f t="shared" si="2"/>
        <v>0</v>
      </c>
    </row>
    <row r="33" spans="1:8" x14ac:dyDescent="0.3">
      <c r="B33" s="75" t="s">
        <v>235</v>
      </c>
      <c r="C33" s="75"/>
      <c r="D33" s="80"/>
      <c r="E33" s="80"/>
      <c r="F33" s="80"/>
      <c r="G33" s="80"/>
      <c r="H33" s="8">
        <f t="shared" si="2"/>
        <v>0</v>
      </c>
    </row>
    <row r="34" spans="1:8" x14ac:dyDescent="0.3">
      <c r="B34" s="75" t="s">
        <v>236</v>
      </c>
      <c r="C34" s="75"/>
      <c r="D34" s="80"/>
      <c r="E34" s="80"/>
      <c r="F34" s="80"/>
      <c r="G34" s="80"/>
      <c r="H34" s="8">
        <f t="shared" si="2"/>
        <v>0</v>
      </c>
    </row>
    <row r="35" spans="1:8" x14ac:dyDescent="0.3">
      <c r="B35" s="75" t="s">
        <v>237</v>
      </c>
      <c r="C35" s="75"/>
      <c r="D35" s="80"/>
      <c r="E35" s="80"/>
      <c r="F35" s="80"/>
      <c r="G35" s="80"/>
      <c r="H35" s="8">
        <f t="shared" si="2"/>
        <v>0</v>
      </c>
    </row>
    <row r="36" spans="1:8" x14ac:dyDescent="0.3">
      <c r="B36" s="231" t="s">
        <v>64</v>
      </c>
      <c r="C36" s="231"/>
      <c r="D36" s="81"/>
      <c r="E36" s="81"/>
      <c r="F36" s="81"/>
      <c r="G36" s="81"/>
      <c r="H36" s="8">
        <f t="shared" si="2"/>
        <v>0</v>
      </c>
    </row>
    <row r="37" spans="1:8" x14ac:dyDescent="0.3">
      <c r="C37" s="36" t="s">
        <v>65</v>
      </c>
      <c r="D37" s="15">
        <f>SUM(D18:D36)</f>
        <v>0</v>
      </c>
      <c r="E37" s="15">
        <f t="shared" ref="E37:H37" si="3">SUM(E18:E36)</f>
        <v>0</v>
      </c>
      <c r="F37" s="15">
        <f t="shared" si="3"/>
        <v>0</v>
      </c>
      <c r="G37" s="15">
        <f t="shared" si="3"/>
        <v>0</v>
      </c>
      <c r="H37" s="15">
        <f t="shared" si="3"/>
        <v>0</v>
      </c>
    </row>
    <row r="38" spans="1:8" ht="29.25" customHeight="1" x14ac:dyDescent="0.3">
      <c r="A38" s="232" t="s">
        <v>198</v>
      </c>
      <c r="B38" s="232"/>
      <c r="C38" s="232"/>
      <c r="D38" s="68"/>
      <c r="E38" s="68"/>
      <c r="F38" s="68"/>
      <c r="G38" s="68"/>
      <c r="H38" s="15">
        <f>'Debt Service - Principal'!D11</f>
        <v>0</v>
      </c>
    </row>
    <row r="39" spans="1:8" x14ac:dyDescent="0.3">
      <c r="C39" s="36" t="s">
        <v>66</v>
      </c>
      <c r="D39" s="15">
        <f>+D37+D16</f>
        <v>0</v>
      </c>
      <c r="E39" s="15">
        <f>+E37+E16</f>
        <v>0</v>
      </c>
      <c r="F39" s="15">
        <f>+F37+F16</f>
        <v>0</v>
      </c>
      <c r="G39" s="15">
        <f>+G37+G16</f>
        <v>0</v>
      </c>
      <c r="H39" s="15">
        <f>+H37+H16+H38</f>
        <v>0</v>
      </c>
    </row>
    <row r="40" spans="1:8" x14ac:dyDescent="0.3">
      <c r="A40" s="1" t="s">
        <v>67</v>
      </c>
      <c r="D40" s="9"/>
      <c r="E40" s="9"/>
      <c r="F40" s="9"/>
      <c r="G40" s="9"/>
      <c r="H40" s="9"/>
    </row>
    <row r="41" spans="1:8" x14ac:dyDescent="0.3">
      <c r="A41" s="58" t="s">
        <v>199</v>
      </c>
      <c r="B41" s="17"/>
      <c r="C41" s="17"/>
      <c r="D41" s="69"/>
      <c r="E41" s="69"/>
      <c r="F41" s="69"/>
      <c r="G41" s="69"/>
      <c r="H41" s="9">
        <f>'Debt Service - Interest'!D11</f>
        <v>0</v>
      </c>
    </row>
    <row r="42" spans="1:8" x14ac:dyDescent="0.3">
      <c r="A42" s="58" t="s">
        <v>68</v>
      </c>
      <c r="B42" s="17"/>
      <c r="C42" s="17"/>
      <c r="D42" s="79"/>
      <c r="E42" s="79"/>
      <c r="F42" s="79"/>
      <c r="G42" s="79"/>
      <c r="H42" s="9">
        <f>SUM(D42:G42)</f>
        <v>0</v>
      </c>
    </row>
    <row r="43" spans="1:8" x14ac:dyDescent="0.3">
      <c r="A43" s="36" t="s">
        <v>69</v>
      </c>
      <c r="B43" s="17"/>
      <c r="C43" s="17"/>
      <c r="D43" s="79"/>
      <c r="E43" s="79"/>
      <c r="F43" s="79"/>
      <c r="G43" s="79"/>
      <c r="H43" s="9">
        <f>SUM(D43:G43)</f>
        <v>0</v>
      </c>
    </row>
    <row r="44" spans="1:8" x14ac:dyDescent="0.3">
      <c r="A44" s="36" t="s">
        <v>70</v>
      </c>
      <c r="B44" s="17"/>
      <c r="C44" s="17"/>
      <c r="D44" s="79"/>
      <c r="E44" s="79"/>
      <c r="F44" s="79"/>
      <c r="G44" s="79"/>
      <c r="H44" s="9">
        <f>SUM(D44:G44)</f>
        <v>0</v>
      </c>
    </row>
    <row r="45" spans="1:8" x14ac:dyDescent="0.3">
      <c r="A45" s="36" t="s">
        <v>71</v>
      </c>
      <c r="B45" s="17"/>
      <c r="C45" s="17"/>
      <c r="D45" s="81"/>
      <c r="E45" s="81"/>
      <c r="F45" s="81"/>
      <c r="G45" s="81"/>
      <c r="H45" s="10">
        <f>SUM(D45:G45)</f>
        <v>0</v>
      </c>
    </row>
    <row r="46" spans="1:8" x14ac:dyDescent="0.3">
      <c r="B46" s="36" t="s">
        <v>14</v>
      </c>
      <c r="D46" s="15">
        <f>SUM(D42:D45)</f>
        <v>0</v>
      </c>
      <c r="E46" s="15">
        <f t="shared" ref="E46:G46" si="4">SUM(E42:E45)</f>
        <v>0</v>
      </c>
      <c r="F46" s="15">
        <f t="shared" si="4"/>
        <v>0</v>
      </c>
      <c r="G46" s="15">
        <f t="shared" si="4"/>
        <v>0</v>
      </c>
      <c r="H46" s="15">
        <f>SUM(H41:H45)</f>
        <v>0</v>
      </c>
    </row>
    <row r="47" spans="1:8" x14ac:dyDescent="0.3">
      <c r="A47" s="1" t="s">
        <v>80</v>
      </c>
      <c r="D47" s="9">
        <f>+D46+D39</f>
        <v>0</v>
      </c>
      <c r="E47" s="9">
        <f t="shared" ref="E47:H47" si="5">+E46+E39</f>
        <v>0</v>
      </c>
      <c r="F47" s="9">
        <f t="shared" si="5"/>
        <v>0</v>
      </c>
      <c r="G47" s="9">
        <f t="shared" si="5"/>
        <v>0</v>
      </c>
      <c r="H47" s="9">
        <f t="shared" si="5"/>
        <v>0</v>
      </c>
    </row>
    <row r="48" spans="1:8" x14ac:dyDescent="0.3">
      <c r="A48" s="1" t="s">
        <v>72</v>
      </c>
      <c r="D48" s="81"/>
      <c r="E48" s="81"/>
      <c r="F48" s="81"/>
      <c r="G48" s="81"/>
      <c r="H48" s="10">
        <f>SUM(D48:G48)</f>
        <v>0</v>
      </c>
    </row>
    <row r="49" spans="1:8" ht="30.75" customHeight="1" x14ac:dyDescent="0.3">
      <c r="A49" s="233" t="s">
        <v>73</v>
      </c>
      <c r="B49" s="233"/>
      <c r="C49" s="233"/>
      <c r="D49" s="20">
        <f>+D47+D48</f>
        <v>0</v>
      </c>
      <c r="E49" s="20">
        <f t="shared" ref="E49:H49" si="6">+E47+E48</f>
        <v>0</v>
      </c>
      <c r="F49" s="20">
        <f t="shared" si="6"/>
        <v>0</v>
      </c>
      <c r="G49" s="20">
        <f t="shared" si="6"/>
        <v>0</v>
      </c>
      <c r="H49" s="20">
        <f t="shared" si="6"/>
        <v>0</v>
      </c>
    </row>
    <row r="50" spans="1:8" x14ac:dyDescent="0.3">
      <c r="A50" s="1" t="s">
        <v>75</v>
      </c>
      <c r="D50" s="19"/>
      <c r="E50" s="19"/>
      <c r="F50" s="19"/>
      <c r="G50" s="19"/>
      <c r="H50" s="19"/>
    </row>
    <row r="51" spans="1:8" x14ac:dyDescent="0.3">
      <c r="A51" s="58" t="s">
        <v>70</v>
      </c>
      <c r="D51" s="19">
        <f>D44</f>
        <v>0</v>
      </c>
      <c r="E51" s="19">
        <f t="shared" ref="E51:G51" si="7">E44</f>
        <v>0</v>
      </c>
      <c r="F51" s="19">
        <f t="shared" si="7"/>
        <v>0</v>
      </c>
      <c r="G51" s="19">
        <f t="shared" si="7"/>
        <v>0</v>
      </c>
      <c r="H51" s="19">
        <f>SUM(D51:G51)</f>
        <v>0</v>
      </c>
    </row>
    <row r="52" spans="1:8" x14ac:dyDescent="0.3">
      <c r="A52" s="58" t="s">
        <v>74</v>
      </c>
      <c r="D52" s="81"/>
      <c r="E52" s="81"/>
      <c r="F52" s="81"/>
      <c r="G52" s="81"/>
      <c r="H52" s="10">
        <f>SUM(D52:G52)</f>
        <v>0</v>
      </c>
    </row>
    <row r="53" spans="1:8" x14ac:dyDescent="0.3">
      <c r="A53" s="1"/>
      <c r="B53" s="36" t="s">
        <v>76</v>
      </c>
      <c r="D53" s="19">
        <f>+D51+D52</f>
        <v>0</v>
      </c>
      <c r="E53" s="19">
        <f t="shared" ref="E53:H53" si="8">+E51+E52</f>
        <v>0</v>
      </c>
      <c r="F53" s="19">
        <f t="shared" si="8"/>
        <v>0</v>
      </c>
      <c r="G53" s="19">
        <f t="shared" si="8"/>
        <v>0</v>
      </c>
      <c r="H53" s="19">
        <f t="shared" si="8"/>
        <v>0</v>
      </c>
    </row>
    <row r="54" spans="1:8" ht="15" thickBot="1" x14ac:dyDescent="0.35">
      <c r="A54" s="1" t="s">
        <v>77</v>
      </c>
      <c r="D54" s="16">
        <f>+D49-D53</f>
        <v>0</v>
      </c>
      <c r="E54" s="16">
        <f t="shared" ref="E54:H54" si="9">+E49-E53</f>
        <v>0</v>
      </c>
      <c r="F54" s="16">
        <f t="shared" si="9"/>
        <v>0</v>
      </c>
      <c r="G54" s="16">
        <f t="shared" si="9"/>
        <v>0</v>
      </c>
      <c r="H54" s="16">
        <f t="shared" si="9"/>
        <v>0</v>
      </c>
    </row>
    <row r="55" spans="1:8" ht="15" thickTop="1" x14ac:dyDescent="0.3"/>
    <row r="56" spans="1:8" ht="29.25" customHeight="1" x14ac:dyDescent="0.3">
      <c r="A56" s="226" t="s">
        <v>78</v>
      </c>
      <c r="B56" s="226"/>
      <c r="C56" s="226"/>
      <c r="D56" s="226"/>
      <c r="E56" s="226"/>
      <c r="F56" s="226"/>
      <c r="G56" s="226"/>
      <c r="H56" s="226"/>
    </row>
    <row r="57" spans="1:8" x14ac:dyDescent="0.3">
      <c r="C57" s="36" t="s">
        <v>79</v>
      </c>
      <c r="D57" s="18">
        <f>D39*0.05</f>
        <v>0</v>
      </c>
      <c r="E57" s="18">
        <f t="shared" ref="E57:H57" si="10">E39*0.05</f>
        <v>0</v>
      </c>
      <c r="F57" s="18">
        <f t="shared" si="10"/>
        <v>0</v>
      </c>
      <c r="G57" s="18">
        <f t="shared" si="10"/>
        <v>0</v>
      </c>
      <c r="H57" s="18">
        <f t="shared" si="10"/>
        <v>0</v>
      </c>
    </row>
  </sheetData>
  <sheetProtection password="9198" sheet="1" objects="1" scenarios="1" formatColumns="0"/>
  <mergeCells count="16">
    <mergeCell ref="A56:H56"/>
    <mergeCell ref="A1:H1"/>
    <mergeCell ref="D2:E2"/>
    <mergeCell ref="D4:H4"/>
    <mergeCell ref="B12:C12"/>
    <mergeCell ref="B13:C13"/>
    <mergeCell ref="B15:C15"/>
    <mergeCell ref="B10:C10"/>
    <mergeCell ref="B11:C11"/>
    <mergeCell ref="B27:C27"/>
    <mergeCell ref="B28:C28"/>
    <mergeCell ref="B29:C29"/>
    <mergeCell ref="B30:C30"/>
    <mergeCell ref="B36:C36"/>
    <mergeCell ref="A38:C38"/>
    <mergeCell ref="A49:C49"/>
  </mergeCells>
  <pageMargins left="0.7" right="0.7" top="0.75" bottom="0.75" header="0.3" footer="0.3"/>
  <pageSetup scale="76" orientation="portrait" r:id="rId1"/>
  <headerFooter>
    <oddHeader>&amp;C&amp;"-,Bold"&amp;16 2015 Adopted Appropriations Schedule</oddHeader>
    <oddFooter>&amp;C&amp;"-,Bold"F-5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workbookViewId="0">
      <selection activeCell="F4" sqref="F4"/>
    </sheetView>
  </sheetViews>
  <sheetFormatPr defaultColWidth="9.109375" defaultRowHeight="14.4" x14ac:dyDescent="0.3"/>
  <cols>
    <col min="1" max="1" width="3.109375" style="83" customWidth="1"/>
    <col min="2" max="2" width="30.44140625" style="83" customWidth="1"/>
    <col min="3" max="3" width="2" style="84" customWidth="1"/>
    <col min="4" max="4" width="16" style="83" customWidth="1"/>
    <col min="5" max="5" width="2.109375" style="84" customWidth="1"/>
    <col min="6" max="6" width="14.33203125" style="83" bestFit="1" customWidth="1"/>
    <col min="7" max="7" width="2.88671875" style="83" bestFit="1" customWidth="1"/>
    <col min="8" max="8" width="19.44140625" style="83" customWidth="1"/>
    <col min="9" max="9" width="13.5546875" style="83" customWidth="1"/>
    <col min="10" max="10" width="13" style="83" customWidth="1"/>
    <col min="11" max="11" width="12.6640625" style="83" customWidth="1"/>
    <col min="12" max="12" width="14.33203125" style="83" customWidth="1"/>
    <col min="13" max="13" width="13.6640625" style="83" customWidth="1"/>
    <col min="14" max="14" width="13.6640625" style="83" bestFit="1" customWidth="1"/>
    <col min="15" max="16384" width="9.109375" style="83"/>
  </cols>
  <sheetData>
    <row r="1" spans="1:14" ht="15" x14ac:dyDescent="0.25">
      <c r="A1" s="235" t="str">
        <f>'Information Sheet'!B5</f>
        <v>XYZ Housing Authority</v>
      </c>
      <c r="B1" s="235"/>
      <c r="C1" s="235"/>
      <c r="D1" s="235"/>
      <c r="E1" s="235"/>
      <c r="F1" s="235"/>
      <c r="G1" s="235"/>
      <c r="H1" s="235"/>
      <c r="I1" s="235"/>
      <c r="J1" s="235"/>
      <c r="K1" s="235"/>
      <c r="L1" s="235"/>
      <c r="M1" s="235"/>
      <c r="N1" s="235"/>
    </row>
    <row r="3" spans="1:14" ht="15" x14ac:dyDescent="0.25">
      <c r="D3" s="85"/>
      <c r="F3" s="234" t="s">
        <v>81</v>
      </c>
      <c r="G3" s="234"/>
      <c r="H3" s="234"/>
      <c r="I3" s="234"/>
      <c r="J3" s="234"/>
      <c r="K3" s="234"/>
      <c r="L3" s="234"/>
    </row>
    <row r="4" spans="1:14" ht="29.4" thickBot="1" x14ac:dyDescent="0.35">
      <c r="B4" s="22"/>
      <c r="C4" s="32"/>
      <c r="D4" s="35" t="s">
        <v>254</v>
      </c>
      <c r="E4" s="32"/>
      <c r="F4" s="26">
        <v>2016</v>
      </c>
      <c r="G4" s="21"/>
      <c r="H4" s="27">
        <f>F4+1</f>
        <v>2017</v>
      </c>
      <c r="I4" s="27">
        <f>H4+1</f>
        <v>2018</v>
      </c>
      <c r="J4" s="27">
        <f>+I4+1</f>
        <v>2019</v>
      </c>
      <c r="K4" s="27">
        <f>J4+1</f>
        <v>2020</v>
      </c>
      <c r="L4" s="27">
        <f>K4+1</f>
        <v>2021</v>
      </c>
      <c r="M4" s="86" t="s">
        <v>82</v>
      </c>
      <c r="N4" s="87" t="s">
        <v>83</v>
      </c>
    </row>
    <row r="5" spans="1:14" ht="15" x14ac:dyDescent="0.25">
      <c r="B5" s="23" t="s">
        <v>84</v>
      </c>
      <c r="C5" s="32"/>
      <c r="D5" s="25"/>
      <c r="E5" s="88"/>
      <c r="F5" s="25"/>
      <c r="G5" s="89"/>
      <c r="H5" s="25"/>
      <c r="I5" s="25"/>
      <c r="J5" s="25"/>
      <c r="K5" s="25"/>
      <c r="L5" s="25"/>
      <c r="M5" s="104"/>
      <c r="N5" s="90">
        <f>SUM(H5:M5)+F5</f>
        <v>0</v>
      </c>
    </row>
    <row r="6" spans="1:14" ht="15" x14ac:dyDescent="0.25">
      <c r="B6" s="23" t="s">
        <v>85</v>
      </c>
      <c r="C6" s="32"/>
      <c r="D6" s="24"/>
      <c r="E6" s="32"/>
      <c r="F6" s="24"/>
      <c r="G6" s="91"/>
      <c r="H6" s="24"/>
      <c r="I6" s="24"/>
      <c r="J6" s="24"/>
      <c r="K6" s="24"/>
      <c r="L6" s="24"/>
      <c r="M6" s="105"/>
      <c r="N6" s="92">
        <f t="shared" ref="N6:N7" si="0">SUM(H6:M6)+F6</f>
        <v>0</v>
      </c>
    </row>
    <row r="7" spans="1:14" ht="15" x14ac:dyDescent="0.25">
      <c r="B7" s="23" t="s">
        <v>86</v>
      </c>
      <c r="C7" s="32"/>
      <c r="D7" s="24"/>
      <c r="E7" s="32"/>
      <c r="F7" s="24"/>
      <c r="G7" s="91"/>
      <c r="H7" s="24"/>
      <c r="I7" s="24"/>
      <c r="J7" s="24"/>
      <c r="K7" s="24"/>
      <c r="L7" s="24"/>
      <c r="M7" s="105"/>
      <c r="N7" s="92">
        <f t="shared" si="0"/>
        <v>0</v>
      </c>
    </row>
    <row r="8" spans="1:14" ht="15" x14ac:dyDescent="0.25">
      <c r="B8" s="23" t="s">
        <v>87</v>
      </c>
      <c r="C8" s="32"/>
      <c r="D8" s="33"/>
      <c r="E8" s="32"/>
      <c r="F8" s="33"/>
      <c r="G8" s="91"/>
      <c r="H8" s="33"/>
      <c r="I8" s="33"/>
      <c r="J8" s="33"/>
      <c r="K8" s="33"/>
      <c r="L8" s="33"/>
      <c r="M8" s="106"/>
      <c r="N8" s="93">
        <f>SUM(H8:M8)+F8</f>
        <v>0</v>
      </c>
    </row>
    <row r="9" spans="1:14" ht="15" x14ac:dyDescent="0.25">
      <c r="A9" s="94" t="s">
        <v>195</v>
      </c>
      <c r="B9" s="32"/>
      <c r="C9" s="32"/>
      <c r="D9" s="95">
        <f>SUM(D5:D8)</f>
        <v>0</v>
      </c>
      <c r="E9" s="32"/>
      <c r="F9" s="95">
        <f>SUM(F5:F8)</f>
        <v>0</v>
      </c>
      <c r="G9" s="96"/>
      <c r="H9" s="95">
        <f>SUM(H5:H8)</f>
        <v>0</v>
      </c>
      <c r="I9" s="95">
        <f t="shared" ref="I9:M9" si="1">SUM(I5:I8)</f>
        <v>0</v>
      </c>
      <c r="J9" s="95">
        <f t="shared" si="1"/>
        <v>0</v>
      </c>
      <c r="K9" s="95">
        <f t="shared" si="1"/>
        <v>0</v>
      </c>
      <c r="L9" s="95">
        <f t="shared" si="1"/>
        <v>0</v>
      </c>
      <c r="M9" s="95">
        <f t="shared" si="1"/>
        <v>0</v>
      </c>
      <c r="N9" s="95">
        <f>SUM(N5:N8)</f>
        <v>0</v>
      </c>
    </row>
    <row r="10" spans="1:14" ht="15" x14ac:dyDescent="0.25">
      <c r="A10" s="94" t="s">
        <v>197</v>
      </c>
      <c r="B10" s="32"/>
      <c r="C10" s="32"/>
      <c r="D10" s="33"/>
      <c r="E10" s="32"/>
      <c r="F10" s="33"/>
      <c r="G10" s="91"/>
      <c r="H10" s="33"/>
      <c r="I10" s="33"/>
      <c r="J10" s="33"/>
      <c r="K10" s="33"/>
      <c r="L10" s="33"/>
      <c r="M10" s="106"/>
      <c r="N10" s="93">
        <f>SUM(H10:M10)+F10</f>
        <v>0</v>
      </c>
    </row>
    <row r="11" spans="1:14" ht="15.75" thickBot="1" x14ac:dyDescent="0.3">
      <c r="A11" s="94" t="s">
        <v>196</v>
      </c>
      <c r="D11" s="97">
        <f>D9-D10</f>
        <v>0</v>
      </c>
      <c r="F11" s="97">
        <f>F9-F10</f>
        <v>0</v>
      </c>
      <c r="G11" s="98"/>
      <c r="H11" s="97">
        <f>H9-H10</f>
        <v>0</v>
      </c>
      <c r="I11" s="97">
        <f t="shared" ref="I11:N11" si="2">I9-I10</f>
        <v>0</v>
      </c>
      <c r="J11" s="97">
        <f t="shared" si="2"/>
        <v>0</v>
      </c>
      <c r="K11" s="97">
        <f t="shared" si="2"/>
        <v>0</v>
      </c>
      <c r="L11" s="97">
        <f t="shared" si="2"/>
        <v>0</v>
      </c>
      <c r="M11" s="97">
        <f t="shared" si="2"/>
        <v>0</v>
      </c>
      <c r="N11" s="97">
        <f t="shared" si="2"/>
        <v>0</v>
      </c>
    </row>
    <row r="12" spans="1:14" ht="15.75" thickTop="1" x14ac:dyDescent="0.25"/>
    <row r="13" spans="1:14" ht="15" x14ac:dyDescent="0.25">
      <c r="B13" s="99" t="s">
        <v>189</v>
      </c>
    </row>
    <row r="14" spans="1:14" ht="15.75" thickBot="1" x14ac:dyDescent="0.3">
      <c r="B14" s="100"/>
      <c r="D14" s="101" t="s">
        <v>186</v>
      </c>
      <c r="E14" s="102"/>
      <c r="F14" s="101" t="s">
        <v>188</v>
      </c>
      <c r="G14" s="103"/>
      <c r="H14" s="101" t="s">
        <v>187</v>
      </c>
    </row>
    <row r="15" spans="1:14" ht="15" x14ac:dyDescent="0.25">
      <c r="B15" s="83" t="s">
        <v>184</v>
      </c>
      <c r="D15" s="107"/>
      <c r="F15" s="107"/>
      <c r="H15" s="107"/>
    </row>
    <row r="16" spans="1:14" ht="15" x14ac:dyDescent="0.25">
      <c r="B16" s="83" t="s">
        <v>185</v>
      </c>
      <c r="D16" s="108"/>
      <c r="F16" s="108"/>
      <c r="H16" s="108"/>
    </row>
  </sheetData>
  <sheetProtection password="9198" sheet="1" objects="1" scenarios="1" formatColumns="0"/>
  <mergeCells count="2">
    <mergeCell ref="F3:L3"/>
    <mergeCell ref="A1:N1"/>
  </mergeCells>
  <pageMargins left="0.25" right="0.25" top="0.75" bottom="0.75" header="0.3" footer="0.3"/>
  <pageSetup scale="77" orientation="landscape" r:id="rId1"/>
  <headerFooter>
    <oddHeader>&amp;C&amp;"-,Bold"&amp;16 5 Year Debt Service Schedule - Principal</oddHeader>
    <oddFooter>&amp;C&amp;"-,Bold"F-6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view="pageLayout" zoomScaleNormal="100" workbookViewId="0">
      <selection activeCell="F4" sqref="F4"/>
    </sheetView>
  </sheetViews>
  <sheetFormatPr defaultColWidth="9.109375" defaultRowHeight="14.4" x14ac:dyDescent="0.3"/>
  <cols>
    <col min="1" max="1" width="3.109375" style="83" customWidth="1"/>
    <col min="2" max="2" width="22.5546875" style="83" customWidth="1"/>
    <col min="3" max="3" width="2" style="84" customWidth="1"/>
    <col min="4" max="4" width="12.44140625" style="83" bestFit="1" customWidth="1"/>
    <col min="5" max="5" width="2.6640625" style="109" customWidth="1"/>
    <col min="6" max="6" width="14.33203125" style="83" bestFit="1" customWidth="1"/>
    <col min="7" max="7" width="2.88671875" style="83" bestFit="1" customWidth="1"/>
    <col min="8" max="8" width="16.109375" style="83" customWidth="1"/>
    <col min="9" max="9" width="13.5546875" style="83" customWidth="1"/>
    <col min="10" max="10" width="13" style="83" customWidth="1"/>
    <col min="11" max="11" width="12.6640625" style="83" customWidth="1"/>
    <col min="12" max="12" width="14.33203125" style="83" customWidth="1"/>
    <col min="13" max="13" width="13.6640625" style="83" customWidth="1"/>
    <col min="14" max="14" width="13.6640625" style="83" bestFit="1" customWidth="1"/>
    <col min="15" max="16384" width="9.109375" style="83"/>
  </cols>
  <sheetData>
    <row r="1" spans="1:14" ht="15" x14ac:dyDescent="0.25">
      <c r="A1" s="235" t="str">
        <f>'Information Sheet'!B5</f>
        <v>XYZ Housing Authority</v>
      </c>
      <c r="B1" s="235"/>
      <c r="C1" s="235"/>
      <c r="D1" s="235"/>
      <c r="E1" s="235"/>
      <c r="F1" s="235"/>
      <c r="G1" s="235"/>
      <c r="H1" s="235"/>
      <c r="I1" s="235"/>
      <c r="J1" s="235"/>
      <c r="K1" s="235"/>
      <c r="L1" s="235"/>
      <c r="M1" s="235"/>
      <c r="N1" s="235"/>
    </row>
    <row r="3" spans="1:14" ht="15" x14ac:dyDescent="0.25">
      <c r="D3" s="85"/>
      <c r="F3" s="234" t="s">
        <v>81</v>
      </c>
      <c r="G3" s="234"/>
      <c r="H3" s="234"/>
      <c r="I3" s="234"/>
      <c r="J3" s="234"/>
      <c r="K3" s="234"/>
      <c r="L3" s="234"/>
    </row>
    <row r="4" spans="1:14" ht="43.8" thickBot="1" x14ac:dyDescent="0.35">
      <c r="B4" s="22"/>
      <c r="C4" s="32"/>
      <c r="D4" s="35" t="s">
        <v>254</v>
      </c>
      <c r="E4" s="34"/>
      <c r="F4" s="26">
        <v>2016</v>
      </c>
      <c r="G4" s="21"/>
      <c r="H4" s="27">
        <f>F4+1</f>
        <v>2017</v>
      </c>
      <c r="I4" s="27">
        <f>H4+1</f>
        <v>2018</v>
      </c>
      <c r="J4" s="27">
        <f>+I4+1</f>
        <v>2019</v>
      </c>
      <c r="K4" s="27">
        <f>J4+1</f>
        <v>2020</v>
      </c>
      <c r="L4" s="27">
        <f>K4+1</f>
        <v>2021</v>
      </c>
      <c r="M4" s="86" t="s">
        <v>82</v>
      </c>
      <c r="N4" s="87" t="s">
        <v>146</v>
      </c>
    </row>
    <row r="5" spans="1:14" ht="15" x14ac:dyDescent="0.25">
      <c r="B5" s="23" t="s">
        <v>84</v>
      </c>
      <c r="C5" s="32"/>
      <c r="D5" s="25"/>
      <c r="E5" s="110"/>
      <c r="F5" s="25"/>
      <c r="G5" s="89"/>
      <c r="H5" s="25"/>
      <c r="I5" s="25"/>
      <c r="J5" s="25"/>
      <c r="K5" s="25"/>
      <c r="L5" s="25"/>
      <c r="M5" s="104"/>
      <c r="N5" s="90">
        <f>SUM(H5:M5)+F5</f>
        <v>0</v>
      </c>
    </row>
    <row r="6" spans="1:14" ht="15" x14ac:dyDescent="0.25">
      <c r="B6" s="23" t="s">
        <v>85</v>
      </c>
      <c r="C6" s="32"/>
      <c r="D6" s="24"/>
      <c r="E6" s="95"/>
      <c r="F6" s="24"/>
      <c r="G6" s="91"/>
      <c r="H6" s="24"/>
      <c r="I6" s="24"/>
      <c r="J6" s="24"/>
      <c r="K6" s="24"/>
      <c r="L6" s="24"/>
      <c r="M6" s="105"/>
      <c r="N6" s="92">
        <f t="shared" ref="N6:N8" si="0">SUM(H6:M6)+F6</f>
        <v>0</v>
      </c>
    </row>
    <row r="7" spans="1:14" ht="15" x14ac:dyDescent="0.25">
      <c r="B7" s="23" t="s">
        <v>86</v>
      </c>
      <c r="C7" s="32"/>
      <c r="D7" s="24"/>
      <c r="E7" s="95"/>
      <c r="F7" s="24"/>
      <c r="G7" s="91"/>
      <c r="H7" s="24"/>
      <c r="I7" s="24"/>
      <c r="J7" s="24"/>
      <c r="K7" s="24"/>
      <c r="L7" s="24"/>
      <c r="M7" s="105"/>
      <c r="N7" s="92">
        <f t="shared" si="0"/>
        <v>0</v>
      </c>
    </row>
    <row r="8" spans="1:14" ht="15" x14ac:dyDescent="0.25">
      <c r="B8" s="23" t="s">
        <v>87</v>
      </c>
      <c r="C8" s="32"/>
      <c r="D8" s="33"/>
      <c r="E8" s="95"/>
      <c r="F8" s="33"/>
      <c r="G8" s="91"/>
      <c r="H8" s="33"/>
      <c r="I8" s="33"/>
      <c r="J8" s="33"/>
      <c r="K8" s="33"/>
      <c r="L8" s="33"/>
      <c r="M8" s="106"/>
      <c r="N8" s="93">
        <f t="shared" si="0"/>
        <v>0</v>
      </c>
    </row>
    <row r="9" spans="1:14" ht="15" x14ac:dyDescent="0.25">
      <c r="A9" s="94" t="s">
        <v>200</v>
      </c>
      <c r="B9" s="32"/>
      <c r="C9" s="32"/>
      <c r="D9" s="95">
        <f>SUM(D5:D8)</f>
        <v>0</v>
      </c>
      <c r="E9" s="95"/>
      <c r="F9" s="96">
        <f>SUM(F5:F8)</f>
        <v>0</v>
      </c>
      <c r="G9" s="96"/>
      <c r="H9" s="96">
        <f>SUM(H5:H8)</f>
        <v>0</v>
      </c>
      <c r="I9" s="96">
        <f t="shared" ref="I9:N9" si="1">SUM(I5:I8)</f>
        <v>0</v>
      </c>
      <c r="J9" s="96">
        <f t="shared" si="1"/>
        <v>0</v>
      </c>
      <c r="K9" s="96">
        <f t="shared" si="1"/>
        <v>0</v>
      </c>
      <c r="L9" s="96">
        <f t="shared" si="1"/>
        <v>0</v>
      </c>
      <c r="M9" s="96">
        <f t="shared" si="1"/>
        <v>0</v>
      </c>
      <c r="N9" s="96">
        <f t="shared" si="1"/>
        <v>0</v>
      </c>
    </row>
    <row r="10" spans="1:14" ht="15" x14ac:dyDescent="0.25">
      <c r="A10" s="94" t="s">
        <v>197</v>
      </c>
      <c r="B10" s="32"/>
      <c r="C10" s="32"/>
      <c r="D10" s="33"/>
      <c r="E10" s="95"/>
      <c r="F10" s="33"/>
      <c r="G10" s="91"/>
      <c r="H10" s="33"/>
      <c r="I10" s="33"/>
      <c r="J10" s="33"/>
      <c r="K10" s="33"/>
      <c r="L10" s="33"/>
      <c r="M10" s="106"/>
      <c r="N10" s="93">
        <f>SUM(H10:M10)+F10</f>
        <v>0</v>
      </c>
    </row>
    <row r="11" spans="1:14" ht="15.75" thickBot="1" x14ac:dyDescent="0.3">
      <c r="A11" s="94" t="s">
        <v>201</v>
      </c>
      <c r="D11" s="97">
        <f>D9-D10</f>
        <v>0</v>
      </c>
      <c r="E11" s="111"/>
      <c r="F11" s="97">
        <f>F9-F10</f>
        <v>0</v>
      </c>
      <c r="G11" s="98"/>
      <c r="H11" s="97">
        <f>H9-H10</f>
        <v>0</v>
      </c>
      <c r="I11" s="97">
        <f t="shared" ref="I11:N11" si="2">I9-I10</f>
        <v>0</v>
      </c>
      <c r="J11" s="97">
        <f t="shared" si="2"/>
        <v>0</v>
      </c>
      <c r="K11" s="97">
        <f t="shared" si="2"/>
        <v>0</v>
      </c>
      <c r="L11" s="97">
        <f t="shared" si="2"/>
        <v>0</v>
      </c>
      <c r="M11" s="97">
        <f t="shared" si="2"/>
        <v>0</v>
      </c>
      <c r="N11" s="97">
        <f t="shared" si="2"/>
        <v>0</v>
      </c>
    </row>
    <row r="12" spans="1:14" ht="15.75" thickTop="1" x14ac:dyDescent="0.25"/>
  </sheetData>
  <sheetProtection password="9198" sheet="1" objects="1" scenarios="1" formatColumns="0"/>
  <mergeCells count="2">
    <mergeCell ref="A1:N1"/>
    <mergeCell ref="F3:L3"/>
  </mergeCells>
  <pageMargins left="0.25" right="0.25" top="0.75" bottom="0.75" header="0.3" footer="0.3"/>
  <pageSetup scale="85" orientation="landscape" r:id="rId1"/>
  <headerFooter>
    <oddHeader>&amp;C&amp;"-,Bold"&amp;16 5 Year Debt Service Schedule - Interest</oddHeader>
    <oddFooter>&amp;C&amp;"-,Bold"F-7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Layout" topLeftCell="A13" zoomScaleNormal="100" workbookViewId="0">
      <selection activeCell="C9" sqref="C9"/>
    </sheetView>
  </sheetViews>
  <sheetFormatPr defaultColWidth="9.109375" defaultRowHeight="14.4" x14ac:dyDescent="0.3"/>
  <cols>
    <col min="1" max="1" width="2.6640625" style="36" customWidth="1"/>
    <col min="2" max="2" width="2.88671875" style="36" customWidth="1"/>
    <col min="3" max="3" width="62.33203125" style="36" customWidth="1"/>
    <col min="4" max="4" width="18.6640625" style="36" customWidth="1"/>
    <col min="5" max="6" width="10" style="36" bestFit="1" customWidth="1"/>
    <col min="7" max="7" width="17.88671875" style="36" bestFit="1" customWidth="1"/>
    <col min="8" max="8" width="10.88671875" style="36" bestFit="1" customWidth="1"/>
    <col min="9" max="16384" width="9.109375" style="36"/>
  </cols>
  <sheetData>
    <row r="1" spans="1:8" ht="15" x14ac:dyDescent="0.25">
      <c r="A1" s="228" t="str">
        <f>'Information Sheet'!B5</f>
        <v>XYZ Housing Authority</v>
      </c>
      <c r="B1" s="228"/>
      <c r="C1" s="228"/>
      <c r="D1" s="228"/>
      <c r="E1" s="228"/>
      <c r="F1" s="228"/>
      <c r="G1" s="228"/>
      <c r="H1" s="228"/>
    </row>
    <row r="2" spans="1:8" ht="15" x14ac:dyDescent="0.25">
      <c r="A2" s="38"/>
      <c r="B2" s="38"/>
      <c r="C2" s="39" t="s">
        <v>21</v>
      </c>
      <c r="D2" s="229">
        <f>'Information Sheet'!B6</f>
        <v>42370</v>
      </c>
      <c r="E2" s="229"/>
      <c r="F2" s="37" t="s">
        <v>22</v>
      </c>
      <c r="G2" s="74">
        <f>'Information Sheet'!B7</f>
        <v>42735</v>
      </c>
      <c r="H2" s="38"/>
    </row>
    <row r="3" spans="1:8" ht="15" x14ac:dyDescent="0.25">
      <c r="A3" s="38"/>
      <c r="B3" s="38"/>
      <c r="C3" s="39"/>
      <c r="D3" s="74"/>
      <c r="E3" s="74"/>
      <c r="F3" s="37"/>
      <c r="G3" s="74"/>
      <c r="H3" s="38"/>
    </row>
    <row r="4" spans="1:8" ht="15" x14ac:dyDescent="0.25">
      <c r="D4" s="70" t="s">
        <v>20</v>
      </c>
    </row>
    <row r="5" spans="1:8" ht="30.75" thickBot="1" x14ac:dyDescent="0.3">
      <c r="D5" s="6" t="s">
        <v>19</v>
      </c>
    </row>
    <row r="6" spans="1:8" ht="15" x14ac:dyDescent="0.25">
      <c r="A6" s="233" t="s">
        <v>96</v>
      </c>
      <c r="B6" s="233"/>
      <c r="C6" s="233"/>
      <c r="D6" s="78">
        <v>0</v>
      </c>
    </row>
    <row r="7" spans="1:8" ht="15" x14ac:dyDescent="0.25">
      <c r="B7" s="36" t="s">
        <v>97</v>
      </c>
      <c r="D7" s="79">
        <v>0</v>
      </c>
    </row>
    <row r="8" spans="1:8" ht="15" x14ac:dyDescent="0.25">
      <c r="B8" s="36" t="s">
        <v>98</v>
      </c>
      <c r="D8" s="79">
        <v>0</v>
      </c>
    </row>
    <row r="9" spans="1:8" ht="15" x14ac:dyDescent="0.25">
      <c r="B9" s="36" t="s">
        <v>99</v>
      </c>
      <c r="D9" s="81">
        <v>0</v>
      </c>
    </row>
    <row r="10" spans="1:8" ht="15" x14ac:dyDescent="0.25">
      <c r="C10" s="36" t="s">
        <v>100</v>
      </c>
      <c r="D10" s="9">
        <f>D6-D7-D8-D9</f>
        <v>0</v>
      </c>
    </row>
    <row r="11" spans="1:8" ht="15" x14ac:dyDescent="0.25">
      <c r="B11" s="36" t="s">
        <v>89</v>
      </c>
      <c r="D11" s="79">
        <v>0</v>
      </c>
    </row>
    <row r="12" spans="1:8" ht="15" x14ac:dyDescent="0.25">
      <c r="B12" s="36" t="s">
        <v>90</v>
      </c>
      <c r="D12" s="79">
        <v>0</v>
      </c>
    </row>
    <row r="13" spans="1:8" ht="15" x14ac:dyDescent="0.25">
      <c r="B13" s="36" t="s">
        <v>91</v>
      </c>
      <c r="D13" s="79">
        <v>0</v>
      </c>
    </row>
    <row r="14" spans="1:8" ht="15" x14ac:dyDescent="0.25">
      <c r="B14" s="36" t="s">
        <v>101</v>
      </c>
      <c r="D14" s="79">
        <v>0</v>
      </c>
    </row>
    <row r="15" spans="1:8" ht="15" x14ac:dyDescent="0.25">
      <c r="B15" s="36" t="s">
        <v>102</v>
      </c>
      <c r="D15" s="79">
        <v>0</v>
      </c>
    </row>
    <row r="16" spans="1:8" ht="15" x14ac:dyDescent="0.25">
      <c r="B16" s="36" t="s">
        <v>104</v>
      </c>
      <c r="D16" s="79">
        <v>0</v>
      </c>
    </row>
    <row r="17" spans="1:8" ht="15" x14ac:dyDescent="0.25">
      <c r="B17" s="36" t="s">
        <v>92</v>
      </c>
      <c r="D17" s="81">
        <v>0</v>
      </c>
    </row>
    <row r="18" spans="1:8" ht="15" x14ac:dyDescent="0.25">
      <c r="A18" s="233" t="s">
        <v>93</v>
      </c>
      <c r="B18" s="233"/>
      <c r="C18" s="233"/>
      <c r="D18" s="10">
        <f>D10-D11-D12-D13+D14+D15+D16+D17</f>
        <v>0</v>
      </c>
    </row>
    <row r="19" spans="1:8" ht="15" x14ac:dyDescent="0.25">
      <c r="B19" s="36" t="s">
        <v>94</v>
      </c>
      <c r="D19" s="9">
        <f>'Appropriations (Proposed)'!H52</f>
        <v>0</v>
      </c>
    </row>
    <row r="20" spans="1:8" ht="15" x14ac:dyDescent="0.25">
      <c r="B20" s="36" t="s">
        <v>122</v>
      </c>
      <c r="D20" s="9">
        <f>'Capital Budget Proposed'!E13</f>
        <v>0</v>
      </c>
    </row>
    <row r="21" spans="1:8" ht="15" x14ac:dyDescent="0.25">
      <c r="B21" s="36" t="s">
        <v>106</v>
      </c>
      <c r="D21" s="9">
        <f>'Appropriations (Proposed)'!H44</f>
        <v>0</v>
      </c>
    </row>
    <row r="22" spans="1:8" ht="15" x14ac:dyDescent="0.25">
      <c r="C22" s="36" t="s">
        <v>95</v>
      </c>
      <c r="D22" s="15">
        <f>SUM(D19:D21)</f>
        <v>0</v>
      </c>
    </row>
    <row r="23" spans="1:8" ht="15.75" thickBot="1" x14ac:dyDescent="0.3">
      <c r="A23" s="233" t="s">
        <v>109</v>
      </c>
      <c r="B23" s="233"/>
      <c r="C23" s="233"/>
      <c r="D23" s="16">
        <f t="shared" ref="D23" si="0">+D18-D22</f>
        <v>0</v>
      </c>
    </row>
    <row r="24" spans="1:8" ht="15.75" thickTop="1" x14ac:dyDescent="0.25">
      <c r="D24" s="9"/>
      <c r="E24" s="9"/>
      <c r="F24" s="9"/>
      <c r="G24" s="9"/>
      <c r="H24" s="9"/>
    </row>
    <row r="25" spans="1:8" ht="15" x14ac:dyDescent="0.25">
      <c r="A25" s="236" t="s">
        <v>103</v>
      </c>
      <c r="B25" s="236"/>
      <c r="C25" s="236"/>
      <c r="D25" s="236"/>
      <c r="E25" s="236"/>
      <c r="F25" s="236"/>
      <c r="G25" s="236"/>
      <c r="H25" s="236"/>
    </row>
    <row r="26" spans="1:8" ht="15" x14ac:dyDescent="0.25">
      <c r="A26" s="236" t="s">
        <v>105</v>
      </c>
      <c r="B26" s="236"/>
      <c r="C26" s="236"/>
      <c r="D26" s="236"/>
      <c r="E26" s="236"/>
      <c r="F26" s="236"/>
      <c r="G26" s="236"/>
      <c r="H26" s="236"/>
    </row>
    <row r="27" spans="1:8" ht="15" x14ac:dyDescent="0.25">
      <c r="A27" s="236" t="s">
        <v>107</v>
      </c>
      <c r="B27" s="236"/>
      <c r="C27" s="236"/>
      <c r="D27" s="236"/>
      <c r="E27" s="236"/>
      <c r="F27" s="236"/>
      <c r="G27" s="236"/>
      <c r="H27" s="236"/>
    </row>
    <row r="28" spans="1:8" ht="15" x14ac:dyDescent="0.25">
      <c r="C28" s="36" t="s">
        <v>108</v>
      </c>
      <c r="D28" s="12">
        <f>'Budget Summary'!D22*0.05</f>
        <v>0</v>
      </c>
      <c r="E28" s="12"/>
      <c r="F28" s="12"/>
      <c r="G28" s="12"/>
      <c r="H28" s="12"/>
    </row>
    <row r="29" spans="1:8" ht="30" customHeight="1" x14ac:dyDescent="0.25">
      <c r="A29" s="236" t="s">
        <v>110</v>
      </c>
      <c r="B29" s="236"/>
      <c r="C29" s="236"/>
      <c r="D29" s="236"/>
      <c r="E29" s="236"/>
      <c r="F29" s="236"/>
      <c r="G29" s="236"/>
      <c r="H29" s="236"/>
    </row>
    <row r="30" spans="1:8" x14ac:dyDescent="0.3">
      <c r="D30" s="9"/>
      <c r="E30" s="9"/>
      <c r="F30" s="9"/>
      <c r="G30" s="9"/>
      <c r="H30" s="9"/>
    </row>
    <row r="31" spans="1:8" x14ac:dyDescent="0.3">
      <c r="D31" s="9"/>
      <c r="E31" s="9"/>
      <c r="F31" s="9"/>
      <c r="G31" s="9"/>
      <c r="H31" s="9"/>
    </row>
    <row r="32" spans="1:8" x14ac:dyDescent="0.3">
      <c r="D32" s="9"/>
      <c r="E32" s="9"/>
      <c r="F32" s="9"/>
      <c r="G32" s="9"/>
      <c r="H32" s="9"/>
    </row>
    <row r="33" spans="4:8" x14ac:dyDescent="0.3">
      <c r="D33" s="9"/>
      <c r="E33" s="9"/>
      <c r="F33" s="9"/>
      <c r="G33" s="9"/>
      <c r="H33" s="9"/>
    </row>
    <row r="34" spans="4:8" x14ac:dyDescent="0.3">
      <c r="D34" s="9"/>
      <c r="E34" s="9"/>
      <c r="F34" s="9"/>
      <c r="G34" s="9"/>
      <c r="H34" s="9"/>
    </row>
  </sheetData>
  <sheetProtection password="9198" sheet="1" scenarios="1" formatColumns="0"/>
  <mergeCells count="9">
    <mergeCell ref="A29:H29"/>
    <mergeCell ref="A27:H27"/>
    <mergeCell ref="A26:H26"/>
    <mergeCell ref="A25:H25"/>
    <mergeCell ref="A1:H1"/>
    <mergeCell ref="D2:E2"/>
    <mergeCell ref="A6:C6"/>
    <mergeCell ref="A18:C18"/>
    <mergeCell ref="A23:C23"/>
  </mergeCells>
  <pageMargins left="0.25" right="0.25" top="0.75" bottom="0.75" header="0.3" footer="0.3"/>
  <pageSetup scale="99" orientation="landscape" r:id="rId1"/>
  <headerFooter>
    <oddHeader>&amp;C&amp;"-,Bold"&amp;16 2016 Net Position Reconciliation</oddHeader>
    <oddFooter>&amp;C&amp;"-,Bold"F-8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Information Sheet</vt:lpstr>
      <vt:lpstr>Budget Summary</vt:lpstr>
      <vt:lpstr>Revenues (Proposed)</vt:lpstr>
      <vt:lpstr>Revenues (Adopted)</vt:lpstr>
      <vt:lpstr>Appropriations (Proposed)</vt:lpstr>
      <vt:lpstr>Appropriations (Adopted)</vt:lpstr>
      <vt:lpstr>Debt Service - Principal</vt:lpstr>
      <vt:lpstr>Debt Service - Interest</vt:lpstr>
      <vt:lpstr>Net Position</vt:lpstr>
      <vt:lpstr>Capital Budget Proposed</vt:lpstr>
      <vt:lpstr>5 Year Capital Budget Costs</vt:lpstr>
      <vt:lpstr>5 Year Capital Budget Funding</vt:lpstr>
      <vt:lpstr>Page N-4 (2 of 2)</vt:lpstr>
      <vt:lpstr>Health Benefits (N-5)</vt:lpstr>
      <vt:lpstr>Accumulated Absences (N-6)</vt:lpstr>
      <vt:lpstr>Shared Services (N-7)</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Ford, Melissa</cp:lastModifiedBy>
  <cp:lastPrinted>2014-09-04T20:35:05Z</cp:lastPrinted>
  <dcterms:created xsi:type="dcterms:W3CDTF">2014-06-27T13:24:05Z</dcterms:created>
  <dcterms:modified xsi:type="dcterms:W3CDTF">2015-09-16T12:57:38Z</dcterms:modified>
</cp:coreProperties>
</file>