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560" activeTab="0"/>
  </bookViews>
  <sheets>
    <sheet name="2010 Taxes" sheetId="1" r:id="rId1"/>
  </sheets>
  <definedNames>
    <definedName name="_xlnm._FilterDatabase" localSheetId="0" hidden="1">'2010 Taxes'!$A$1:$AD$568</definedName>
    <definedName name="_xlnm.Print_Area" localSheetId="0">'2010 Taxes'!$A:$IV</definedName>
    <definedName name="_xlnm.Print_Titles" localSheetId="0">'2010 Taxes'!$A:$D,'2010 Taxes'!$1:$2</definedName>
  </definedNames>
  <calcPr fullCalcOnLoad="1"/>
</workbook>
</file>

<file path=xl/sharedStrings.xml><?xml version="1.0" encoding="utf-8"?>
<sst xmlns="http://schemas.openxmlformats.org/spreadsheetml/2006/main" count="2317" uniqueCount="1173">
  <si>
    <t>MUNI-</t>
  </si>
  <si>
    <t>MUNICIPALITY</t>
  </si>
  <si>
    <t>COUNTY</t>
  </si>
  <si>
    <t>Status</t>
  </si>
  <si>
    <t>R/E</t>
  </si>
  <si>
    <t>Net Valuation Taxable (Col. 6)</t>
  </si>
  <si>
    <t>State Equalization Table Average Ratio</t>
  </si>
  <si>
    <t>State Equalization Table Average Ratio (Decimal Form)</t>
  </si>
  <si>
    <t>Net County Taxes Apportioned Less Col 12AV</t>
  </si>
  <si>
    <t>County Library Taxes</t>
  </si>
  <si>
    <t>Local Health Services Taxes</t>
  </si>
  <si>
    <t>County Open Space Preservation Trust Fund</t>
  </si>
  <si>
    <t>Total County Levy</t>
  </si>
  <si>
    <t>As Required by District School Budget</t>
  </si>
  <si>
    <t>Regional Consolidated and Joint School Budget</t>
  </si>
  <si>
    <t>As Required by Local Municipal Budget</t>
  </si>
  <si>
    <t>Total School Levy</t>
  </si>
  <si>
    <t>Local Municipal Purposes</t>
  </si>
  <si>
    <t>Local Municipal Open Space</t>
  </si>
  <si>
    <t>Total Local Municipal Tax Levy</t>
  </si>
  <si>
    <t>Total Levy on Which Tax Rate is Computed</t>
  </si>
  <si>
    <t>CY Municipal Rate</t>
  </si>
  <si>
    <t>CY Municipal Open Space Rate</t>
  </si>
  <si>
    <t>CY Total Municipal Rate</t>
  </si>
  <si>
    <t>CY School Rate</t>
  </si>
  <si>
    <t>CY County Rate</t>
  </si>
  <si>
    <t>REAP Credit Rate</t>
  </si>
  <si>
    <t>CY Total Rate</t>
  </si>
  <si>
    <t>Average Residential Property Value</t>
  </si>
  <si>
    <t>Average Total Property Taxes</t>
  </si>
  <si>
    <t>CY Equalized Value</t>
  </si>
  <si>
    <t>CY County EQ Rate</t>
  </si>
  <si>
    <t>CY School EQ Rate</t>
  </si>
  <si>
    <t>CY Total Municipal EQ Rate</t>
  </si>
  <si>
    <t>CY Total EQ Rate (REAP Not Included)</t>
  </si>
  <si>
    <t>0101</t>
  </si>
  <si>
    <t>Absecon City</t>
  </si>
  <si>
    <t>Atlantic</t>
  </si>
  <si>
    <t>0102</t>
  </si>
  <si>
    <t>Atlantic City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</si>
  <si>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</si>
  <si>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</si>
  <si>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</si>
  <si>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</si>
  <si>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</si>
  <si>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</si>
  <si>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</si>
  <si>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</si>
  <si>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</si>
  <si>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</si>
  <si>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</si>
  <si>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</si>
  <si>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</si>
  <si>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</si>
  <si>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</si>
  <si>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</si>
  <si>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</si>
  <si>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</si>
  <si>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</si>
  <si>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</si>
  <si>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</si>
  <si>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Township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</si>
  <si>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</si>
  <si>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</si>
  <si>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</si>
  <si>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</si>
  <si>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</si>
  <si>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</si>
  <si>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</si>
  <si>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</si>
  <si>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</si>
  <si>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</si>
  <si>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</si>
  <si>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</si>
  <si>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</si>
  <si>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</si>
  <si>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</si>
  <si>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</si>
  <si>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</si>
  <si>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</si>
  <si>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</si>
  <si>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</si>
  <si>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</si>
  <si>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</si>
  <si>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</si>
  <si>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</si>
  <si>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</si>
  <si>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</si>
  <si>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</si>
  <si>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</si>
  <si>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</si>
  <si>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</si>
  <si>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</si>
  <si>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</si>
  <si>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</si>
  <si>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</si>
  <si>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</si>
  <si>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</si>
  <si>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</si>
  <si>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</si>
  <si>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</si>
  <si>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</si>
  <si>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</si>
  <si>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</si>
  <si>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</si>
  <si>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</si>
  <si>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</si>
  <si>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</si>
  <si>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</si>
  <si>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</si>
  <si>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</si>
  <si>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</si>
  <si>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</si>
  <si>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</si>
  <si>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</si>
  <si>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</si>
  <si>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</si>
  <si>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</si>
  <si>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</si>
  <si>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</si>
  <si>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</si>
  <si>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</si>
  <si>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</si>
  <si>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</si>
  <si>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</si>
  <si>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</si>
  <si>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</si>
  <si>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</si>
  <si>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</si>
  <si>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</si>
  <si>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</si>
  <si>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</si>
  <si>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</si>
  <si>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</si>
  <si>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</si>
  <si>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</si>
  <si>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</si>
  <si>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</si>
  <si>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</si>
  <si>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</si>
  <si>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</si>
  <si>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</si>
  <si>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</si>
  <si>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</si>
  <si>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</si>
  <si>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</si>
  <si>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</si>
  <si>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</si>
  <si>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</si>
  <si>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</si>
  <si>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</si>
  <si>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</si>
  <si>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</si>
  <si>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</si>
  <si>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</si>
  <si>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</si>
  <si>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</si>
  <si>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</si>
  <si>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</si>
  <si>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</si>
  <si>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</si>
  <si>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</si>
  <si>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</si>
  <si>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</si>
  <si>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</si>
  <si>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</si>
  <si>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</si>
  <si>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</si>
  <si>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</si>
  <si>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</si>
  <si>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</si>
  <si>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</si>
  <si>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</si>
  <si>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</si>
  <si>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</si>
  <si>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</si>
  <si>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</si>
  <si>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</si>
  <si>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</si>
  <si>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</si>
  <si>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</si>
  <si>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</si>
  <si>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</si>
  <si>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</si>
  <si>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</si>
  <si>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</si>
  <si>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</si>
  <si>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</si>
  <si>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</si>
  <si>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</si>
  <si>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</si>
  <si>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</si>
  <si>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</si>
  <si>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</si>
  <si>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</si>
  <si>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</si>
  <si>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</si>
  <si>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</si>
  <si>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</si>
  <si>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</si>
  <si>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</si>
  <si>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</si>
  <si>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</si>
  <si>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</si>
  <si>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</si>
  <si>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</si>
  <si>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</si>
  <si>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</si>
  <si>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</si>
  <si>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</si>
  <si>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</si>
  <si>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</si>
  <si>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</si>
  <si>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</si>
  <si>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</si>
  <si>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</si>
  <si>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</si>
  <si>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</si>
  <si>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</si>
  <si>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</si>
  <si>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</si>
  <si>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</si>
  <si>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</si>
  <si>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</si>
  <si>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</si>
  <si>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</si>
  <si>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</si>
  <si>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</si>
  <si>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</si>
  <si>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</si>
  <si>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</si>
  <si>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</si>
  <si>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</si>
  <si>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</si>
  <si>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</si>
  <si>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</si>
  <si>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</si>
  <si>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</si>
  <si>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</si>
  <si>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</si>
  <si>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</si>
  <si>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</si>
  <si>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</si>
  <si>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</si>
  <si>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</si>
  <si>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</si>
  <si>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</si>
  <si>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</si>
  <si>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</si>
  <si>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</si>
  <si>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</si>
  <si>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</si>
  <si>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</si>
  <si>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</si>
  <si>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</si>
  <si>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</si>
  <si>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</si>
  <si>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</si>
  <si>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</si>
  <si>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</si>
  <si>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</si>
  <si>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</si>
  <si>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</si>
  <si>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</si>
  <si>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</si>
  <si>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</si>
  <si>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</si>
  <si>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</si>
  <si>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</si>
  <si>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</si>
  <si>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</si>
  <si>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</si>
  <si>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</si>
  <si>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</si>
  <si>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</si>
  <si>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</si>
  <si>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</si>
  <si>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</si>
  <si>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</si>
  <si>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</si>
  <si>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</si>
  <si>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</si>
  <si>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</si>
  <si>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</si>
  <si>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</si>
  <si>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</si>
  <si>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</si>
  <si>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</si>
  <si>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</si>
  <si>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</si>
  <si>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</si>
  <si>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</si>
  <si>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</si>
  <si>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</si>
  <si>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</si>
  <si>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</si>
  <si>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</si>
  <si>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</si>
  <si>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</si>
  <si>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</si>
  <si>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</si>
  <si>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</si>
  <si>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</si>
  <si>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</si>
  <si>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</si>
  <si>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</si>
  <si>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</si>
  <si>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</si>
  <si>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</si>
  <si>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</si>
  <si>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</si>
  <si>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</si>
  <si>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</si>
  <si>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</si>
  <si>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</si>
  <si>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</si>
  <si>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</si>
  <si>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</si>
  <si>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</si>
  <si>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</si>
  <si>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</si>
  <si>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</si>
  <si>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</si>
  <si>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</si>
  <si>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</si>
  <si>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</si>
  <si>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</si>
  <si>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</si>
  <si>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</si>
  <si>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</si>
  <si>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</si>
  <si>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</si>
  <si>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</si>
  <si>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</si>
  <si>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</si>
  <si>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</si>
  <si>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</si>
  <si>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</si>
  <si>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</si>
  <si>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</si>
  <si>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</si>
  <si>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</si>
  <si>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</si>
  <si>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</si>
  <si>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</si>
  <si>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</si>
  <si>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</si>
  <si>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</si>
  <si>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</si>
  <si>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</si>
  <si>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</si>
  <si>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</si>
  <si>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</si>
  <si>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</si>
  <si>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</si>
  <si>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</si>
  <si>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</si>
  <si>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</si>
  <si>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</si>
  <si>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</si>
  <si>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</si>
  <si>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</si>
  <si>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</si>
  <si>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</si>
  <si>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</si>
  <si>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</si>
  <si>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</si>
  <si>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</si>
  <si>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</si>
  <si>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</si>
  <si>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</si>
  <si>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</si>
  <si>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</si>
  <si>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</si>
  <si>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</si>
  <si>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</si>
  <si>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</si>
  <si>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</si>
  <si>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</si>
  <si>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</si>
  <si>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</si>
  <si>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</si>
  <si>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</si>
  <si>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</si>
  <si>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</si>
  <si>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</si>
  <si>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</si>
  <si>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</si>
  <si>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</si>
  <si>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</si>
  <si>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</si>
  <si>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</si>
  <si>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</si>
  <si>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</si>
  <si>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</si>
  <si>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</si>
  <si>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</si>
  <si>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</si>
  <si>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</si>
  <si>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</si>
  <si>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</si>
  <si>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</si>
  <si>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</si>
  <si>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</si>
  <si>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</si>
  <si>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</si>
  <si>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</si>
  <si>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</si>
  <si>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</si>
  <si>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</si>
  <si>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</si>
  <si>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</si>
  <si>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</si>
  <si>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</si>
  <si>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</si>
  <si>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</si>
  <si>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</si>
  <si>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</si>
  <si>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</si>
  <si>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</si>
  <si>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</si>
  <si>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</si>
  <si>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</si>
  <si>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</si>
  <si>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</si>
  <si>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</si>
  <si>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</si>
  <si>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</si>
  <si>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</si>
  <si>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</si>
  <si>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</si>
  <si>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</si>
  <si>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</si>
  <si>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</si>
  <si>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</si>
  <si>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</si>
  <si>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</si>
  <si>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</si>
  <si>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</si>
  <si>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</si>
  <si>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</si>
  <si>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</si>
  <si>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</si>
  <si>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</si>
  <si>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</si>
  <si>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</si>
  <si>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Township</t>
  </si>
  <si>
    <t>0704</t>
  </si>
  <si>
    <t>Cedar Grove Township</t>
  </si>
  <si>
    <t>0705</t>
  </si>
  <si>
    <t>East Orange City</t>
  </si>
  <si>
    <t>0706</t>
  </si>
  <si>
    <t>Essex Fells Township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</si>
  <si>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</si>
  <si>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</si>
  <si>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</si>
  <si>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</si>
  <si>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</si>
  <si>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</si>
  <si>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</si>
  <si>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</si>
  <si>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</si>
  <si>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</si>
  <si>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</si>
  <si>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</si>
  <si>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</si>
  <si>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</si>
  <si>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</si>
  <si>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</si>
  <si>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</si>
  <si>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</si>
  <si>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</si>
  <si>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</si>
  <si>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</si>
  <si>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</si>
  <si>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</si>
  <si>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</si>
  <si>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</si>
  <si>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</si>
  <si>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</si>
  <si>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</si>
  <si>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</si>
  <si>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</si>
  <si>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</si>
  <si>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</si>
  <si>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</si>
  <si>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</si>
  <si>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</si>
  <si>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</si>
  <si>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</si>
  <si>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</si>
  <si>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</si>
  <si>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</si>
  <si>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</si>
  <si>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</si>
  <si>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</si>
  <si>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</si>
  <si>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</si>
  <si>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</si>
  <si>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</si>
  <si>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</si>
  <si>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</si>
  <si>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</si>
  <si>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</si>
  <si>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</si>
  <si>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</si>
  <si>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</si>
  <si>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</si>
  <si>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</si>
  <si>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</si>
  <si>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</si>
  <si>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</si>
  <si>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</si>
  <si>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</si>
  <si>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</si>
  <si>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</si>
  <si>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</si>
  <si>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</si>
  <si>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</si>
  <si>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</si>
  <si>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</si>
  <si>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</si>
  <si>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</si>
  <si>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</si>
  <si>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</si>
  <si>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</si>
  <si>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</si>
  <si>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</si>
  <si>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</si>
  <si>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</si>
  <si>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</si>
  <si>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</si>
  <si>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</si>
  <si>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</si>
  <si>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</si>
  <si>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</si>
  <si>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</si>
  <si>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</si>
  <si>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</si>
  <si>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</si>
  <si>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</si>
  <si>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</si>
  <si>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</si>
  <si>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</si>
  <si>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</si>
  <si>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</si>
  <si>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</si>
  <si>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</si>
  <si>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</si>
  <si>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</si>
  <si>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</si>
  <si>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</si>
  <si>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</si>
  <si>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</si>
  <si>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</si>
  <si>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</si>
  <si>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</si>
  <si>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</si>
  <si>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</si>
  <si>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</si>
  <si>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</si>
  <si>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</si>
  <si>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</si>
  <si>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</si>
  <si>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</si>
  <si>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</si>
  <si>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</si>
  <si>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</si>
  <si>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</si>
  <si>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</si>
  <si>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</si>
  <si>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</si>
  <si>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</si>
  <si>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</si>
  <si>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</si>
  <si>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</si>
  <si>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</si>
  <si>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</si>
  <si>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</si>
  <si>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</si>
  <si>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</si>
  <si>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</si>
  <si>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</si>
  <si>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</si>
  <si>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</si>
  <si>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</si>
  <si>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</si>
  <si>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</si>
  <si>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</si>
  <si>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</si>
  <si>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</si>
  <si>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</si>
  <si>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</si>
  <si>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</si>
  <si>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</si>
  <si>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</si>
  <si>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</si>
  <si>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</si>
  <si>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</si>
  <si>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</si>
  <si>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</si>
  <si>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</si>
  <si>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</si>
  <si>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</si>
  <si>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</si>
  <si>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</si>
  <si>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</si>
  <si>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</si>
  <si>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</si>
  <si>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</si>
  <si>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</si>
  <si>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</si>
  <si>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</si>
  <si>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</si>
  <si>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</si>
  <si>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</si>
  <si>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</si>
  <si>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</si>
  <si>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</si>
  <si>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</si>
  <si>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</si>
  <si>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</si>
  <si>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</si>
  <si>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</si>
  <si>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</si>
  <si>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</si>
  <si>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</si>
  <si>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</si>
  <si>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</si>
  <si>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</si>
  <si>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</si>
  <si>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</si>
  <si>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</si>
  <si>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</si>
  <si>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</si>
  <si>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</si>
  <si>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</si>
  <si>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</si>
  <si>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</si>
  <si>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</si>
  <si>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</si>
  <si>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</si>
  <si>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</si>
  <si>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</si>
  <si>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</si>
  <si>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</si>
  <si>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</si>
  <si>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</si>
  <si>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</si>
  <si>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</si>
  <si>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</si>
  <si>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</si>
  <si>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</si>
  <si>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</si>
  <si>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</si>
  <si>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</si>
  <si>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</si>
  <si>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</si>
  <si>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</si>
  <si>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</si>
  <si>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</si>
  <si>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</si>
  <si>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</si>
  <si>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</si>
  <si>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</si>
  <si>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</si>
  <si>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</si>
  <si>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</si>
  <si>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</si>
  <si>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</si>
  <si>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</si>
  <si>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</si>
  <si>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</si>
  <si>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</si>
  <si>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</si>
  <si>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</si>
  <si>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</si>
  <si>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</si>
  <si>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</si>
  <si>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</si>
  <si>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</si>
  <si>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</si>
  <si>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</si>
  <si>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</si>
  <si>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</si>
  <si>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</si>
  <si>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</si>
  <si>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</si>
  <si>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</si>
  <si>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</si>
  <si>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</si>
  <si>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</si>
  <si>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</si>
  <si>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</si>
  <si>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</si>
  <si>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</si>
  <si>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</si>
  <si>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</si>
  <si>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</si>
  <si>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</si>
  <si>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</si>
  <si>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</si>
  <si>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</si>
  <si>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</si>
  <si>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</si>
  <si>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</si>
  <si>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</si>
  <si>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</si>
  <si>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</si>
  <si>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</si>
  <si>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</si>
  <si>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</si>
  <si>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</si>
  <si>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</si>
  <si>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</si>
  <si>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</si>
  <si>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</si>
  <si>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</si>
  <si>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</si>
  <si>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</si>
  <si>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</si>
  <si>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</si>
  <si>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</si>
  <si>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</si>
  <si>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</si>
  <si>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</si>
  <si>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</si>
  <si>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</si>
  <si>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</si>
  <si>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</si>
  <si>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</si>
  <si>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</si>
  <si>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</si>
  <si>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</si>
  <si>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</si>
  <si>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</si>
  <si>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</si>
  <si>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</si>
  <si>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</si>
  <si>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</si>
  <si>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</si>
  <si>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</si>
  <si>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</si>
  <si>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</si>
  <si>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</si>
  <si>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</si>
  <si>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</si>
  <si>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</si>
  <si>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</si>
  <si>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</si>
  <si>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</si>
  <si>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</si>
  <si>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</si>
  <si>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</si>
  <si>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</si>
  <si>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</si>
  <si>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</si>
  <si>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</si>
  <si>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</si>
  <si>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</si>
  <si>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</si>
  <si>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</si>
  <si>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</si>
  <si>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</si>
  <si>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</si>
  <si>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</si>
  <si>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</si>
  <si>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</si>
  <si>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</si>
  <si>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</si>
  <si>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</si>
  <si>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</si>
  <si>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</si>
  <si>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</si>
  <si>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</si>
  <si>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</si>
  <si>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 (South Belmar)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</si>
  <si>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</si>
  <si>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</si>
  <si>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</si>
  <si>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</si>
  <si>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</si>
  <si>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</si>
  <si>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</si>
  <si>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</si>
  <si>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</si>
  <si>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</si>
  <si>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</si>
  <si>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</si>
  <si>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</si>
  <si>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</si>
  <si>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</si>
  <si>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</si>
  <si>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</si>
  <si>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</si>
  <si>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</si>
  <si>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</si>
  <si>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</si>
  <si>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</si>
  <si>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</si>
  <si>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</si>
  <si>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</si>
  <si>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</si>
  <si>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</si>
  <si>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</si>
  <si>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</si>
  <si>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</si>
  <si>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</si>
  <si>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</si>
  <si>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</si>
  <si>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</si>
  <si>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</si>
  <si>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</si>
  <si>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</si>
  <si>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</si>
  <si>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</si>
  <si>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</si>
  <si>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</si>
  <si>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</si>
  <si>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</si>
  <si>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</si>
  <si>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</si>
  <si>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</si>
  <si>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</si>
  <si>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</si>
  <si>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</si>
  <si>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</si>
  <si>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</si>
  <si>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</si>
  <si>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</si>
  <si>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</si>
  <si>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</si>
  <si>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</si>
  <si>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</si>
  <si>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</si>
  <si>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</si>
  <si>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</si>
  <si>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</si>
  <si>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</si>
  <si>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</si>
  <si>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</si>
  <si>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</si>
  <si>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</si>
  <si>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</si>
  <si>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</si>
  <si>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</si>
  <si>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</si>
  <si>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</si>
  <si>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</si>
  <si>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</si>
  <si>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</si>
  <si>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</si>
  <si>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</si>
  <si>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</si>
  <si>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</si>
  <si>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</si>
  <si>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</si>
  <si>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</si>
  <si>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</si>
  <si>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</si>
  <si>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</si>
  <si>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</si>
  <si>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</si>
  <si>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</si>
  <si>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</si>
  <si>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</si>
  <si>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</si>
  <si>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</si>
  <si>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</si>
  <si>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</si>
  <si>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</si>
  <si>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</si>
  <si>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</si>
  <si>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</si>
  <si>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</si>
  <si>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</si>
  <si>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</si>
  <si>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</si>
  <si>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</si>
  <si>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</si>
  <si>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</si>
  <si>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</si>
  <si>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</si>
  <si>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</si>
  <si>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</si>
  <si>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</si>
  <si>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</si>
  <si>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</si>
  <si>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</si>
  <si>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</si>
  <si>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</si>
  <si>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</si>
  <si>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</si>
  <si>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</si>
  <si>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</si>
  <si>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</si>
  <si>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</si>
  <si>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</si>
  <si>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</si>
  <si>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</si>
  <si>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</si>
  <si>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</si>
  <si>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</si>
  <si>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</si>
  <si>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</si>
  <si>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</si>
  <si>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</si>
  <si>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</si>
  <si>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</si>
  <si>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</si>
  <si>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</si>
  <si>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</si>
  <si>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</si>
  <si>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</si>
  <si>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</si>
  <si>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</si>
  <si>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</si>
  <si>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</si>
  <si>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</si>
  <si>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</si>
  <si>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</si>
  <si>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</si>
  <si>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</si>
  <si>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</si>
  <si>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</si>
  <si>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</si>
  <si>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</si>
  <si>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</si>
  <si>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</si>
  <si>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</si>
  <si>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</si>
  <si>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</si>
  <si>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</si>
  <si>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</si>
  <si>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</si>
  <si>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</si>
  <si>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</si>
  <si>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</si>
  <si>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</si>
  <si>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</si>
  <si>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</si>
  <si>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</si>
  <si>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</si>
  <si>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</si>
  <si>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</si>
  <si>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</si>
  <si>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</si>
  <si>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</si>
  <si>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</si>
  <si>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</si>
  <si>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</si>
  <si>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</si>
  <si>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</si>
  <si>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</si>
  <si>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</si>
  <si>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</si>
  <si>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</si>
  <si>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</si>
  <si>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</si>
  <si>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</si>
  <si>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</si>
  <si>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</si>
  <si>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</si>
  <si>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</si>
  <si>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</si>
  <si>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</si>
  <si>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</si>
  <si>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</si>
  <si>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</si>
  <si>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</si>
  <si>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</si>
  <si>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</si>
  <si>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</si>
  <si>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</si>
  <si>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</si>
  <si>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</si>
  <si>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</si>
  <si>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</si>
  <si>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</si>
  <si>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</si>
  <si>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</si>
  <si>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</si>
  <si>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</si>
  <si>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</si>
  <si>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</si>
  <si>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</si>
  <si>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</si>
  <si>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</si>
  <si>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</si>
  <si>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</si>
  <si>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</si>
  <si>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</si>
  <si>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</si>
  <si>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</si>
  <si>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</si>
  <si>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</si>
  <si>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</si>
  <si>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</si>
  <si>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</si>
  <si>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</si>
  <si>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</si>
  <si>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</si>
  <si>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</si>
  <si>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</si>
  <si>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</si>
  <si>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</si>
  <si>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</si>
  <si>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</si>
  <si>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</si>
  <si>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</si>
  <si>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</si>
  <si>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</si>
  <si>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</si>
  <si>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</si>
  <si>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</si>
  <si>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</si>
  <si>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</si>
  <si>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</si>
  <si>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</si>
  <si>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</si>
  <si>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</si>
  <si>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</si>
  <si>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</si>
  <si>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</si>
  <si>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</si>
  <si>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</si>
  <si>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</si>
  <si>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</si>
  <si>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</si>
  <si>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</si>
  <si>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</si>
  <si>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</si>
  <si>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</si>
  <si>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</si>
  <si>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</si>
  <si>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</si>
  <si>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</si>
  <si>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</si>
  <si>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</si>
  <si>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</si>
  <si>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</si>
  <si>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</si>
  <si>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</si>
  <si>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</si>
  <si>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</si>
  <si>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</si>
  <si>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</si>
  <si>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</si>
  <si>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</si>
  <si>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</si>
  <si>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</si>
  <si>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</si>
  <si>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</si>
  <si>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</si>
  <si>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</si>
  <si>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</si>
  <si>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</si>
  <si>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</si>
  <si>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</si>
  <si>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</si>
  <si>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</si>
  <si>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</si>
  <si>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</si>
  <si>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</si>
  <si>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</si>
  <si>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</si>
  <si>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</si>
  <si>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</si>
  <si>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</si>
  <si>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</si>
  <si>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</si>
  <si>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</si>
  <si>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</si>
  <si>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</si>
  <si>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</si>
  <si>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</si>
  <si>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</si>
  <si>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</si>
  <si>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</si>
  <si>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</si>
  <si>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</si>
  <si>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</si>
  <si>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</si>
  <si>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</si>
  <si>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</si>
  <si>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</si>
  <si>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</si>
  <si>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</si>
  <si>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</si>
  <si>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</si>
  <si>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</si>
  <si>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</si>
  <si>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</si>
  <si>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</si>
  <si>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</si>
  <si>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</si>
  <si>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</si>
  <si>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</si>
  <si>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</si>
  <si>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</si>
  <si>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</si>
  <si>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</si>
  <si>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</si>
  <si>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</si>
  <si>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</si>
  <si>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</si>
  <si>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</si>
  <si>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</si>
  <si>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</si>
  <si>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</si>
  <si>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</si>
  <si>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</si>
  <si>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</si>
  <si>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</si>
  <si>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</si>
  <si>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</si>
  <si>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</si>
  <si>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</si>
  <si>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</si>
  <si>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</si>
  <si>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</si>
  <si>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</si>
  <si>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</si>
  <si>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</si>
  <si>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</si>
  <si>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</si>
  <si>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</si>
  <si>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</si>
  <si>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</si>
  <si>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</si>
  <si>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</si>
  <si>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</si>
  <si>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</si>
  <si>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</si>
  <si>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</si>
  <si>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</si>
  <si>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</si>
  <si>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</si>
  <si>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</si>
  <si>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</si>
  <si>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</si>
  <si>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</si>
  <si>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</si>
  <si>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</si>
  <si>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</si>
  <si>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</si>
  <si>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</si>
  <si>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</si>
  <si>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</si>
  <si>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</si>
  <si>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</si>
  <si>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</si>
  <si>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</si>
  <si>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</si>
  <si>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</si>
  <si>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</si>
  <si>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</si>
  <si>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</si>
  <si>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</si>
  <si>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</si>
  <si>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</si>
  <si>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</si>
  <si>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</si>
  <si>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</si>
  <si>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</si>
  <si>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</si>
  <si>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</si>
  <si>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</si>
  <si>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</si>
  <si>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</si>
  <si>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RV</t>
  </si>
  <si>
    <t/>
  </si>
  <si>
    <t>RA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</si>
</sst>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000_)"/>
    <numFmt numFmtId="167" formatCode="_(* #,##0_);_(* \(#,##0\);_(* &quot;-&quot;??_);_(@_)"/>
    <numFmt numFmtId="168" formatCode="&quot;$&quot;#,##0"/>
    <numFmt numFmtId="169" formatCode="0.0%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3"/>
      <name val="Times New Roman"/>
      <family val="1"/>
    </font>
    <font>
      <b/>
      <sz val="10"/>
      <color indexed="8"/>
      <name val="Arial"/>
      <family val="2"/>
    </font>
    <font>
      <sz val="12"/>
      <color indexed="12"/>
      <name val="Helv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3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10" xfId="0" applyFont="1" applyBorder="1" applyAlignment="1" applyProtection="1">
      <alignment horizontal="center" vertical="center" wrapText="1"/>
      <protection locked="0"/>
    </xf>
    <xf numFmtId="164" fontId="0" fillId="0" borderId="10" xfId="0" applyBorder="1" applyAlignment="1" applyProtection="1">
      <alignment horizontal="center" vertical="center" wrapText="1"/>
      <protection/>
    </xf>
    <xf numFmtId="164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 quotePrefix="1">
      <alignment horizontal="center" vertical="center" wrapText="1"/>
      <protection/>
    </xf>
    <xf numFmtId="164" fontId="1" fillId="0" borderId="10" xfId="0" applyNumberFormat="1" applyFont="1" applyBorder="1" applyAlignment="1" applyProtection="1" quotePrefix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165" fontId="1" fillId="0" borderId="10" xfId="0" applyNumberFormat="1" applyFont="1" applyBorder="1" applyAlignment="1" applyProtection="1" quotePrefix="1">
      <alignment horizontal="center" vertical="center" wrapText="1"/>
      <protection/>
    </xf>
    <xf numFmtId="165" fontId="1" fillId="0" borderId="10" xfId="0" applyNumberFormat="1" applyFont="1" applyBorder="1" applyAlignment="1" applyProtection="1">
      <alignment horizontal="center" vertical="center" wrapText="1"/>
      <protection/>
    </xf>
    <xf numFmtId="166" fontId="1" fillId="0" borderId="10" xfId="0" applyNumberFormat="1" applyFont="1" applyBorder="1" applyAlignment="1" applyProtection="1">
      <alignment horizontal="center" vertical="center" wrapText="1"/>
      <protection/>
    </xf>
    <xf numFmtId="167" fontId="4" fillId="0" borderId="10" xfId="42" applyNumberFormat="1" applyFont="1" applyBorder="1" applyAlignment="1" applyProtection="1" quotePrefix="1">
      <alignment horizontal="center" vertical="center" wrapText="1"/>
      <protection/>
    </xf>
    <xf numFmtId="168" fontId="4" fillId="0" borderId="10" xfId="0" applyNumberFormat="1" applyFont="1" applyBorder="1" applyAlignment="1" applyProtection="1" quotePrefix="1">
      <alignment horizontal="center" vertical="center" wrapText="1"/>
      <protection/>
    </xf>
    <xf numFmtId="168" fontId="1" fillId="33" borderId="10" xfId="0" applyNumberFormat="1" applyFont="1" applyFill="1" applyBorder="1" applyAlignment="1" applyProtection="1" quotePrefix="1">
      <alignment horizontal="center" vertical="center" wrapText="1"/>
      <protection/>
    </xf>
    <xf numFmtId="164" fontId="0" fillId="0" borderId="10" xfId="0" applyBorder="1" applyAlignment="1">
      <alignment horizontal="center"/>
    </xf>
    <xf numFmtId="164" fontId="0" fillId="0" borderId="0" xfId="0" applyAlignment="1" applyProtection="1">
      <alignment horizontal="left"/>
      <protection/>
    </xf>
    <xf numFmtId="164" fontId="0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 locked="0"/>
    </xf>
    <xf numFmtId="164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166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166" fontId="0" fillId="0" borderId="0" xfId="0" applyNumberFormat="1" applyAlignment="1">
      <alignment horizontal="right"/>
    </xf>
    <xf numFmtId="167" fontId="0" fillId="0" borderId="0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33" borderId="0" xfId="42" applyNumberFormat="1" applyFont="1" applyFill="1" applyBorder="1" applyAlignment="1">
      <alignment/>
    </xf>
    <xf numFmtId="37" fontId="1" fillId="0" borderId="0" xfId="0" applyNumberFormat="1" applyFont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Font="1" applyAlignment="1" applyProtection="1" quotePrefix="1">
      <alignment horizontal="left"/>
      <protection/>
    </xf>
    <xf numFmtId="164" fontId="0" fillId="0" borderId="0" xfId="0" applyAlignment="1" applyProtection="1">
      <alignment horizontal="center" vertical="center"/>
      <protection/>
    </xf>
    <xf numFmtId="43" fontId="0" fillId="0" borderId="0" xfId="42" applyFont="1" applyAlignment="1">
      <alignment/>
    </xf>
    <xf numFmtId="167" fontId="0" fillId="0" borderId="0" xfId="42" applyNumberFormat="1" applyFont="1" applyAlignment="1">
      <alignment/>
    </xf>
    <xf numFmtId="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37" fontId="0" fillId="0" borderId="0" xfId="0" applyNumberFormat="1" applyAlignment="1" applyProtection="1">
      <alignment/>
      <protection/>
    </xf>
    <xf numFmtId="164" fontId="5" fillId="0" borderId="0" xfId="0" applyFont="1" applyAlignment="1" applyProtection="1">
      <alignment horizontal="center" vertical="center"/>
      <protection locked="0"/>
    </xf>
    <xf numFmtId="167" fontId="0" fillId="0" borderId="0" xfId="42" applyNumberFormat="1" applyFont="1" applyAlignment="1">
      <alignment/>
    </xf>
    <xf numFmtId="168" fontId="0" fillId="33" borderId="0" xfId="42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ill="1" applyAlignment="1" applyProtection="1">
      <alignment horizontal="left"/>
      <protection/>
    </xf>
    <xf numFmtId="164" fontId="0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 locked="0"/>
    </xf>
    <xf numFmtId="164" fontId="0" fillId="0" borderId="0" xfId="0" applyFill="1" applyAlignment="1">
      <alignment horizontal="center" vertical="center"/>
    </xf>
    <xf numFmtId="4" fontId="0" fillId="0" borderId="0" xfId="0" applyNumberFormat="1" applyFill="1" applyAlignment="1" applyProtection="1">
      <alignment/>
      <protection/>
    </xf>
    <xf numFmtId="43" fontId="0" fillId="0" borderId="0" xfId="42" applyFont="1" applyFill="1" applyAlignment="1">
      <alignment/>
    </xf>
    <xf numFmtId="166" fontId="1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 applyProtection="1">
      <alignment/>
      <protection/>
    </xf>
    <xf numFmtId="39" fontId="1" fillId="0" borderId="0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>
      <alignment/>
    </xf>
    <xf numFmtId="39" fontId="1" fillId="0" borderId="0" xfId="0" applyNumberFormat="1" applyFont="1" applyAlignment="1" applyProtection="1">
      <alignment/>
      <protection/>
    </xf>
    <xf numFmtId="167" fontId="0" fillId="0" borderId="0" xfId="42" applyNumberFormat="1" applyFont="1" applyAlignment="1" applyProtection="1">
      <alignment/>
      <protection/>
    </xf>
    <xf numFmtId="167" fontId="1" fillId="0" borderId="0" xfId="42" applyNumberFormat="1" applyFont="1" applyAlignment="1" applyProtection="1">
      <alignment/>
      <protection/>
    </xf>
    <xf numFmtId="168" fontId="0" fillId="33" borderId="0" xfId="57" applyNumberFormat="1" applyFont="1" applyFill="1" applyAlignment="1">
      <alignment/>
    </xf>
    <xf numFmtId="167" fontId="1" fillId="0" borderId="0" xfId="42" applyNumberFormat="1" applyFont="1" applyAlignment="1" applyProtection="1" quotePrefix="1">
      <alignment/>
      <protection/>
    </xf>
    <xf numFmtId="164" fontId="0" fillId="0" borderId="0" xfId="0" applyFont="1" applyFill="1" applyAlignment="1">
      <alignment/>
    </xf>
    <xf numFmtId="3" fontId="0" fillId="0" borderId="0" xfId="0" applyNumberFormat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169" fontId="0" fillId="0" borderId="0" xfId="57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 quotePrefix="1">
      <alignment horizontal="left"/>
    </xf>
    <xf numFmtId="167" fontId="0" fillId="0" borderId="0" xfId="42" applyNumberFormat="1" applyFont="1" applyFill="1" applyBorder="1" applyAlignment="1">
      <alignment/>
    </xf>
    <xf numFmtId="169" fontId="0" fillId="0" borderId="0" xfId="57" applyNumberFormat="1" applyFont="1" applyFill="1" applyBorder="1" applyAlignment="1">
      <alignment/>
    </xf>
    <xf numFmtId="164" fontId="1" fillId="0" borderId="10" xfId="0" applyNumberFormat="1" applyFont="1" applyBorder="1" applyAlignment="1" applyProtection="1">
      <alignment horizontal="center" vertical="center" wrapText="1"/>
      <protection/>
    </xf>
    <xf numFmtId="39" fontId="0" fillId="0" borderId="0" xfId="0" applyNumberFormat="1" applyAlignment="1">
      <alignment/>
    </xf>
    <xf numFmtId="43" fontId="1" fillId="0" borderId="0" xfId="42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615"/>
  <sheetViews>
    <sheetView tabSelected="1" defaultGridColor="0" zoomScalePageLayoutView="0" colorId="22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7109375" defaultRowHeight="12.75"/>
  <cols>
    <col min="1" max="1" width="10.7109375" style="0" customWidth="1"/>
    <col min="2" max="2" width="28.00390625" style="60" customWidth="1"/>
    <col min="3" max="3" width="12.8515625" style="43" customWidth="1"/>
    <col min="4" max="4" width="7.421875" style="0" customWidth="1"/>
    <col min="5" max="5" width="5.28125" style="0" customWidth="1"/>
    <col min="6" max="6" width="20.28125" style="64" customWidth="1"/>
    <col min="7" max="7" width="14.28125" style="34" customWidth="1"/>
    <col min="8" max="8" width="15.28125" style="0" customWidth="1"/>
    <col min="9" max="9" width="17.57421875" style="18" bestFit="1" customWidth="1"/>
    <col min="10" max="12" width="14.8515625" style="18" bestFit="1" customWidth="1"/>
    <col min="13" max="13" width="17.57421875" style="0" bestFit="1" customWidth="1"/>
    <col min="14" max="15" width="17.57421875" style="18" bestFit="1" customWidth="1"/>
    <col min="16" max="16" width="14.8515625" style="18" bestFit="1" customWidth="1"/>
    <col min="17" max="17" width="17.57421875" style="0" bestFit="1" customWidth="1"/>
    <col min="18" max="18" width="17.57421875" style="18" bestFit="1" customWidth="1"/>
    <col min="19" max="19" width="15.8515625" style="18" bestFit="1" customWidth="1"/>
    <col min="20" max="20" width="17.57421875" style="0" bestFit="1" customWidth="1"/>
    <col min="21" max="21" width="18.7109375" style="0" bestFit="1" customWidth="1"/>
    <col min="22" max="24" width="13.57421875" style="0" customWidth="1"/>
    <col min="25" max="25" width="13.421875" style="0" customWidth="1"/>
    <col min="26" max="26" width="13.7109375" style="0" customWidth="1"/>
    <col min="27" max="27" width="13.7109375" style="65" customWidth="1"/>
    <col min="28" max="28" width="10.7109375" style="0" customWidth="1"/>
    <col min="29" max="29" width="15.140625" style="35" customWidth="1"/>
    <col min="30" max="30" width="12.8515625" style="28" customWidth="1"/>
    <col min="31" max="31" width="4.140625" style="54" customWidth="1"/>
    <col min="32" max="32" width="18.00390625" style="0" customWidth="1"/>
    <col min="33" max="37" width="10.7109375" style="0" customWidth="1"/>
  </cols>
  <sheetData>
    <row r="1" spans="1:37" s="13" customFormat="1" ht="63.75">
      <c r="A1" s="1" t="s">
        <v>0</v>
      </c>
      <c r="B1" s="1" t="s">
        <v>1</v>
      </c>
      <c r="C1" s="1" t="s">
        <v>2</v>
      </c>
      <c r="D1" s="2" t="s">
        <v>3</v>
      </c>
      <c r="E1" s="69" t="s">
        <v>4</v>
      </c>
      <c r="F1" s="4" t="s">
        <v>5</v>
      </c>
      <c r="G1" s="5" t="s">
        <v>6</v>
      </c>
      <c r="H1" s="5" t="s">
        <v>7</v>
      </c>
      <c r="I1" s="4" t="s">
        <v>8</v>
      </c>
      <c r="J1" s="6" t="s">
        <v>9</v>
      </c>
      <c r="K1" s="6" t="s">
        <v>10</v>
      </c>
      <c r="L1" s="4" t="s">
        <v>11</v>
      </c>
      <c r="M1" s="6" t="s">
        <v>12</v>
      </c>
      <c r="N1" s="4" t="s">
        <v>13</v>
      </c>
      <c r="O1" s="4" t="s">
        <v>14</v>
      </c>
      <c r="P1" s="4" t="s">
        <v>15</v>
      </c>
      <c r="Q1" s="6" t="s">
        <v>16</v>
      </c>
      <c r="R1" s="6" t="s">
        <v>17</v>
      </c>
      <c r="S1" s="6" t="s">
        <v>18</v>
      </c>
      <c r="T1" s="3" t="s">
        <v>19</v>
      </c>
      <c r="U1" s="4" t="s">
        <v>20</v>
      </c>
      <c r="V1" s="7" t="s">
        <v>21</v>
      </c>
      <c r="W1" s="8" t="s">
        <v>22</v>
      </c>
      <c r="X1" s="8" t="s">
        <v>23</v>
      </c>
      <c r="Y1" s="7" t="s">
        <v>24</v>
      </c>
      <c r="Z1" s="7" t="s">
        <v>25</v>
      </c>
      <c r="AA1" s="9" t="s">
        <v>26</v>
      </c>
      <c r="AB1" s="7" t="s">
        <v>27</v>
      </c>
      <c r="AC1" s="10" t="s">
        <v>28</v>
      </c>
      <c r="AD1" s="11" t="s">
        <v>29</v>
      </c>
      <c r="AE1" s="12"/>
      <c r="AF1" s="5" t="s">
        <v>30</v>
      </c>
      <c r="AG1" s="7" t="s">
        <v>31</v>
      </c>
      <c r="AH1" s="7" t="s">
        <v>32</v>
      </c>
      <c r="AI1" s="7" t="s">
        <v>33</v>
      </c>
      <c r="AJ1" s="7" t="s">
        <v>33</v>
      </c>
      <c r="AK1" s="7" t="s">
        <v>34</v>
      </c>
    </row>
    <row r="2" spans="1:37" s="31" customFormat="1" ht="12.75">
      <c r="A2" s="14" t="s">
        <v>35</v>
      </c>
      <c r="B2" s="15" t="s">
        <v>36</v>
      </c>
      <c r="C2" s="16" t="s">
        <v>37</v>
      </c>
      <c r="D2" s="17"/>
      <c r="E2" s="17"/>
      <c r="F2" s="18">
        <v>1030440871</v>
      </c>
      <c r="G2" s="19">
        <v>108.2</v>
      </c>
      <c r="H2" s="20">
        <f aca="true" t="shared" si="0" ref="H2:H65">G2/100</f>
        <v>1.082</v>
      </c>
      <c r="I2" s="18">
        <v>2616178.78</v>
      </c>
      <c r="J2" s="18">
        <v>0</v>
      </c>
      <c r="K2" s="18">
        <v>171685.12</v>
      </c>
      <c r="L2" s="18">
        <v>49034.1</v>
      </c>
      <c r="M2" s="21">
        <f aca="true" t="shared" si="1" ref="M2:M65">SUM(I2:L2)</f>
        <v>2836898</v>
      </c>
      <c r="N2" s="18">
        <v>10194630</v>
      </c>
      <c r="O2" s="18">
        <v>0</v>
      </c>
      <c r="P2" s="18">
        <v>0</v>
      </c>
      <c r="Q2" s="21">
        <f aca="true" t="shared" si="2" ref="Q2:Q65">SUM(N2:P2)</f>
        <v>10194630</v>
      </c>
      <c r="R2" s="18">
        <v>7161186.59</v>
      </c>
      <c r="S2" s="18">
        <v>0</v>
      </c>
      <c r="T2" s="22">
        <f aca="true" t="shared" si="3" ref="T2:T65">R2+S2</f>
        <v>7161186.59</v>
      </c>
      <c r="U2" s="21">
        <f aca="true" t="shared" si="4" ref="U2:U65">M2+Q2+T2</f>
        <v>20192714.59</v>
      </c>
      <c r="V2" s="23">
        <f aca="true" t="shared" si="5" ref="V2:X65">(R2/$F2)*100</f>
        <v>0.6949633687423875</v>
      </c>
      <c r="W2" s="23">
        <f t="shared" si="5"/>
        <v>0</v>
      </c>
      <c r="X2" s="23">
        <f t="shared" si="5"/>
        <v>0.6949633687423875</v>
      </c>
      <c r="Y2" s="24">
        <f aca="true" t="shared" si="6" ref="Y2:Y65">(Q2/F2)*100</f>
        <v>0.98934643286291</v>
      </c>
      <c r="Z2" s="24">
        <f aca="true" t="shared" si="7" ref="Z2:Z65">(M2/F2)*100</f>
        <v>0.2753091496891916</v>
      </c>
      <c r="AA2" s="25"/>
      <c r="AB2" s="24">
        <f aca="true" t="shared" si="8" ref="AB2:AB65">((U2/F2)*100)-AA2</f>
        <v>1.959618951294489</v>
      </c>
      <c r="AC2" s="26">
        <v>251077.60368663594</v>
      </c>
      <c r="AD2" s="27">
        <f aca="true" t="shared" si="9" ref="AD2:AD65">AC2/100*AB2</f>
        <v>4920.164304299388</v>
      </c>
      <c r="AE2" s="29"/>
      <c r="AF2" s="30">
        <f aca="true" t="shared" si="10" ref="AF2:AF65">F2/H2</f>
        <v>952348309.6118299</v>
      </c>
      <c r="AG2" s="23">
        <f aca="true" t="shared" si="11" ref="AG2:AG65">(M2/AF2)*100</f>
        <v>0.29788449996370536</v>
      </c>
      <c r="AH2" s="23">
        <f aca="true" t="shared" si="12" ref="AH2:AH65">(Q2/AF2)*100</f>
        <v>1.0704728403576687</v>
      </c>
      <c r="AI2" s="23">
        <f aca="true" t="shared" si="13" ref="AI2:AI65">(R2/AF2)*100</f>
        <v>0.7519503649792634</v>
      </c>
      <c r="AJ2" s="23">
        <f aca="true" t="shared" si="14" ref="AJ2:AJ65">(T2/AF2)*100</f>
        <v>0.7519503649792634</v>
      </c>
      <c r="AK2" s="23">
        <f>ROUND(AG2,3)+ROUND(AH2,3)+ROUND(AJ2,3)</f>
        <v>2.12</v>
      </c>
    </row>
    <row r="3" spans="1:37" ht="12.75">
      <c r="A3" s="14" t="s">
        <v>38</v>
      </c>
      <c r="B3" s="32" t="s">
        <v>39</v>
      </c>
      <c r="C3" s="16" t="s">
        <v>37</v>
      </c>
      <c r="D3" s="33"/>
      <c r="E3" s="33"/>
      <c r="F3" s="18">
        <v>20480854452</v>
      </c>
      <c r="G3" s="34">
        <v>126.72</v>
      </c>
      <c r="H3" s="20">
        <f t="shared" si="0"/>
        <v>1.2671999999999999</v>
      </c>
      <c r="I3" s="18">
        <v>51835993.05</v>
      </c>
      <c r="J3" s="18">
        <v>0</v>
      </c>
      <c r="K3" s="18">
        <v>0</v>
      </c>
      <c r="L3" s="18">
        <v>1007158.52</v>
      </c>
      <c r="M3" s="21">
        <f t="shared" si="1"/>
        <v>52843151.57</v>
      </c>
      <c r="N3" s="18">
        <v>119676154.5</v>
      </c>
      <c r="O3" s="18">
        <v>0</v>
      </c>
      <c r="P3" s="18">
        <v>0</v>
      </c>
      <c r="Q3" s="21">
        <f t="shared" si="2"/>
        <v>119676154.5</v>
      </c>
      <c r="R3" s="18">
        <v>197959872</v>
      </c>
      <c r="S3" s="18">
        <v>0</v>
      </c>
      <c r="T3" s="22">
        <f t="shared" si="3"/>
        <v>197959872</v>
      </c>
      <c r="U3" s="21">
        <f t="shared" si="4"/>
        <v>370479178.07</v>
      </c>
      <c r="V3" s="23">
        <f t="shared" si="5"/>
        <v>0.9665606113453377</v>
      </c>
      <c r="W3" s="23">
        <f t="shared" si="5"/>
        <v>0</v>
      </c>
      <c r="X3" s="23">
        <f t="shared" si="5"/>
        <v>0.9665606113453377</v>
      </c>
      <c r="Y3" s="24">
        <f t="shared" si="6"/>
        <v>0.5843318440667565</v>
      </c>
      <c r="Z3" s="24">
        <f t="shared" si="7"/>
        <v>0.2580124364139493</v>
      </c>
      <c r="AA3" s="25"/>
      <c r="AB3" s="24">
        <f t="shared" si="8"/>
        <v>1.8089048918260433</v>
      </c>
      <c r="AC3" s="35">
        <v>252444.92740553702</v>
      </c>
      <c r="AD3" s="27">
        <f t="shared" si="9"/>
        <v>4566.488641005462</v>
      </c>
      <c r="AE3" s="29"/>
      <c r="AF3" s="30">
        <f t="shared" si="10"/>
        <v>16162290445.07576</v>
      </c>
      <c r="AG3" s="23">
        <f t="shared" si="11"/>
        <v>0.3269533594237565</v>
      </c>
      <c r="AH3" s="23">
        <f t="shared" si="12"/>
        <v>0.7404653128013938</v>
      </c>
      <c r="AI3" s="23">
        <f t="shared" si="13"/>
        <v>1.2248256066968117</v>
      </c>
      <c r="AJ3" s="23">
        <f t="shared" si="14"/>
        <v>1.2248256066968117</v>
      </c>
      <c r="AK3" s="23">
        <f aca="true" t="shared" si="15" ref="AK3:AK66">ROUND(AG3,3)+ROUND(AH3,3)+ROUND(AJ3,3)</f>
        <v>2.292</v>
      </c>
    </row>
    <row r="4" spans="1:37" ht="12.75">
      <c r="A4" s="14" t="s">
        <v>40</v>
      </c>
      <c r="B4" s="15" t="s">
        <v>41</v>
      </c>
      <c r="C4" s="16" t="s">
        <v>37</v>
      </c>
      <c r="D4" s="17"/>
      <c r="E4" s="17"/>
      <c r="F4" s="18">
        <v>4663523292</v>
      </c>
      <c r="G4" s="34">
        <v>110.19</v>
      </c>
      <c r="H4" s="20">
        <f t="shared" si="0"/>
        <v>1.1018999999999999</v>
      </c>
      <c r="I4" s="18">
        <v>11512331.27</v>
      </c>
      <c r="J4" s="18">
        <v>1254945.06</v>
      </c>
      <c r="K4" s="18">
        <v>760948.45</v>
      </c>
      <c r="L4" s="18">
        <v>217330.56</v>
      </c>
      <c r="M4" s="21">
        <f t="shared" si="1"/>
        <v>13745555.34</v>
      </c>
      <c r="N4" s="18">
        <v>15451298</v>
      </c>
      <c r="O4" s="18">
        <v>0</v>
      </c>
      <c r="P4" s="18">
        <v>1539204</v>
      </c>
      <c r="Q4" s="21">
        <f t="shared" si="2"/>
        <v>16990502</v>
      </c>
      <c r="R4" s="18">
        <v>20126257.26</v>
      </c>
      <c r="S4" s="18">
        <v>0</v>
      </c>
      <c r="T4" s="22">
        <f t="shared" si="3"/>
        <v>20126257.26</v>
      </c>
      <c r="U4" s="21">
        <f t="shared" si="4"/>
        <v>50862314.6</v>
      </c>
      <c r="V4" s="23">
        <f t="shared" si="5"/>
        <v>0.43156763673777315</v>
      </c>
      <c r="W4" s="23">
        <f t="shared" si="5"/>
        <v>0</v>
      </c>
      <c r="X4" s="23">
        <f t="shared" si="5"/>
        <v>0.43156763673777315</v>
      </c>
      <c r="Y4" s="24">
        <f t="shared" si="6"/>
        <v>0.3643275895961795</v>
      </c>
      <c r="Z4" s="24">
        <f t="shared" si="7"/>
        <v>0.2947461496242485</v>
      </c>
      <c r="AA4" s="25"/>
      <c r="AB4" s="24">
        <f t="shared" si="8"/>
        <v>1.0906413759582012</v>
      </c>
      <c r="AC4" s="35">
        <v>525667.7283372366</v>
      </c>
      <c r="AD4" s="27">
        <f t="shared" si="9"/>
        <v>5733.149745305455</v>
      </c>
      <c r="AE4" s="29"/>
      <c r="AF4" s="30">
        <f t="shared" si="10"/>
        <v>4232256368.091479</v>
      </c>
      <c r="AG4" s="23">
        <f t="shared" si="11"/>
        <v>0.3247807822709594</v>
      </c>
      <c r="AH4" s="23">
        <f t="shared" si="12"/>
        <v>0.40145257097603015</v>
      </c>
      <c r="AI4" s="23">
        <f t="shared" si="13"/>
        <v>0.47554437892135226</v>
      </c>
      <c r="AJ4" s="23">
        <f t="shared" si="14"/>
        <v>0.47554437892135226</v>
      </c>
      <c r="AK4" s="23">
        <f t="shared" si="15"/>
        <v>1.202</v>
      </c>
    </row>
    <row r="5" spans="1:37" ht="12.75">
      <c r="A5" s="14" t="s">
        <v>42</v>
      </c>
      <c r="B5" s="15" t="s">
        <v>43</v>
      </c>
      <c r="C5" s="16" t="s">
        <v>37</v>
      </c>
      <c r="D5" s="17"/>
      <c r="E5" s="17"/>
      <c r="F5" s="18">
        <v>304462834</v>
      </c>
      <c r="G5" s="34">
        <v>102.72</v>
      </c>
      <c r="H5" s="20">
        <f t="shared" si="0"/>
        <v>1.0272</v>
      </c>
      <c r="I5" s="18">
        <v>831112.4400000001</v>
      </c>
      <c r="J5" s="18">
        <v>89633.06</v>
      </c>
      <c r="K5" s="18">
        <v>54349.9</v>
      </c>
      <c r="L5" s="18">
        <v>15522.6</v>
      </c>
      <c r="M5" s="21">
        <f t="shared" si="1"/>
        <v>990618</v>
      </c>
      <c r="N5" s="18">
        <v>0</v>
      </c>
      <c r="O5" s="18">
        <v>3666640.49</v>
      </c>
      <c r="P5" s="18">
        <v>0</v>
      </c>
      <c r="Q5" s="21">
        <f t="shared" si="2"/>
        <v>3666640.49</v>
      </c>
      <c r="R5" s="18">
        <v>2449703.69</v>
      </c>
      <c r="S5" s="18">
        <v>0</v>
      </c>
      <c r="T5" s="22">
        <f t="shared" si="3"/>
        <v>2449703.69</v>
      </c>
      <c r="U5" s="21">
        <f t="shared" si="4"/>
        <v>7106962.18</v>
      </c>
      <c r="V5" s="23">
        <f t="shared" si="5"/>
        <v>0.8045985967535203</v>
      </c>
      <c r="W5" s="23">
        <f t="shared" si="5"/>
        <v>0</v>
      </c>
      <c r="X5" s="23">
        <f t="shared" si="5"/>
        <v>0.8045985967535203</v>
      </c>
      <c r="Y5" s="24">
        <f t="shared" si="6"/>
        <v>1.2042982198608847</v>
      </c>
      <c r="Z5" s="24">
        <f t="shared" si="7"/>
        <v>0.3253658211694896</v>
      </c>
      <c r="AA5" s="25"/>
      <c r="AB5" s="24">
        <f t="shared" si="8"/>
        <v>2.3342626377838944</v>
      </c>
      <c r="AC5" s="35">
        <v>182750.18368846437</v>
      </c>
      <c r="AD5" s="27">
        <f t="shared" si="9"/>
        <v>4265.869258321261</v>
      </c>
      <c r="AE5" s="29"/>
      <c r="AF5" s="30">
        <f t="shared" si="10"/>
        <v>296400734.03426796</v>
      </c>
      <c r="AG5" s="23">
        <f t="shared" si="11"/>
        <v>0.33421577150529963</v>
      </c>
      <c r="AH5" s="23">
        <f t="shared" si="12"/>
        <v>1.2370551314411005</v>
      </c>
      <c r="AI5" s="23">
        <f t="shared" si="13"/>
        <v>0.8264836785852159</v>
      </c>
      <c r="AJ5" s="23">
        <f t="shared" si="14"/>
        <v>0.8264836785852159</v>
      </c>
      <c r="AK5" s="23">
        <f t="shared" si="15"/>
        <v>2.3970000000000002</v>
      </c>
    </row>
    <row r="6" spans="1:37" ht="12.75">
      <c r="A6" s="14" t="s">
        <v>44</v>
      </c>
      <c r="B6" s="15" t="s">
        <v>45</v>
      </c>
      <c r="C6" s="16" t="s">
        <v>37</v>
      </c>
      <c r="D6" s="17"/>
      <c r="E6" s="17" t="s">
        <v>1170</v>
      </c>
      <c r="F6" s="18">
        <v>661853092</v>
      </c>
      <c r="G6" s="34">
        <v>103.87</v>
      </c>
      <c r="H6" s="20">
        <f t="shared" si="0"/>
        <v>1.0387</v>
      </c>
      <c r="I6" s="18">
        <v>1794998.51</v>
      </c>
      <c r="J6" s="18">
        <v>193109.33</v>
      </c>
      <c r="K6" s="18">
        <v>117093.8</v>
      </c>
      <c r="L6" s="18">
        <v>33442.55</v>
      </c>
      <c r="M6" s="21">
        <f t="shared" si="1"/>
        <v>2138644.19</v>
      </c>
      <c r="N6" s="18">
        <v>0</v>
      </c>
      <c r="O6" s="18">
        <v>7873235.55</v>
      </c>
      <c r="P6" s="18">
        <v>0</v>
      </c>
      <c r="Q6" s="21">
        <f t="shared" si="2"/>
        <v>7873235.55</v>
      </c>
      <c r="R6" s="18">
        <v>2336889.35</v>
      </c>
      <c r="S6" s="18">
        <v>0</v>
      </c>
      <c r="T6" s="22">
        <f t="shared" si="3"/>
        <v>2336889.35</v>
      </c>
      <c r="U6" s="21">
        <f t="shared" si="4"/>
        <v>12348769.09</v>
      </c>
      <c r="V6" s="23">
        <f t="shared" si="5"/>
        <v>0.35308278804565896</v>
      </c>
      <c r="W6" s="23">
        <f t="shared" si="5"/>
        <v>0</v>
      </c>
      <c r="X6" s="23">
        <f t="shared" si="5"/>
        <v>0.35308278804565896</v>
      </c>
      <c r="Y6" s="24">
        <f t="shared" si="6"/>
        <v>1.1895744909506294</v>
      </c>
      <c r="Z6" s="24">
        <f t="shared" si="7"/>
        <v>0.3231297422117354</v>
      </c>
      <c r="AA6" s="25"/>
      <c r="AB6" s="24">
        <f t="shared" si="8"/>
        <v>1.8657870212080234</v>
      </c>
      <c r="AC6" s="35">
        <v>218248.73617693523</v>
      </c>
      <c r="AD6" s="27">
        <f t="shared" si="9"/>
        <v>4072.056593539798</v>
      </c>
      <c r="AE6" s="29"/>
      <c r="AF6" s="30">
        <f t="shared" si="10"/>
        <v>637193695.9661115</v>
      </c>
      <c r="AG6" s="23">
        <f t="shared" si="11"/>
        <v>0.33563486323532954</v>
      </c>
      <c r="AH6" s="23">
        <f t="shared" si="12"/>
        <v>1.2356110237504185</v>
      </c>
      <c r="AI6" s="23">
        <f t="shared" si="13"/>
        <v>0.3667470919430259</v>
      </c>
      <c r="AJ6" s="23">
        <f t="shared" si="14"/>
        <v>0.3667470919430259</v>
      </c>
      <c r="AK6" s="23">
        <f t="shared" si="15"/>
        <v>1.939</v>
      </c>
    </row>
    <row r="7" spans="1:37" ht="12.75">
      <c r="A7" s="14" t="s">
        <v>46</v>
      </c>
      <c r="B7" s="15" t="s">
        <v>47</v>
      </c>
      <c r="C7" s="16" t="s">
        <v>37</v>
      </c>
      <c r="D7" s="17"/>
      <c r="E7" s="17" t="s">
        <v>1171</v>
      </c>
      <c r="F7" s="18">
        <v>32726880</v>
      </c>
      <c r="G7" s="34">
        <v>71.26</v>
      </c>
      <c r="H7" s="20">
        <f t="shared" si="0"/>
        <v>0.7126</v>
      </c>
      <c r="I7" s="18">
        <v>152405.72</v>
      </c>
      <c r="J7" s="18">
        <v>16376.79</v>
      </c>
      <c r="K7" s="18">
        <v>9930.23</v>
      </c>
      <c r="L7" s="18">
        <v>2836.12</v>
      </c>
      <c r="M7" s="21">
        <f t="shared" si="1"/>
        <v>181548.86000000002</v>
      </c>
      <c r="N7" s="18">
        <v>786464</v>
      </c>
      <c r="O7" s="18">
        <v>0</v>
      </c>
      <c r="P7" s="18">
        <v>0</v>
      </c>
      <c r="Q7" s="21">
        <f t="shared" si="2"/>
        <v>786464</v>
      </c>
      <c r="R7" s="18">
        <v>84275.43</v>
      </c>
      <c r="S7" s="18">
        <v>0</v>
      </c>
      <c r="T7" s="22">
        <f t="shared" si="3"/>
        <v>84275.43</v>
      </c>
      <c r="U7" s="21">
        <f t="shared" si="4"/>
        <v>1052288.29</v>
      </c>
      <c r="V7" s="23">
        <f t="shared" si="5"/>
        <v>0.25751134846951496</v>
      </c>
      <c r="W7" s="23">
        <f t="shared" si="5"/>
        <v>0</v>
      </c>
      <c r="X7" s="23">
        <f t="shared" si="5"/>
        <v>0.25751134846951496</v>
      </c>
      <c r="Y7" s="24">
        <f t="shared" si="6"/>
        <v>2.4031132818038263</v>
      </c>
      <c r="Z7" s="24">
        <f t="shared" si="7"/>
        <v>0.5547392846491936</v>
      </c>
      <c r="AA7" s="25"/>
      <c r="AB7" s="24">
        <f t="shared" si="8"/>
        <v>3.2153639149225346</v>
      </c>
      <c r="AC7" s="35">
        <v>126838.24884792627</v>
      </c>
      <c r="AD7" s="27">
        <f t="shared" si="9"/>
        <v>4078.311283775869</v>
      </c>
      <c r="AE7" s="29"/>
      <c r="AF7" s="30">
        <f t="shared" si="10"/>
        <v>45926017.40106652</v>
      </c>
      <c r="AG7" s="23">
        <f t="shared" si="11"/>
        <v>0.39530721424101534</v>
      </c>
      <c r="AH7" s="23">
        <f t="shared" si="12"/>
        <v>1.7124585246134063</v>
      </c>
      <c r="AI7" s="23">
        <f t="shared" si="13"/>
        <v>0.18350258691937635</v>
      </c>
      <c r="AJ7" s="23">
        <f t="shared" si="14"/>
        <v>0.18350258691937635</v>
      </c>
      <c r="AK7" s="23">
        <f t="shared" si="15"/>
        <v>2.2910000000000004</v>
      </c>
    </row>
    <row r="8" spans="1:37" ht="12.75">
      <c r="A8" s="14" t="s">
        <v>48</v>
      </c>
      <c r="B8" s="15" t="s">
        <v>49</v>
      </c>
      <c r="C8" s="16" t="s">
        <v>37</v>
      </c>
      <c r="D8" s="17"/>
      <c r="E8" s="17" t="s">
        <v>1171</v>
      </c>
      <c r="F8" s="18">
        <v>300464985</v>
      </c>
      <c r="G8" s="34">
        <v>100.52</v>
      </c>
      <c r="H8" s="20">
        <f t="shared" si="0"/>
        <v>1.0051999999999999</v>
      </c>
      <c r="I8" s="18">
        <v>842118.09</v>
      </c>
      <c r="J8" s="18">
        <v>90557.07</v>
      </c>
      <c r="K8" s="18">
        <v>54910.18</v>
      </c>
      <c r="L8" s="18">
        <v>15682.61</v>
      </c>
      <c r="M8" s="21">
        <f t="shared" si="1"/>
        <v>1003267.95</v>
      </c>
      <c r="N8" s="18">
        <v>2305539.5</v>
      </c>
      <c r="O8" s="18">
        <v>1242956.72</v>
      </c>
      <c r="P8" s="18">
        <v>0</v>
      </c>
      <c r="Q8" s="21">
        <f t="shared" si="2"/>
        <v>3548496.2199999997</v>
      </c>
      <c r="R8" s="18">
        <v>3608335</v>
      </c>
      <c r="S8" s="18">
        <v>0</v>
      </c>
      <c r="T8" s="22">
        <f t="shared" si="3"/>
        <v>3608335</v>
      </c>
      <c r="U8" s="21">
        <f t="shared" si="4"/>
        <v>8160099.17</v>
      </c>
      <c r="V8" s="23">
        <f t="shared" si="5"/>
        <v>1.2009169720724695</v>
      </c>
      <c r="W8" s="23">
        <f t="shared" si="5"/>
        <v>0</v>
      </c>
      <c r="X8" s="23">
        <f t="shared" si="5"/>
        <v>1.2009169720724695</v>
      </c>
      <c r="Y8" s="24">
        <f t="shared" si="6"/>
        <v>1.1810015799345137</v>
      </c>
      <c r="Z8" s="24">
        <f t="shared" si="7"/>
        <v>0.33390511376891385</v>
      </c>
      <c r="AA8" s="25"/>
      <c r="AB8" s="24">
        <f t="shared" si="8"/>
        <v>2.7158236657758974</v>
      </c>
      <c r="AC8" s="35">
        <v>189407.03883495147</v>
      </c>
      <c r="AD8" s="27">
        <f t="shared" si="9"/>
        <v>5143.961185324956</v>
      </c>
      <c r="AE8" s="29"/>
      <c r="AF8" s="30">
        <f t="shared" si="10"/>
        <v>298910649.6219658</v>
      </c>
      <c r="AG8" s="23">
        <f t="shared" si="11"/>
        <v>0.3356414203605122</v>
      </c>
      <c r="AH8" s="23">
        <f t="shared" si="12"/>
        <v>1.187142788150173</v>
      </c>
      <c r="AI8" s="23">
        <f t="shared" si="13"/>
        <v>1.207161740327246</v>
      </c>
      <c r="AJ8" s="23">
        <f t="shared" si="14"/>
        <v>1.207161740327246</v>
      </c>
      <c r="AK8" s="23">
        <f t="shared" si="15"/>
        <v>2.7300000000000004</v>
      </c>
    </row>
    <row r="9" spans="1:37" ht="12.75">
      <c r="A9" s="14" t="s">
        <v>50</v>
      </c>
      <c r="B9" s="15" t="s">
        <v>51</v>
      </c>
      <c r="C9" s="16" t="s">
        <v>37</v>
      </c>
      <c r="D9" s="17"/>
      <c r="E9" s="17" t="s">
        <v>1171</v>
      </c>
      <c r="F9" s="18">
        <v>2577775392</v>
      </c>
      <c r="G9" s="34">
        <v>54.17</v>
      </c>
      <c r="H9" s="20">
        <f t="shared" si="0"/>
        <v>0.5417000000000001</v>
      </c>
      <c r="I9" s="18">
        <v>13523311.01</v>
      </c>
      <c r="J9" s="18">
        <v>1464805.79</v>
      </c>
      <c r="K9" s="18">
        <v>888199.5</v>
      </c>
      <c r="L9" s="18">
        <v>253674.11</v>
      </c>
      <c r="M9" s="21">
        <f t="shared" si="1"/>
        <v>16129990.41</v>
      </c>
      <c r="N9" s="18">
        <v>68257423</v>
      </c>
      <c r="O9" s="18">
        <v>0</v>
      </c>
      <c r="P9" s="18">
        <v>0</v>
      </c>
      <c r="Q9" s="21">
        <f t="shared" si="2"/>
        <v>68257423</v>
      </c>
      <c r="R9" s="18">
        <v>17671868</v>
      </c>
      <c r="S9" s="18">
        <v>515555</v>
      </c>
      <c r="T9" s="22">
        <f t="shared" si="3"/>
        <v>18187423</v>
      </c>
      <c r="U9" s="21">
        <f t="shared" si="4"/>
        <v>102574836.41</v>
      </c>
      <c r="V9" s="23">
        <f t="shared" si="5"/>
        <v>0.6855472379340644</v>
      </c>
      <c r="W9" s="23">
        <f t="shared" si="5"/>
        <v>0.019999996958617875</v>
      </c>
      <c r="X9" s="23">
        <f t="shared" si="5"/>
        <v>0.7055472348926822</v>
      </c>
      <c r="Y9" s="24">
        <f t="shared" si="6"/>
        <v>2.6479197222470807</v>
      </c>
      <c r="Z9" s="24">
        <f t="shared" si="7"/>
        <v>0.6257329657214759</v>
      </c>
      <c r="AA9" s="25"/>
      <c r="AB9" s="24">
        <f t="shared" si="8"/>
        <v>3.979199922861239</v>
      </c>
      <c r="AC9" s="35">
        <v>140463.72030732362</v>
      </c>
      <c r="AD9" s="27">
        <f t="shared" si="9"/>
        <v>5589.332250117048</v>
      </c>
      <c r="AE9" s="29"/>
      <c r="AF9" s="30">
        <f t="shared" si="10"/>
        <v>4758677112.793058</v>
      </c>
      <c r="AG9" s="23">
        <f t="shared" si="11"/>
        <v>0.3389595475313235</v>
      </c>
      <c r="AH9" s="23">
        <f t="shared" si="12"/>
        <v>1.434378113541244</v>
      </c>
      <c r="AI9" s="23">
        <f t="shared" si="13"/>
        <v>0.3713609387888827</v>
      </c>
      <c r="AJ9" s="23">
        <f t="shared" si="14"/>
        <v>0.382194937141366</v>
      </c>
      <c r="AK9" s="23">
        <f t="shared" si="15"/>
        <v>2.155</v>
      </c>
    </row>
    <row r="10" spans="1:37" ht="12.75">
      <c r="A10" s="14" t="s">
        <v>52</v>
      </c>
      <c r="B10" s="15" t="s">
        <v>53</v>
      </c>
      <c r="C10" s="16" t="s">
        <v>37</v>
      </c>
      <c r="D10" s="17"/>
      <c r="E10" s="17" t="s">
        <v>1171</v>
      </c>
      <c r="F10" s="18">
        <v>119424599</v>
      </c>
      <c r="G10" s="34">
        <v>62.49</v>
      </c>
      <c r="H10" s="20">
        <f t="shared" si="0"/>
        <v>0.6249</v>
      </c>
      <c r="I10" s="18">
        <v>576538.23</v>
      </c>
      <c r="J10" s="18">
        <v>62016.35</v>
      </c>
      <c r="K10" s="18">
        <v>37604.23</v>
      </c>
      <c r="L10" s="18">
        <v>10739.95</v>
      </c>
      <c r="M10" s="21">
        <f t="shared" si="1"/>
        <v>686898.7599999999</v>
      </c>
      <c r="N10" s="18">
        <v>2430006</v>
      </c>
      <c r="O10" s="18">
        <v>0</v>
      </c>
      <c r="P10" s="18">
        <v>0</v>
      </c>
      <c r="Q10" s="21">
        <f t="shared" si="2"/>
        <v>2430006</v>
      </c>
      <c r="R10" s="18">
        <v>336777.54</v>
      </c>
      <c r="S10" s="18">
        <v>0</v>
      </c>
      <c r="T10" s="22">
        <f t="shared" si="3"/>
        <v>336777.54</v>
      </c>
      <c r="U10" s="21">
        <f t="shared" si="4"/>
        <v>3453682.3</v>
      </c>
      <c r="V10" s="23">
        <f t="shared" si="5"/>
        <v>0.28200014303585813</v>
      </c>
      <c r="W10" s="23">
        <f t="shared" si="5"/>
        <v>0</v>
      </c>
      <c r="X10" s="23">
        <f t="shared" si="5"/>
        <v>0.28200014303585813</v>
      </c>
      <c r="Y10" s="24">
        <f t="shared" si="6"/>
        <v>2.0347616993045126</v>
      </c>
      <c r="Z10" s="24">
        <f t="shared" si="7"/>
        <v>0.5751735955169504</v>
      </c>
      <c r="AA10" s="25"/>
      <c r="AB10" s="24">
        <f t="shared" si="8"/>
        <v>2.8919354378573208</v>
      </c>
      <c r="AC10" s="35">
        <v>136246.55172413794</v>
      </c>
      <c r="AD10" s="27">
        <f t="shared" si="9"/>
        <v>3940.16231216895</v>
      </c>
      <c r="AE10" s="29"/>
      <c r="AF10" s="30">
        <f t="shared" si="10"/>
        <v>191109935.98975837</v>
      </c>
      <c r="AG10" s="23">
        <f t="shared" si="11"/>
        <v>0.35942597983854224</v>
      </c>
      <c r="AH10" s="23">
        <f t="shared" si="12"/>
        <v>1.27152258589539</v>
      </c>
      <c r="AI10" s="23">
        <f t="shared" si="13"/>
        <v>0.1762218893831077</v>
      </c>
      <c r="AJ10" s="23">
        <f t="shared" si="14"/>
        <v>0.1762218893831077</v>
      </c>
      <c r="AK10" s="23">
        <f t="shared" si="15"/>
        <v>1.807</v>
      </c>
    </row>
    <row r="11" spans="1:37" ht="12.75">
      <c r="A11" s="14" t="s">
        <v>54</v>
      </c>
      <c r="B11" s="15" t="s">
        <v>55</v>
      </c>
      <c r="C11" s="16" t="s">
        <v>37</v>
      </c>
      <c r="D11" s="33"/>
      <c r="E11" s="17" t="s">
        <v>1171</v>
      </c>
      <c r="F11" s="18">
        <v>106207502</v>
      </c>
      <c r="G11" s="34">
        <v>56.28</v>
      </c>
      <c r="H11" s="20">
        <f t="shared" si="0"/>
        <v>0.5628</v>
      </c>
      <c r="I11" s="18">
        <v>562709.78</v>
      </c>
      <c r="J11" s="18">
        <v>60466.1</v>
      </c>
      <c r="K11" s="18">
        <v>36664.23</v>
      </c>
      <c r="L11" s="18">
        <v>10471.48</v>
      </c>
      <c r="M11" s="21">
        <f t="shared" si="1"/>
        <v>670311.59</v>
      </c>
      <c r="N11" s="18">
        <v>1708638</v>
      </c>
      <c r="O11" s="18">
        <v>0</v>
      </c>
      <c r="P11" s="18">
        <v>0</v>
      </c>
      <c r="Q11" s="21">
        <f t="shared" si="2"/>
        <v>1708638</v>
      </c>
      <c r="R11" s="18">
        <v>571684.57</v>
      </c>
      <c r="S11" s="18">
        <v>0</v>
      </c>
      <c r="T11" s="22">
        <f t="shared" si="3"/>
        <v>571684.57</v>
      </c>
      <c r="U11" s="21">
        <f t="shared" si="4"/>
        <v>2950634.1599999997</v>
      </c>
      <c r="V11" s="23">
        <f t="shared" si="5"/>
        <v>0.5382713642959044</v>
      </c>
      <c r="W11" s="23">
        <f t="shared" si="5"/>
        <v>0</v>
      </c>
      <c r="X11" s="23">
        <f t="shared" si="5"/>
        <v>0.5382713642959044</v>
      </c>
      <c r="Y11" s="24">
        <f t="shared" si="6"/>
        <v>1.6087733614147144</v>
      </c>
      <c r="Z11" s="24">
        <f t="shared" si="7"/>
        <v>0.6311339381656862</v>
      </c>
      <c r="AA11" s="25"/>
      <c r="AB11" s="24">
        <f t="shared" si="8"/>
        <v>2.778178663876305</v>
      </c>
      <c r="AC11" s="35">
        <v>119394.09158050221</v>
      </c>
      <c r="AD11" s="27">
        <f t="shared" si="9"/>
        <v>3316.9811782184483</v>
      </c>
      <c r="AE11" s="29"/>
      <c r="AF11" s="30">
        <f t="shared" si="10"/>
        <v>188712690.12082446</v>
      </c>
      <c r="AG11" s="23">
        <f t="shared" si="11"/>
        <v>0.3552021803996482</v>
      </c>
      <c r="AH11" s="23">
        <f t="shared" si="12"/>
        <v>0.9054176478042013</v>
      </c>
      <c r="AI11" s="23">
        <f t="shared" si="13"/>
        <v>0.30293912382573496</v>
      </c>
      <c r="AJ11" s="23">
        <f t="shared" si="14"/>
        <v>0.30293912382573496</v>
      </c>
      <c r="AK11" s="23">
        <f t="shared" si="15"/>
        <v>1.563</v>
      </c>
    </row>
    <row r="12" spans="1:37" ht="12.75">
      <c r="A12" s="14" t="s">
        <v>56</v>
      </c>
      <c r="B12" s="15" t="s">
        <v>57</v>
      </c>
      <c r="C12" s="16" t="s">
        <v>37</v>
      </c>
      <c r="D12" s="17"/>
      <c r="E12" s="17" t="s">
        <v>1171</v>
      </c>
      <c r="F12" s="18">
        <v>3686976888</v>
      </c>
      <c r="G12" s="34">
        <v>102</v>
      </c>
      <c r="H12" s="20">
        <f t="shared" si="0"/>
        <v>1.02</v>
      </c>
      <c r="I12" s="18">
        <v>10157281.36</v>
      </c>
      <c r="J12" s="18">
        <v>1097620.68</v>
      </c>
      <c r="K12" s="18">
        <v>665553.25</v>
      </c>
      <c r="L12" s="18">
        <v>190085.23</v>
      </c>
      <c r="M12" s="21">
        <f t="shared" si="1"/>
        <v>12110540.52</v>
      </c>
      <c r="N12" s="18">
        <v>29280026</v>
      </c>
      <c r="O12" s="18">
        <v>16120080.84</v>
      </c>
      <c r="P12" s="18">
        <v>0</v>
      </c>
      <c r="Q12" s="21">
        <f t="shared" si="2"/>
        <v>45400106.84</v>
      </c>
      <c r="R12" s="18">
        <v>15081766</v>
      </c>
      <c r="S12" s="18">
        <v>0</v>
      </c>
      <c r="T12" s="22">
        <f t="shared" si="3"/>
        <v>15081766</v>
      </c>
      <c r="U12" s="21">
        <f t="shared" si="4"/>
        <v>72592413.36</v>
      </c>
      <c r="V12" s="23">
        <f t="shared" si="5"/>
        <v>0.4090550729809728</v>
      </c>
      <c r="W12" s="23">
        <f t="shared" si="5"/>
        <v>0</v>
      </c>
      <c r="X12" s="23">
        <f t="shared" si="5"/>
        <v>0.4090550729809728</v>
      </c>
      <c r="Y12" s="24">
        <f t="shared" si="6"/>
        <v>1.231364020419105</v>
      </c>
      <c r="Z12" s="24">
        <f t="shared" si="7"/>
        <v>0.3284680345953934</v>
      </c>
      <c r="AA12" s="25"/>
      <c r="AB12" s="24">
        <f t="shared" si="8"/>
        <v>1.9688871279954712</v>
      </c>
      <c r="AC12" s="35">
        <v>225439.56232728358</v>
      </c>
      <c r="AD12" s="27">
        <f t="shared" si="9"/>
        <v>4438.650524071214</v>
      </c>
      <c r="AE12" s="29"/>
      <c r="AF12" s="30">
        <f t="shared" si="10"/>
        <v>3614683223.529412</v>
      </c>
      <c r="AG12" s="23">
        <f t="shared" si="11"/>
        <v>0.3350373952873013</v>
      </c>
      <c r="AH12" s="23">
        <f t="shared" si="12"/>
        <v>1.255991300827487</v>
      </c>
      <c r="AI12" s="23">
        <f t="shared" si="13"/>
        <v>0.41723617444059224</v>
      </c>
      <c r="AJ12" s="23">
        <f t="shared" si="14"/>
        <v>0.41723617444059224</v>
      </c>
      <c r="AK12" s="23">
        <f t="shared" si="15"/>
        <v>2.008</v>
      </c>
    </row>
    <row r="13" spans="1:37" ht="12.75">
      <c r="A13" s="14" t="s">
        <v>58</v>
      </c>
      <c r="B13" s="15" t="s">
        <v>59</v>
      </c>
      <c r="C13" s="16" t="s">
        <v>37</v>
      </c>
      <c r="D13" s="17"/>
      <c r="E13" s="17" t="s">
        <v>1171</v>
      </c>
      <c r="F13" s="18">
        <v>1314246876</v>
      </c>
      <c r="G13" s="34">
        <v>50.59</v>
      </c>
      <c r="H13" s="20">
        <f t="shared" si="0"/>
        <v>0.5059</v>
      </c>
      <c r="I13" s="18">
        <v>7092224.07</v>
      </c>
      <c r="J13" s="18">
        <v>766051.62</v>
      </c>
      <c r="K13" s="18">
        <v>464503.04</v>
      </c>
      <c r="L13" s="18">
        <v>132664.32</v>
      </c>
      <c r="M13" s="21">
        <f t="shared" si="1"/>
        <v>8455443.05</v>
      </c>
      <c r="N13" s="18">
        <v>19390321</v>
      </c>
      <c r="O13" s="18">
        <v>9505101.47</v>
      </c>
      <c r="P13" s="18">
        <v>0</v>
      </c>
      <c r="Q13" s="21">
        <f t="shared" si="2"/>
        <v>28895422.47</v>
      </c>
      <c r="R13" s="18">
        <v>17173971.24</v>
      </c>
      <c r="S13" s="18">
        <v>0</v>
      </c>
      <c r="T13" s="22">
        <f t="shared" si="3"/>
        <v>17173971.24</v>
      </c>
      <c r="U13" s="21">
        <f t="shared" si="4"/>
        <v>54524836.75999999</v>
      </c>
      <c r="V13" s="23">
        <f t="shared" si="5"/>
        <v>1.3067538187551302</v>
      </c>
      <c r="W13" s="23">
        <f t="shared" si="5"/>
        <v>0</v>
      </c>
      <c r="X13" s="23">
        <f t="shared" si="5"/>
        <v>1.3067538187551302</v>
      </c>
      <c r="Y13" s="24">
        <f t="shared" si="6"/>
        <v>2.198629724572387</v>
      </c>
      <c r="Z13" s="24">
        <f t="shared" si="7"/>
        <v>0.6433679397994628</v>
      </c>
      <c r="AA13" s="25"/>
      <c r="AB13" s="24">
        <f t="shared" si="8"/>
        <v>4.148751483126979</v>
      </c>
      <c r="AC13" s="35">
        <v>104850.66248256624</v>
      </c>
      <c r="AD13" s="27">
        <f t="shared" si="9"/>
        <v>4349.99341481393</v>
      </c>
      <c r="AE13" s="29"/>
      <c r="AF13" s="30">
        <f t="shared" si="10"/>
        <v>2597839248.8634114</v>
      </c>
      <c r="AG13" s="23">
        <f t="shared" si="11"/>
        <v>0.3254798407445483</v>
      </c>
      <c r="AH13" s="23">
        <f t="shared" si="12"/>
        <v>1.1122867776611707</v>
      </c>
      <c r="AI13" s="23">
        <f t="shared" si="13"/>
        <v>0.6610867569082204</v>
      </c>
      <c r="AJ13" s="23">
        <f t="shared" si="14"/>
        <v>0.6610867569082204</v>
      </c>
      <c r="AK13" s="23">
        <f t="shared" si="15"/>
        <v>2.098</v>
      </c>
    </row>
    <row r="14" spans="1:37" ht="12.75">
      <c r="A14" s="14" t="s">
        <v>60</v>
      </c>
      <c r="B14" s="15" t="s">
        <v>61</v>
      </c>
      <c r="C14" s="16" t="s">
        <v>37</v>
      </c>
      <c r="D14" s="17"/>
      <c r="E14" s="17" t="s">
        <v>1171</v>
      </c>
      <c r="F14" s="18">
        <v>850313680</v>
      </c>
      <c r="G14" s="34">
        <v>55.61</v>
      </c>
      <c r="H14" s="20">
        <f t="shared" si="0"/>
        <v>0.5561</v>
      </c>
      <c r="I14" s="18">
        <v>4004487.7100000004</v>
      </c>
      <c r="J14" s="18">
        <v>431989.9</v>
      </c>
      <c r="K14" s="18">
        <v>261941.39</v>
      </c>
      <c r="L14" s="18">
        <v>74811.73</v>
      </c>
      <c r="M14" s="21">
        <f t="shared" si="1"/>
        <v>4773230.73</v>
      </c>
      <c r="N14" s="18">
        <v>17330874</v>
      </c>
      <c r="O14" s="18">
        <v>0</v>
      </c>
      <c r="P14" s="18">
        <v>0</v>
      </c>
      <c r="Q14" s="21">
        <f t="shared" si="2"/>
        <v>17330874</v>
      </c>
      <c r="R14" s="18">
        <v>6504047.75</v>
      </c>
      <c r="S14" s="18">
        <v>0</v>
      </c>
      <c r="T14" s="22">
        <f t="shared" si="3"/>
        <v>6504047.75</v>
      </c>
      <c r="U14" s="21">
        <f t="shared" si="4"/>
        <v>28608152.48</v>
      </c>
      <c r="V14" s="23">
        <f t="shared" si="5"/>
        <v>0.7648998132077565</v>
      </c>
      <c r="W14" s="23">
        <f t="shared" si="5"/>
        <v>0</v>
      </c>
      <c r="X14" s="23">
        <f t="shared" si="5"/>
        <v>0.7648998132077565</v>
      </c>
      <c r="Y14" s="24">
        <f t="shared" si="6"/>
        <v>2.038174194727762</v>
      </c>
      <c r="Z14" s="24">
        <f t="shared" si="7"/>
        <v>0.5613493987301252</v>
      </c>
      <c r="AA14" s="25"/>
      <c r="AB14" s="24">
        <f t="shared" si="8"/>
        <v>3.3644234066656438</v>
      </c>
      <c r="AC14" s="35">
        <v>135160.62012233707</v>
      </c>
      <c r="AD14" s="27">
        <f t="shared" si="9"/>
        <v>4547.375539990343</v>
      </c>
      <c r="AE14" s="29"/>
      <c r="AF14" s="30">
        <f t="shared" si="10"/>
        <v>1529066139.1836</v>
      </c>
      <c r="AG14" s="23">
        <f t="shared" si="11"/>
        <v>0.3121664006338226</v>
      </c>
      <c r="AH14" s="23">
        <f t="shared" si="12"/>
        <v>1.1334286696881086</v>
      </c>
      <c r="AI14" s="23">
        <f t="shared" si="13"/>
        <v>0.4253607861248334</v>
      </c>
      <c r="AJ14" s="23">
        <f t="shared" si="14"/>
        <v>0.4253607861248334</v>
      </c>
      <c r="AK14" s="23">
        <f t="shared" si="15"/>
        <v>1.87</v>
      </c>
    </row>
    <row r="15" spans="1:37" ht="12.75">
      <c r="A15" s="14" t="s">
        <v>62</v>
      </c>
      <c r="B15" s="15" t="s">
        <v>63</v>
      </c>
      <c r="C15" s="16" t="s">
        <v>37</v>
      </c>
      <c r="D15" s="17"/>
      <c r="E15" s="17" t="s">
        <v>1171</v>
      </c>
      <c r="F15" s="18">
        <v>785144340</v>
      </c>
      <c r="G15" s="34">
        <v>65.45</v>
      </c>
      <c r="H15" s="20">
        <f t="shared" si="0"/>
        <v>0.6545000000000001</v>
      </c>
      <c r="I15" s="18">
        <v>3402937.3</v>
      </c>
      <c r="J15" s="18">
        <v>0</v>
      </c>
      <c r="K15" s="18">
        <v>222000.83</v>
      </c>
      <c r="L15" s="18">
        <v>63404.49</v>
      </c>
      <c r="M15" s="21">
        <f t="shared" si="1"/>
        <v>3688342.62</v>
      </c>
      <c r="N15" s="18">
        <v>10518382.5</v>
      </c>
      <c r="O15" s="18">
        <v>5756209.67</v>
      </c>
      <c r="P15" s="18">
        <v>1188209</v>
      </c>
      <c r="Q15" s="21">
        <f t="shared" si="2"/>
        <v>17462801.17</v>
      </c>
      <c r="R15" s="18">
        <v>7522437.49</v>
      </c>
      <c r="S15" s="18">
        <v>0</v>
      </c>
      <c r="T15" s="22">
        <f t="shared" si="3"/>
        <v>7522437.49</v>
      </c>
      <c r="U15" s="21">
        <f t="shared" si="4"/>
        <v>28673581.28</v>
      </c>
      <c r="V15" s="23">
        <f t="shared" si="5"/>
        <v>0.9580961240833756</v>
      </c>
      <c r="W15" s="23">
        <f t="shared" si="5"/>
        <v>0</v>
      </c>
      <c r="X15" s="23">
        <f t="shared" si="5"/>
        <v>0.9580961240833756</v>
      </c>
      <c r="Y15" s="24">
        <f t="shared" si="6"/>
        <v>2.2241516980177174</v>
      </c>
      <c r="Z15" s="24">
        <f t="shared" si="7"/>
        <v>0.46976618592194147</v>
      </c>
      <c r="AA15" s="25"/>
      <c r="AB15" s="24">
        <f t="shared" si="8"/>
        <v>3.652014008023034</v>
      </c>
      <c r="AC15" s="35">
        <v>249853.27000365363</v>
      </c>
      <c r="AD15" s="27">
        <f t="shared" si="9"/>
        <v>9124.676420037045</v>
      </c>
      <c r="AE15" s="29"/>
      <c r="AF15" s="30">
        <f t="shared" si="10"/>
        <v>1199609381.2070282</v>
      </c>
      <c r="AG15" s="23">
        <f t="shared" si="11"/>
        <v>0.3074619686859107</v>
      </c>
      <c r="AH15" s="23">
        <f t="shared" si="12"/>
        <v>1.4557072863525964</v>
      </c>
      <c r="AI15" s="23">
        <f t="shared" si="13"/>
        <v>0.6270739132125694</v>
      </c>
      <c r="AJ15" s="23">
        <f t="shared" si="14"/>
        <v>0.6270739132125694</v>
      </c>
      <c r="AK15" s="23">
        <f t="shared" si="15"/>
        <v>2.3899999999999997</v>
      </c>
    </row>
    <row r="16" spans="1:37" ht="12.75">
      <c r="A16" s="14" t="s">
        <v>64</v>
      </c>
      <c r="B16" s="32" t="s">
        <v>65</v>
      </c>
      <c r="C16" s="16" t="s">
        <v>37</v>
      </c>
      <c r="D16" s="17"/>
      <c r="E16" s="17" t="s">
        <v>1171</v>
      </c>
      <c r="F16" s="18">
        <v>1586103057</v>
      </c>
      <c r="G16" s="34">
        <v>72.38</v>
      </c>
      <c r="H16" s="20">
        <f t="shared" si="0"/>
        <v>0.7238</v>
      </c>
      <c r="I16" s="18">
        <v>6113025.29</v>
      </c>
      <c r="J16" s="18">
        <v>657104.02</v>
      </c>
      <c r="K16" s="18">
        <v>398441.58</v>
      </c>
      <c r="L16" s="18">
        <v>113796.84</v>
      </c>
      <c r="M16" s="21">
        <f t="shared" si="1"/>
        <v>7282367.73</v>
      </c>
      <c r="N16" s="18">
        <v>920717</v>
      </c>
      <c r="O16" s="18">
        <v>0</v>
      </c>
      <c r="P16" s="18">
        <v>0</v>
      </c>
      <c r="Q16" s="21">
        <f t="shared" si="2"/>
        <v>920717</v>
      </c>
      <c r="R16" s="18">
        <v>5540362.7</v>
      </c>
      <c r="S16" s="18">
        <v>0</v>
      </c>
      <c r="T16" s="22">
        <f t="shared" si="3"/>
        <v>5540362.7</v>
      </c>
      <c r="U16" s="21">
        <f t="shared" si="4"/>
        <v>13743447.43</v>
      </c>
      <c r="V16" s="23">
        <f t="shared" si="5"/>
        <v>0.34930660246498724</v>
      </c>
      <c r="W16" s="23">
        <f t="shared" si="5"/>
        <v>0</v>
      </c>
      <c r="X16" s="23">
        <f t="shared" si="5"/>
        <v>0.34930660246498724</v>
      </c>
      <c r="Y16" s="24">
        <f t="shared" si="6"/>
        <v>0.05804900229758526</v>
      </c>
      <c r="Z16" s="24">
        <f t="shared" si="7"/>
        <v>0.4591358485730477</v>
      </c>
      <c r="AA16" s="25"/>
      <c r="AB16" s="24">
        <f t="shared" si="8"/>
        <v>0.8664914533356203</v>
      </c>
      <c r="AC16" s="35">
        <v>963202.893081761</v>
      </c>
      <c r="AD16" s="27">
        <f t="shared" si="9"/>
        <v>8346.07074683489</v>
      </c>
      <c r="AE16" s="29"/>
      <c r="AF16" s="30">
        <f t="shared" si="10"/>
        <v>2191355425.5319147</v>
      </c>
      <c r="AG16" s="23">
        <f t="shared" si="11"/>
        <v>0.3323225271971719</v>
      </c>
      <c r="AH16" s="23">
        <f t="shared" si="12"/>
        <v>0.04201586786299221</v>
      </c>
      <c r="AI16" s="23">
        <f t="shared" si="13"/>
        <v>0.2528281188641578</v>
      </c>
      <c r="AJ16" s="23">
        <f t="shared" si="14"/>
        <v>0.2528281188641578</v>
      </c>
      <c r="AK16" s="23">
        <f t="shared" si="15"/>
        <v>0.627</v>
      </c>
    </row>
    <row r="17" spans="1:37" ht="12.75">
      <c r="A17" s="14" t="s">
        <v>66</v>
      </c>
      <c r="B17" s="32" t="s">
        <v>67</v>
      </c>
      <c r="C17" s="16" t="s">
        <v>37</v>
      </c>
      <c r="D17" s="17"/>
      <c r="E17" s="17" t="s">
        <v>1171</v>
      </c>
      <c r="F17" s="18">
        <v>3456806629</v>
      </c>
      <c r="G17" s="34">
        <v>86.07</v>
      </c>
      <c r="H17" s="20">
        <f t="shared" si="0"/>
        <v>0.8606999999999999</v>
      </c>
      <c r="I17" s="18">
        <v>11032920.049999999</v>
      </c>
      <c r="J17" s="18">
        <v>0</v>
      </c>
      <c r="K17" s="18">
        <v>718960.65</v>
      </c>
      <c r="L17" s="18">
        <v>205338.64</v>
      </c>
      <c r="M17" s="21">
        <f t="shared" si="1"/>
        <v>11957219.34</v>
      </c>
      <c r="N17" s="18">
        <v>10261763.5</v>
      </c>
      <c r="O17" s="18">
        <v>0</v>
      </c>
      <c r="P17" s="18">
        <v>1500000</v>
      </c>
      <c r="Q17" s="21">
        <f t="shared" si="2"/>
        <v>11761763.5</v>
      </c>
      <c r="R17" s="18">
        <v>20453303.44</v>
      </c>
      <c r="S17" s="18">
        <v>0</v>
      </c>
      <c r="T17" s="22">
        <f t="shared" si="3"/>
        <v>20453303.44</v>
      </c>
      <c r="U17" s="21">
        <f t="shared" si="4"/>
        <v>44172286.28</v>
      </c>
      <c r="V17" s="23">
        <f t="shared" si="5"/>
        <v>0.5916820243403902</v>
      </c>
      <c r="W17" s="23">
        <f t="shared" si="5"/>
        <v>0</v>
      </c>
      <c r="X17" s="23">
        <f t="shared" si="5"/>
        <v>0.5916820243403902</v>
      </c>
      <c r="Y17" s="24">
        <f t="shared" si="6"/>
        <v>0.3402493909068467</v>
      </c>
      <c r="Z17" s="24">
        <f t="shared" si="7"/>
        <v>0.34590362213749387</v>
      </c>
      <c r="AA17" s="25"/>
      <c r="AB17" s="24">
        <f t="shared" si="8"/>
        <v>1.277835037384731</v>
      </c>
      <c r="AC17" s="35">
        <v>505566.5699893146</v>
      </c>
      <c r="AD17" s="27">
        <f t="shared" si="9"/>
        <v>6460.30676862766</v>
      </c>
      <c r="AE17" s="29"/>
      <c r="AF17" s="30">
        <f t="shared" si="10"/>
        <v>4016273532.0088305</v>
      </c>
      <c r="AG17" s="23">
        <f t="shared" si="11"/>
        <v>0.29771924757374096</v>
      </c>
      <c r="AH17" s="23">
        <f t="shared" si="12"/>
        <v>0.2928526507535229</v>
      </c>
      <c r="AI17" s="23">
        <f t="shared" si="13"/>
        <v>0.5092607183497738</v>
      </c>
      <c r="AJ17" s="23">
        <f t="shared" si="14"/>
        <v>0.5092607183497738</v>
      </c>
      <c r="AK17" s="23">
        <f t="shared" si="15"/>
        <v>1.1</v>
      </c>
    </row>
    <row r="18" spans="1:37" ht="12.75">
      <c r="A18" s="14" t="s">
        <v>68</v>
      </c>
      <c r="B18" s="32" t="s">
        <v>69</v>
      </c>
      <c r="C18" s="16" t="s">
        <v>37</v>
      </c>
      <c r="D18" s="17"/>
      <c r="E18" s="17" t="s">
        <v>1171</v>
      </c>
      <c r="F18" s="18">
        <v>292829837</v>
      </c>
      <c r="G18" s="34">
        <v>49.58</v>
      </c>
      <c r="H18" s="20">
        <f t="shared" si="0"/>
        <v>0.49579999999999996</v>
      </c>
      <c r="I18" s="18">
        <v>1722629.3499999999</v>
      </c>
      <c r="J18" s="18">
        <v>185239.88</v>
      </c>
      <c r="K18" s="18">
        <v>112322.05</v>
      </c>
      <c r="L18" s="18">
        <v>32079.72</v>
      </c>
      <c r="M18" s="21">
        <f t="shared" si="1"/>
        <v>2052271</v>
      </c>
      <c r="N18" s="18">
        <v>3829326</v>
      </c>
      <c r="O18" s="18">
        <v>2531178.97</v>
      </c>
      <c r="P18" s="18">
        <v>0</v>
      </c>
      <c r="Q18" s="21">
        <f t="shared" si="2"/>
        <v>6360504.970000001</v>
      </c>
      <c r="R18" s="18">
        <v>3148012.88</v>
      </c>
      <c r="S18" s="18">
        <v>0</v>
      </c>
      <c r="T18" s="22">
        <f t="shared" si="3"/>
        <v>3148012.88</v>
      </c>
      <c r="U18" s="21">
        <f t="shared" si="4"/>
        <v>11560788.850000001</v>
      </c>
      <c r="V18" s="23">
        <f t="shared" si="5"/>
        <v>1.0750314627262523</v>
      </c>
      <c r="W18" s="23">
        <f t="shared" si="5"/>
        <v>0</v>
      </c>
      <c r="X18" s="23">
        <f t="shared" si="5"/>
        <v>1.0750314627262523</v>
      </c>
      <c r="Y18" s="24">
        <f t="shared" si="6"/>
        <v>2.172082269744937</v>
      </c>
      <c r="Z18" s="24">
        <f t="shared" si="7"/>
        <v>0.7008408094698356</v>
      </c>
      <c r="AA18" s="25"/>
      <c r="AB18" s="24">
        <f t="shared" si="8"/>
        <v>3.9479545419410256</v>
      </c>
      <c r="AC18" s="35">
        <v>115485.24001794527</v>
      </c>
      <c r="AD18" s="27">
        <f t="shared" si="9"/>
        <v>4559.304778559965</v>
      </c>
      <c r="AE18" s="29"/>
      <c r="AF18" s="30">
        <f t="shared" si="10"/>
        <v>590620889.4715612</v>
      </c>
      <c r="AG18" s="23">
        <f t="shared" si="11"/>
        <v>0.34747687333514443</v>
      </c>
      <c r="AH18" s="23">
        <f t="shared" si="12"/>
        <v>1.07691838933954</v>
      </c>
      <c r="AI18" s="23">
        <f t="shared" si="13"/>
        <v>0.5330005992196758</v>
      </c>
      <c r="AJ18" s="23">
        <f t="shared" si="14"/>
        <v>0.5330005992196758</v>
      </c>
      <c r="AK18" s="23">
        <f t="shared" si="15"/>
        <v>1.9569999999999999</v>
      </c>
    </row>
    <row r="19" spans="1:37" ht="12.75">
      <c r="A19" s="14" t="s">
        <v>70</v>
      </c>
      <c r="B19" s="15" t="s">
        <v>71</v>
      </c>
      <c r="C19" s="16" t="s">
        <v>37</v>
      </c>
      <c r="D19" s="17"/>
      <c r="E19" s="17" t="s">
        <v>1170</v>
      </c>
      <c r="F19" s="18">
        <v>995538917</v>
      </c>
      <c r="G19" s="34">
        <v>94.6</v>
      </c>
      <c r="H19" s="20">
        <f t="shared" si="0"/>
        <v>0.946</v>
      </c>
      <c r="I19" s="18">
        <v>2920839.8299999996</v>
      </c>
      <c r="J19" s="18">
        <v>0</v>
      </c>
      <c r="K19" s="18">
        <v>192701.92</v>
      </c>
      <c r="L19" s="18">
        <v>55036.8</v>
      </c>
      <c r="M19" s="21">
        <f t="shared" si="1"/>
        <v>3168578.5499999993</v>
      </c>
      <c r="N19" s="18">
        <v>9448577</v>
      </c>
      <c r="O19" s="18">
        <v>5010283.24</v>
      </c>
      <c r="P19" s="18">
        <v>0</v>
      </c>
      <c r="Q19" s="21">
        <f t="shared" si="2"/>
        <v>14458860.24</v>
      </c>
      <c r="R19" s="18">
        <v>7955002.08</v>
      </c>
      <c r="S19" s="18">
        <v>0</v>
      </c>
      <c r="T19" s="22">
        <f t="shared" si="3"/>
        <v>7955002.08</v>
      </c>
      <c r="U19" s="21">
        <f t="shared" si="4"/>
        <v>25582440.869999997</v>
      </c>
      <c r="V19" s="23">
        <f t="shared" si="5"/>
        <v>0.7990649028540187</v>
      </c>
      <c r="W19" s="23">
        <f t="shared" si="5"/>
        <v>0</v>
      </c>
      <c r="X19" s="23">
        <f t="shared" si="5"/>
        <v>0.7990649028540187</v>
      </c>
      <c r="Y19" s="24">
        <f t="shared" si="6"/>
        <v>1.4523651454602051</v>
      </c>
      <c r="Z19" s="24">
        <f t="shared" si="7"/>
        <v>0.31827771831846924</v>
      </c>
      <c r="AA19" s="25"/>
      <c r="AB19" s="24">
        <f t="shared" si="8"/>
        <v>2.5697077666326926</v>
      </c>
      <c r="AC19" s="35">
        <v>242894.87015068933</v>
      </c>
      <c r="AD19" s="27">
        <f t="shared" si="9"/>
        <v>6241.688343014658</v>
      </c>
      <c r="AE19" s="29"/>
      <c r="AF19" s="30">
        <f t="shared" si="10"/>
        <v>1052366719.8731501</v>
      </c>
      <c r="AG19" s="23">
        <f t="shared" si="11"/>
        <v>0.3010907215292719</v>
      </c>
      <c r="AH19" s="23">
        <f t="shared" si="12"/>
        <v>1.373937427605354</v>
      </c>
      <c r="AI19" s="23">
        <f t="shared" si="13"/>
        <v>0.7559153980999017</v>
      </c>
      <c r="AJ19" s="23">
        <f t="shared" si="14"/>
        <v>0.7559153980999017</v>
      </c>
      <c r="AK19" s="23">
        <f t="shared" si="15"/>
        <v>2.431</v>
      </c>
    </row>
    <row r="20" spans="1:37" ht="12.75">
      <c r="A20" s="14" t="s">
        <v>72</v>
      </c>
      <c r="B20" s="15" t="s">
        <v>73</v>
      </c>
      <c r="C20" s="16" t="s">
        <v>37</v>
      </c>
      <c r="D20" s="17"/>
      <c r="E20" s="17" t="s">
        <v>1170</v>
      </c>
      <c r="F20" s="18">
        <v>1066759750</v>
      </c>
      <c r="G20" s="34">
        <v>88.6</v>
      </c>
      <c r="H20" s="20">
        <f t="shared" si="0"/>
        <v>0.8859999999999999</v>
      </c>
      <c r="I20" s="18">
        <v>3364200.1399999997</v>
      </c>
      <c r="J20" s="18">
        <v>366034.71</v>
      </c>
      <c r="K20" s="18">
        <v>221948.8</v>
      </c>
      <c r="L20" s="18">
        <v>63389.85</v>
      </c>
      <c r="M20" s="21">
        <f t="shared" si="1"/>
        <v>4015573.4999999995</v>
      </c>
      <c r="N20" s="18">
        <v>7877482</v>
      </c>
      <c r="O20" s="18">
        <v>0</v>
      </c>
      <c r="P20" s="18">
        <v>0</v>
      </c>
      <c r="Q20" s="21">
        <f t="shared" si="2"/>
        <v>7877482</v>
      </c>
      <c r="R20" s="18">
        <v>17799138</v>
      </c>
      <c r="S20" s="18">
        <v>0</v>
      </c>
      <c r="T20" s="22">
        <f t="shared" si="3"/>
        <v>17799138</v>
      </c>
      <c r="U20" s="21">
        <f t="shared" si="4"/>
        <v>29692193.5</v>
      </c>
      <c r="V20" s="23">
        <f t="shared" si="5"/>
        <v>1.6685235827467244</v>
      </c>
      <c r="W20" s="23">
        <f t="shared" si="5"/>
        <v>0</v>
      </c>
      <c r="X20" s="23">
        <f t="shared" si="5"/>
        <v>1.6685235827467244</v>
      </c>
      <c r="Y20" s="24">
        <f t="shared" si="6"/>
        <v>0.7384494962431795</v>
      </c>
      <c r="Z20" s="24">
        <f t="shared" si="7"/>
        <v>0.37642716647305074</v>
      </c>
      <c r="AA20" s="25"/>
      <c r="AB20" s="24">
        <f t="shared" si="8"/>
        <v>2.7834002454629547</v>
      </c>
      <c r="AC20" s="35">
        <v>125769.86754966888</v>
      </c>
      <c r="AD20" s="27">
        <f t="shared" si="9"/>
        <v>3500.6788020959166</v>
      </c>
      <c r="AE20" s="29"/>
      <c r="AF20" s="30">
        <f t="shared" si="10"/>
        <v>1204017776.5237021</v>
      </c>
      <c r="AG20" s="23">
        <f t="shared" si="11"/>
        <v>0.33351446949512287</v>
      </c>
      <c r="AH20" s="23">
        <f t="shared" si="12"/>
        <v>0.6542662536714569</v>
      </c>
      <c r="AI20" s="23">
        <f t="shared" si="13"/>
        <v>1.4783118943135978</v>
      </c>
      <c r="AJ20" s="23">
        <f t="shared" si="14"/>
        <v>1.4783118943135978</v>
      </c>
      <c r="AK20" s="23">
        <f t="shared" si="15"/>
        <v>2.466</v>
      </c>
    </row>
    <row r="21" spans="1:37" ht="12.75">
      <c r="A21" s="14" t="s">
        <v>74</v>
      </c>
      <c r="B21" s="15" t="s">
        <v>75</v>
      </c>
      <c r="C21" s="16" t="s">
        <v>37</v>
      </c>
      <c r="D21" s="17"/>
      <c r="E21" s="17" t="s">
        <v>1171</v>
      </c>
      <c r="F21" s="18">
        <v>77705854</v>
      </c>
      <c r="G21" s="34">
        <v>54</v>
      </c>
      <c r="H21" s="20">
        <f t="shared" si="0"/>
        <v>0.54</v>
      </c>
      <c r="I21" s="18">
        <v>407351.64</v>
      </c>
      <c r="J21" s="18">
        <v>43772.06</v>
      </c>
      <c r="K21" s="18">
        <v>26541.63</v>
      </c>
      <c r="L21" s="18">
        <v>7580.42</v>
      </c>
      <c r="M21" s="21">
        <f t="shared" si="1"/>
        <v>485245.75</v>
      </c>
      <c r="N21" s="18">
        <v>1530305</v>
      </c>
      <c r="O21" s="18">
        <v>0</v>
      </c>
      <c r="P21" s="18">
        <v>0</v>
      </c>
      <c r="Q21" s="21">
        <f t="shared" si="2"/>
        <v>1530305</v>
      </c>
      <c r="R21" s="18">
        <v>445615</v>
      </c>
      <c r="S21" s="18">
        <v>15541</v>
      </c>
      <c r="T21" s="22">
        <f t="shared" si="3"/>
        <v>461156</v>
      </c>
      <c r="U21" s="21">
        <f t="shared" si="4"/>
        <v>2476706.75</v>
      </c>
      <c r="V21" s="23">
        <f t="shared" si="5"/>
        <v>0.5734638731336766</v>
      </c>
      <c r="W21" s="23">
        <f t="shared" si="5"/>
        <v>0.01999978019674039</v>
      </c>
      <c r="X21" s="23">
        <f t="shared" si="5"/>
        <v>0.593463653330417</v>
      </c>
      <c r="Y21" s="24">
        <f t="shared" si="6"/>
        <v>1.9693561311352425</v>
      </c>
      <c r="Z21" s="24">
        <f t="shared" si="7"/>
        <v>0.624464856920561</v>
      </c>
      <c r="AA21" s="25"/>
      <c r="AB21" s="24">
        <f t="shared" si="8"/>
        <v>3.1872846413862206</v>
      </c>
      <c r="AC21" s="35">
        <v>156741.252699784</v>
      </c>
      <c r="AD21" s="27">
        <f t="shared" si="9"/>
        <v>4995.789874016581</v>
      </c>
      <c r="AE21" s="29"/>
      <c r="AF21" s="30">
        <f t="shared" si="10"/>
        <v>143899729.6296296</v>
      </c>
      <c r="AG21" s="23">
        <f t="shared" si="11"/>
        <v>0.33721102273710296</v>
      </c>
      <c r="AH21" s="23">
        <f t="shared" si="12"/>
        <v>1.063452310813031</v>
      </c>
      <c r="AI21" s="23">
        <f t="shared" si="13"/>
        <v>0.30967049149218545</v>
      </c>
      <c r="AJ21" s="23">
        <f t="shared" si="14"/>
        <v>0.3204703727984253</v>
      </c>
      <c r="AK21" s="23">
        <f t="shared" si="15"/>
        <v>1.72</v>
      </c>
    </row>
    <row r="22" spans="1:37" ht="12.75">
      <c r="A22" s="14" t="s">
        <v>76</v>
      </c>
      <c r="B22" s="15" t="s">
        <v>77</v>
      </c>
      <c r="C22" s="16" t="s">
        <v>37</v>
      </c>
      <c r="D22" s="17"/>
      <c r="E22" s="17" t="s">
        <v>1171</v>
      </c>
      <c r="F22" s="18">
        <v>693149133</v>
      </c>
      <c r="G22" s="34">
        <v>49.01</v>
      </c>
      <c r="H22" s="20">
        <f t="shared" si="0"/>
        <v>0.4901</v>
      </c>
      <c r="I22" s="18">
        <v>3879102.47</v>
      </c>
      <c r="J22" s="18">
        <v>428363.62</v>
      </c>
      <c r="K22" s="18">
        <v>259742.54</v>
      </c>
      <c r="L22" s="18">
        <v>74183.73</v>
      </c>
      <c r="M22" s="21">
        <f t="shared" si="1"/>
        <v>4641392.36</v>
      </c>
      <c r="N22" s="18">
        <v>8648205.5</v>
      </c>
      <c r="O22" s="18">
        <v>6836484.56</v>
      </c>
      <c r="P22" s="18">
        <v>0</v>
      </c>
      <c r="Q22" s="21">
        <f t="shared" si="2"/>
        <v>15484690.059999999</v>
      </c>
      <c r="R22" s="18">
        <v>8673415.46</v>
      </c>
      <c r="S22" s="18">
        <v>0</v>
      </c>
      <c r="T22" s="22">
        <f t="shared" si="3"/>
        <v>8673415.46</v>
      </c>
      <c r="U22" s="21">
        <f t="shared" si="4"/>
        <v>28799497.88</v>
      </c>
      <c r="V22" s="23">
        <f t="shared" si="5"/>
        <v>1.2513058225234772</v>
      </c>
      <c r="W22" s="23">
        <f t="shared" si="5"/>
        <v>0</v>
      </c>
      <c r="X22" s="23">
        <f t="shared" si="5"/>
        <v>1.2513058225234772</v>
      </c>
      <c r="Y22" s="24">
        <f t="shared" si="6"/>
        <v>2.2339622633561023</v>
      </c>
      <c r="Z22" s="24">
        <f t="shared" si="7"/>
        <v>0.6696094879195356</v>
      </c>
      <c r="AA22" s="25"/>
      <c r="AB22" s="24">
        <f t="shared" si="8"/>
        <v>4.154877573799115</v>
      </c>
      <c r="AC22" s="35">
        <v>126752.38475885958</v>
      </c>
      <c r="AD22" s="27">
        <f t="shared" si="9"/>
        <v>5266.406408601424</v>
      </c>
      <c r="AE22" s="29"/>
      <c r="AF22" s="30">
        <f t="shared" si="10"/>
        <v>1414301434.4011426</v>
      </c>
      <c r="AG22" s="23">
        <f t="shared" si="11"/>
        <v>0.3281756100293644</v>
      </c>
      <c r="AH22" s="23">
        <f t="shared" si="12"/>
        <v>1.0948649052708257</v>
      </c>
      <c r="AI22" s="23">
        <f t="shared" si="13"/>
        <v>0.6132649836187561</v>
      </c>
      <c r="AJ22" s="23">
        <f t="shared" si="14"/>
        <v>0.6132649836187561</v>
      </c>
      <c r="AK22" s="23">
        <f t="shared" si="15"/>
        <v>2.036</v>
      </c>
    </row>
    <row r="23" spans="1:37" ht="12.75">
      <c r="A23" s="14" t="s">
        <v>78</v>
      </c>
      <c r="B23" s="15" t="s">
        <v>79</v>
      </c>
      <c r="C23" s="16" t="s">
        <v>37</v>
      </c>
      <c r="D23" s="17"/>
      <c r="E23" s="17" t="s">
        <v>1171</v>
      </c>
      <c r="F23" s="18">
        <v>2646525345</v>
      </c>
      <c r="G23" s="34">
        <v>96.5</v>
      </c>
      <c r="H23" s="20">
        <f t="shared" si="0"/>
        <v>0.965</v>
      </c>
      <c r="I23" s="18">
        <v>7393634.57</v>
      </c>
      <c r="J23" s="18">
        <v>802595.75</v>
      </c>
      <c r="K23" s="18">
        <v>486661.94</v>
      </c>
      <c r="L23" s="18">
        <v>138993.01</v>
      </c>
      <c r="M23" s="21">
        <f t="shared" si="1"/>
        <v>8821885.27</v>
      </c>
      <c r="N23" s="18">
        <v>16914449</v>
      </c>
      <c r="O23" s="18">
        <v>0</v>
      </c>
      <c r="P23" s="18">
        <v>1619175</v>
      </c>
      <c r="Q23" s="21">
        <f t="shared" si="2"/>
        <v>18533624</v>
      </c>
      <c r="R23" s="18">
        <v>18330278</v>
      </c>
      <c r="S23" s="18">
        <v>0</v>
      </c>
      <c r="T23" s="22">
        <f t="shared" si="3"/>
        <v>18330278</v>
      </c>
      <c r="U23" s="21">
        <f t="shared" si="4"/>
        <v>45685787.269999996</v>
      </c>
      <c r="V23" s="23">
        <f t="shared" si="5"/>
        <v>0.6926167563303649</v>
      </c>
      <c r="W23" s="23">
        <f t="shared" si="5"/>
        <v>0</v>
      </c>
      <c r="X23" s="23">
        <f t="shared" si="5"/>
        <v>0.6926167563303649</v>
      </c>
      <c r="Y23" s="24">
        <f t="shared" si="6"/>
        <v>0.7003002648364963</v>
      </c>
      <c r="Z23" s="24">
        <f t="shared" si="7"/>
        <v>0.33333840111023005</v>
      </c>
      <c r="AA23" s="25"/>
      <c r="AB23" s="24">
        <f t="shared" si="8"/>
        <v>1.7262554222770912</v>
      </c>
      <c r="AC23" s="35">
        <v>395456.236133122</v>
      </c>
      <c r="AD23" s="27">
        <f t="shared" si="9"/>
        <v>6826.584718980916</v>
      </c>
      <c r="AE23" s="29"/>
      <c r="AF23" s="30">
        <f t="shared" si="10"/>
        <v>2742513310.8808293</v>
      </c>
      <c r="AG23" s="23">
        <f t="shared" si="11"/>
        <v>0.32167155707137196</v>
      </c>
      <c r="AH23" s="23">
        <f t="shared" si="12"/>
        <v>0.675789755567219</v>
      </c>
      <c r="AI23" s="23">
        <f t="shared" si="13"/>
        <v>0.6683751698588021</v>
      </c>
      <c r="AJ23" s="23">
        <f t="shared" si="14"/>
        <v>0.6683751698588021</v>
      </c>
      <c r="AK23" s="23">
        <f t="shared" si="15"/>
        <v>1.666</v>
      </c>
    </row>
    <row r="24" spans="1:37" ht="12.75">
      <c r="A24" s="14" t="s">
        <v>80</v>
      </c>
      <c r="B24" s="15" t="s">
        <v>81</v>
      </c>
      <c r="C24" s="16" t="s">
        <v>37</v>
      </c>
      <c r="D24" s="17"/>
      <c r="E24" s="17" t="s">
        <v>1171</v>
      </c>
      <c r="F24" s="18">
        <v>97695359</v>
      </c>
      <c r="G24" s="34">
        <v>54.15</v>
      </c>
      <c r="H24" s="20">
        <f t="shared" si="0"/>
        <v>0.5415</v>
      </c>
      <c r="I24" s="18">
        <v>485825.72</v>
      </c>
      <c r="J24" s="18">
        <v>52361.21</v>
      </c>
      <c r="K24" s="18">
        <v>31749.74</v>
      </c>
      <c r="L24" s="18">
        <v>9067.88</v>
      </c>
      <c r="M24" s="21">
        <f t="shared" si="1"/>
        <v>579004.5499999999</v>
      </c>
      <c r="N24" s="18">
        <v>1975222</v>
      </c>
      <c r="O24" s="18">
        <v>0</v>
      </c>
      <c r="P24" s="18">
        <v>0</v>
      </c>
      <c r="Q24" s="21">
        <f t="shared" si="2"/>
        <v>1975222</v>
      </c>
      <c r="R24" s="18">
        <v>590831</v>
      </c>
      <c r="S24" s="18">
        <v>9770</v>
      </c>
      <c r="T24" s="22">
        <f t="shared" si="3"/>
        <v>600601</v>
      </c>
      <c r="U24" s="21">
        <f t="shared" si="4"/>
        <v>3154827.55</v>
      </c>
      <c r="V24" s="23">
        <f t="shared" si="5"/>
        <v>0.6047687485338992</v>
      </c>
      <c r="W24" s="23">
        <f t="shared" si="5"/>
        <v>0.01000047504815454</v>
      </c>
      <c r="X24" s="23">
        <f t="shared" si="5"/>
        <v>0.6147692235820537</v>
      </c>
      <c r="Y24" s="24">
        <f t="shared" si="6"/>
        <v>2.021817638236019</v>
      </c>
      <c r="Z24" s="24">
        <f t="shared" si="7"/>
        <v>0.5926633116727684</v>
      </c>
      <c r="AA24" s="25"/>
      <c r="AB24" s="24">
        <f t="shared" si="8"/>
        <v>3.2292501734908408</v>
      </c>
      <c r="AC24" s="35">
        <v>121889.258698941</v>
      </c>
      <c r="AD24" s="27">
        <f t="shared" si="9"/>
        <v>3936.1090980022523</v>
      </c>
      <c r="AE24" s="29"/>
      <c r="AF24" s="30">
        <f t="shared" si="10"/>
        <v>180416175.4385965</v>
      </c>
      <c r="AG24" s="23">
        <f t="shared" si="11"/>
        <v>0.32092718327080405</v>
      </c>
      <c r="AH24" s="23">
        <f t="shared" si="12"/>
        <v>1.0948142511048042</v>
      </c>
      <c r="AI24" s="23">
        <f t="shared" si="13"/>
        <v>0.32748227733110635</v>
      </c>
      <c r="AJ24" s="23">
        <f t="shared" si="14"/>
        <v>0.3328975345696821</v>
      </c>
      <c r="AK24" s="23">
        <f t="shared" si="15"/>
        <v>1.7489999999999999</v>
      </c>
    </row>
    <row r="25" spans="1:37" ht="12.75">
      <c r="A25" s="14" t="s">
        <v>82</v>
      </c>
      <c r="B25" s="15" t="s">
        <v>83</v>
      </c>
      <c r="C25" s="16" t="s">
        <v>84</v>
      </c>
      <c r="D25" s="17"/>
      <c r="E25" s="17" t="s">
        <v>1171</v>
      </c>
      <c r="F25" s="36">
        <v>1312958724</v>
      </c>
      <c r="G25" s="34">
        <v>75.36</v>
      </c>
      <c r="H25" s="20">
        <f t="shared" si="0"/>
        <v>0.7536</v>
      </c>
      <c r="I25" s="18">
        <v>3537128.7300000004</v>
      </c>
      <c r="J25" s="18">
        <v>0</v>
      </c>
      <c r="K25" s="18">
        <v>0</v>
      </c>
      <c r="L25" s="18">
        <v>45783.05</v>
      </c>
      <c r="M25" s="21">
        <f t="shared" si="1"/>
        <v>3582911.7800000003</v>
      </c>
      <c r="N25" s="18">
        <v>13813693</v>
      </c>
      <c r="O25" s="18">
        <v>8208288.69</v>
      </c>
      <c r="P25" s="18">
        <v>0</v>
      </c>
      <c r="Q25" s="21">
        <f t="shared" si="2"/>
        <v>22021981.69</v>
      </c>
      <c r="R25" s="18">
        <v>9007957</v>
      </c>
      <c r="S25" s="18">
        <v>65648</v>
      </c>
      <c r="T25" s="22">
        <f t="shared" si="3"/>
        <v>9073605</v>
      </c>
      <c r="U25" s="21">
        <f t="shared" si="4"/>
        <v>34678498.47</v>
      </c>
      <c r="V25" s="23">
        <f t="shared" si="5"/>
        <v>0.686080745368504</v>
      </c>
      <c r="W25" s="23">
        <f t="shared" si="5"/>
        <v>0.005000004859254052</v>
      </c>
      <c r="X25" s="23">
        <f t="shared" si="5"/>
        <v>0.6910807502277582</v>
      </c>
      <c r="Y25" s="24">
        <f t="shared" si="6"/>
        <v>1.6772790558799013</v>
      </c>
      <c r="Z25" s="24">
        <f t="shared" si="7"/>
        <v>0.2728883790866224</v>
      </c>
      <c r="AA25" s="25"/>
      <c r="AB25" s="24">
        <f t="shared" si="8"/>
        <v>2.6412481851942817</v>
      </c>
      <c r="AC25" s="35">
        <v>540912.0779838326</v>
      </c>
      <c r="AD25" s="27">
        <f t="shared" si="9"/>
        <v>14286.830443244655</v>
      </c>
      <c r="AE25" s="29"/>
      <c r="AF25" s="30">
        <f t="shared" si="10"/>
        <v>1742248837.5796177</v>
      </c>
      <c r="AG25" s="23">
        <f t="shared" si="11"/>
        <v>0.20564868247967866</v>
      </c>
      <c r="AH25" s="23">
        <f t="shared" si="12"/>
        <v>1.2639974965110938</v>
      </c>
      <c r="AI25" s="23">
        <f t="shared" si="13"/>
        <v>0.5170304497097047</v>
      </c>
      <c r="AJ25" s="23">
        <f t="shared" si="14"/>
        <v>0.5207984533716385</v>
      </c>
      <c r="AK25" s="23">
        <f t="shared" si="15"/>
        <v>1.991</v>
      </c>
    </row>
    <row r="26" spans="1:37" ht="12.75">
      <c r="A26" s="14" t="s">
        <v>85</v>
      </c>
      <c r="B26" s="15" t="s">
        <v>86</v>
      </c>
      <c r="C26" s="16" t="s">
        <v>84</v>
      </c>
      <c r="D26" s="17"/>
      <c r="E26" s="17" t="s">
        <v>1171</v>
      </c>
      <c r="F26" s="36">
        <v>1915122488</v>
      </c>
      <c r="G26" s="34">
        <v>78.72</v>
      </c>
      <c r="H26" s="20">
        <f t="shared" si="0"/>
        <v>0.7872</v>
      </c>
      <c r="I26" s="18">
        <v>4513782.88</v>
      </c>
      <c r="J26" s="18">
        <v>0</v>
      </c>
      <c r="K26" s="18">
        <v>0</v>
      </c>
      <c r="L26" s="18">
        <v>58623.77</v>
      </c>
      <c r="M26" s="21">
        <f t="shared" si="1"/>
        <v>4572406.649999999</v>
      </c>
      <c r="N26" s="18">
        <v>5295568</v>
      </c>
      <c r="O26" s="18">
        <v>0</v>
      </c>
      <c r="P26" s="18">
        <v>0</v>
      </c>
      <c r="Q26" s="21">
        <f t="shared" si="2"/>
        <v>5295568</v>
      </c>
      <c r="R26" s="18">
        <v>2852464</v>
      </c>
      <c r="S26" s="18">
        <v>95756</v>
      </c>
      <c r="T26" s="22">
        <f t="shared" si="3"/>
        <v>2948220</v>
      </c>
      <c r="U26" s="21">
        <f t="shared" si="4"/>
        <v>12816194.649999999</v>
      </c>
      <c r="V26" s="23">
        <f t="shared" si="5"/>
        <v>0.14894420685221466</v>
      </c>
      <c r="W26" s="23">
        <f t="shared" si="5"/>
        <v>0.004999993504331927</v>
      </c>
      <c r="X26" s="23">
        <f t="shared" si="5"/>
        <v>0.1539442003565466</v>
      </c>
      <c r="Y26" s="24">
        <f t="shared" si="6"/>
        <v>0.27651327960386834</v>
      </c>
      <c r="Z26" s="24">
        <f t="shared" si="7"/>
        <v>0.23875270008317084</v>
      </c>
      <c r="AA26" s="25"/>
      <c r="AB26" s="24">
        <f t="shared" si="8"/>
        <v>0.6692101800435857</v>
      </c>
      <c r="AC26" s="35">
        <v>2633272.7828746177</v>
      </c>
      <c r="AD26" s="27">
        <f t="shared" si="9"/>
        <v>17622.129531313967</v>
      </c>
      <c r="AE26" s="29"/>
      <c r="AF26" s="30">
        <f t="shared" si="10"/>
        <v>2432828363.8211384</v>
      </c>
      <c r="AG26" s="23">
        <f t="shared" si="11"/>
        <v>0.18794612550547207</v>
      </c>
      <c r="AH26" s="23">
        <f t="shared" si="12"/>
        <v>0.21767125370416515</v>
      </c>
      <c r="AI26" s="23">
        <f t="shared" si="13"/>
        <v>0.11724887963406339</v>
      </c>
      <c r="AJ26" s="23">
        <f t="shared" si="14"/>
        <v>0.12118487452067346</v>
      </c>
      <c r="AK26" s="23">
        <f t="shared" si="15"/>
        <v>0.527</v>
      </c>
    </row>
    <row r="27" spans="1:37" ht="12.75">
      <c r="A27" s="14" t="s">
        <v>87</v>
      </c>
      <c r="B27" s="15" t="s">
        <v>88</v>
      </c>
      <c r="C27" s="16" t="s">
        <v>84</v>
      </c>
      <c r="D27" s="17"/>
      <c r="E27" s="17" t="s">
        <v>1171</v>
      </c>
      <c r="F27" s="36">
        <v>2671557182</v>
      </c>
      <c r="G27" s="34">
        <v>92.3</v>
      </c>
      <c r="H27" s="20">
        <f t="shared" si="0"/>
        <v>0.9229999999999999</v>
      </c>
      <c r="I27" s="18">
        <v>5847305.34</v>
      </c>
      <c r="J27" s="18">
        <v>0</v>
      </c>
      <c r="K27" s="18">
        <v>0</v>
      </c>
      <c r="L27" s="18">
        <v>75647.72</v>
      </c>
      <c r="M27" s="21">
        <f t="shared" si="1"/>
        <v>5922953.06</v>
      </c>
      <c r="N27" s="18">
        <v>44033154.5</v>
      </c>
      <c r="O27" s="18">
        <v>0</v>
      </c>
      <c r="P27" s="18">
        <v>0</v>
      </c>
      <c r="Q27" s="21">
        <f t="shared" si="2"/>
        <v>44033154.5</v>
      </c>
      <c r="R27" s="18">
        <v>26625413.25</v>
      </c>
      <c r="S27" s="18">
        <v>0</v>
      </c>
      <c r="T27" s="22">
        <f t="shared" si="3"/>
        <v>26625413.25</v>
      </c>
      <c r="U27" s="21">
        <f t="shared" si="4"/>
        <v>76581520.81</v>
      </c>
      <c r="V27" s="23">
        <f t="shared" si="5"/>
        <v>0.9966252427383004</v>
      </c>
      <c r="W27" s="23">
        <f t="shared" si="5"/>
        <v>0</v>
      </c>
      <c r="X27" s="23">
        <f t="shared" si="5"/>
        <v>0.9966252427383004</v>
      </c>
      <c r="Y27" s="24">
        <f t="shared" si="6"/>
        <v>1.6482205507963557</v>
      </c>
      <c r="Z27" s="24">
        <f t="shared" si="7"/>
        <v>0.2217041469262476</v>
      </c>
      <c r="AA27" s="25"/>
      <c r="AB27" s="24">
        <f t="shared" si="8"/>
        <v>2.866549940460904</v>
      </c>
      <c r="AC27" s="35">
        <v>317745.7196207986</v>
      </c>
      <c r="AD27" s="27">
        <f t="shared" si="9"/>
        <v>9108.339736607073</v>
      </c>
      <c r="AE27" s="29"/>
      <c r="AF27" s="30">
        <f t="shared" si="10"/>
        <v>2894428149.5124598</v>
      </c>
      <c r="AG27" s="23">
        <f t="shared" si="11"/>
        <v>0.20463292761292648</v>
      </c>
      <c r="AH27" s="23">
        <f t="shared" si="12"/>
        <v>1.5213075683850361</v>
      </c>
      <c r="AI27" s="23">
        <f t="shared" si="13"/>
        <v>0.9198850990474513</v>
      </c>
      <c r="AJ27" s="23">
        <f t="shared" si="14"/>
        <v>0.9198850990474513</v>
      </c>
      <c r="AK27" s="23">
        <f t="shared" si="15"/>
        <v>2.646</v>
      </c>
    </row>
    <row r="28" spans="1:37" ht="12.75">
      <c r="A28" s="14" t="s">
        <v>89</v>
      </c>
      <c r="B28" s="15" t="s">
        <v>90</v>
      </c>
      <c r="C28" s="16" t="s">
        <v>84</v>
      </c>
      <c r="D28" s="17"/>
      <c r="E28" s="17" t="s">
        <v>1171</v>
      </c>
      <c r="F28" s="36">
        <v>834055263</v>
      </c>
      <c r="G28" s="34">
        <v>98.05</v>
      </c>
      <c r="H28" s="20">
        <f t="shared" si="0"/>
        <v>0.9804999999999999</v>
      </c>
      <c r="I28" s="18">
        <v>1766261.9300000002</v>
      </c>
      <c r="J28" s="18">
        <v>0</v>
      </c>
      <c r="K28" s="18">
        <v>0</v>
      </c>
      <c r="L28" s="18">
        <v>22904.2</v>
      </c>
      <c r="M28" s="21">
        <f t="shared" si="1"/>
        <v>1789166.1300000001</v>
      </c>
      <c r="N28" s="18">
        <v>13513758.12</v>
      </c>
      <c r="O28" s="18">
        <v>0</v>
      </c>
      <c r="P28" s="18">
        <v>0</v>
      </c>
      <c r="Q28" s="21">
        <f t="shared" si="2"/>
        <v>13513758.12</v>
      </c>
      <c r="R28" s="18">
        <v>5955445</v>
      </c>
      <c r="S28" s="18">
        <v>0</v>
      </c>
      <c r="T28" s="22">
        <f t="shared" si="3"/>
        <v>5955445</v>
      </c>
      <c r="U28" s="21">
        <f t="shared" si="4"/>
        <v>21258369.25</v>
      </c>
      <c r="V28" s="23">
        <f t="shared" si="5"/>
        <v>0.714034820496061</v>
      </c>
      <c r="W28" s="23">
        <f t="shared" si="5"/>
        <v>0</v>
      </c>
      <c r="X28" s="23">
        <f t="shared" si="5"/>
        <v>0.714034820496061</v>
      </c>
      <c r="Y28" s="24">
        <f t="shared" si="6"/>
        <v>1.6202473288631474</v>
      </c>
      <c r="Z28" s="24">
        <f t="shared" si="7"/>
        <v>0.21451409868988502</v>
      </c>
      <c r="AA28" s="25"/>
      <c r="AB28" s="24">
        <f t="shared" si="8"/>
        <v>2.5487962480490935</v>
      </c>
      <c r="AC28" s="35">
        <v>340772.2194760257</v>
      </c>
      <c r="AD28" s="27">
        <f t="shared" si="9"/>
        <v>8685.589544398566</v>
      </c>
      <c r="AE28" s="29"/>
      <c r="AF28" s="30">
        <f t="shared" si="10"/>
        <v>850642797.5522693</v>
      </c>
      <c r="AG28" s="23">
        <f t="shared" si="11"/>
        <v>0.21033107376543222</v>
      </c>
      <c r="AH28" s="23">
        <f t="shared" si="12"/>
        <v>1.5886525059503158</v>
      </c>
      <c r="AI28" s="23">
        <f t="shared" si="13"/>
        <v>0.7001111414963879</v>
      </c>
      <c r="AJ28" s="23">
        <f t="shared" si="14"/>
        <v>0.7001111414963879</v>
      </c>
      <c r="AK28" s="23">
        <f t="shared" si="15"/>
        <v>2.4989999999999997</v>
      </c>
    </row>
    <row r="29" spans="1:37" ht="12.75">
      <c r="A29" s="14" t="s">
        <v>91</v>
      </c>
      <c r="B29" s="15" t="s">
        <v>92</v>
      </c>
      <c r="C29" s="16" t="s">
        <v>84</v>
      </c>
      <c r="D29" s="17"/>
      <c r="E29" s="17" t="s">
        <v>1171</v>
      </c>
      <c r="F29" s="36">
        <v>956076142</v>
      </c>
      <c r="G29" s="34">
        <v>41.26</v>
      </c>
      <c r="H29" s="20">
        <f t="shared" si="0"/>
        <v>0.41259999999999997</v>
      </c>
      <c r="I29" s="18">
        <v>5160880.87</v>
      </c>
      <c r="J29" s="18">
        <v>0</v>
      </c>
      <c r="K29" s="18">
        <v>0</v>
      </c>
      <c r="L29" s="18">
        <v>68019.81</v>
      </c>
      <c r="M29" s="21">
        <f t="shared" si="1"/>
        <v>5228900.68</v>
      </c>
      <c r="N29" s="18">
        <v>10423999</v>
      </c>
      <c r="O29" s="18">
        <v>6078856.07</v>
      </c>
      <c r="P29" s="18">
        <v>0</v>
      </c>
      <c r="Q29" s="21">
        <f t="shared" si="2"/>
        <v>16502855.07</v>
      </c>
      <c r="R29" s="18">
        <v>16516088.37</v>
      </c>
      <c r="S29" s="18">
        <v>0</v>
      </c>
      <c r="T29" s="22">
        <f t="shared" si="3"/>
        <v>16516088.37</v>
      </c>
      <c r="U29" s="21">
        <f t="shared" si="4"/>
        <v>38247844.12</v>
      </c>
      <c r="V29" s="23">
        <f t="shared" si="5"/>
        <v>1.7274867183120233</v>
      </c>
      <c r="W29" s="23">
        <f t="shared" si="5"/>
        <v>0</v>
      </c>
      <c r="X29" s="23">
        <f t="shared" si="5"/>
        <v>1.7274867183120233</v>
      </c>
      <c r="Y29" s="24">
        <f t="shared" si="6"/>
        <v>1.726102592151076</v>
      </c>
      <c r="Z29" s="24">
        <f t="shared" si="7"/>
        <v>0.5469125784335281</v>
      </c>
      <c r="AA29" s="25"/>
      <c r="AB29" s="24">
        <f t="shared" si="8"/>
        <v>4.000501888896627</v>
      </c>
      <c r="AC29" s="35">
        <v>158523.3677792041</v>
      </c>
      <c r="AD29" s="27">
        <f t="shared" si="9"/>
        <v>6341.730322349607</v>
      </c>
      <c r="AE29" s="29"/>
      <c r="AF29" s="30">
        <f t="shared" si="10"/>
        <v>2317198599.1274843</v>
      </c>
      <c r="AG29" s="23">
        <f t="shared" si="11"/>
        <v>0.22565612986167372</v>
      </c>
      <c r="AH29" s="23">
        <f t="shared" si="12"/>
        <v>0.7121899295215338</v>
      </c>
      <c r="AI29" s="23">
        <f t="shared" si="13"/>
        <v>0.7127610199755408</v>
      </c>
      <c r="AJ29" s="23">
        <f t="shared" si="14"/>
        <v>0.7127610199755408</v>
      </c>
      <c r="AK29" s="23">
        <f t="shared" si="15"/>
        <v>1.6509999999999998</v>
      </c>
    </row>
    <row r="30" spans="1:37" ht="12.75">
      <c r="A30" s="14" t="s">
        <v>93</v>
      </c>
      <c r="B30" s="15" t="s">
        <v>94</v>
      </c>
      <c r="C30" s="16" t="s">
        <v>84</v>
      </c>
      <c r="D30" s="17"/>
      <c r="E30" s="17" t="s">
        <v>1171</v>
      </c>
      <c r="F30" s="36">
        <v>2473841933</v>
      </c>
      <c r="G30" s="34">
        <v>76.04</v>
      </c>
      <c r="H30" s="20">
        <f t="shared" si="0"/>
        <v>0.7604000000000001</v>
      </c>
      <c r="I30" s="18">
        <v>6761487.38</v>
      </c>
      <c r="J30" s="18">
        <v>0</v>
      </c>
      <c r="K30" s="18">
        <v>0</v>
      </c>
      <c r="L30" s="18">
        <v>87676.64</v>
      </c>
      <c r="M30" s="21">
        <f t="shared" si="1"/>
        <v>6849164.02</v>
      </c>
      <c r="N30" s="18">
        <v>26983326.5</v>
      </c>
      <c r="O30" s="18">
        <v>0</v>
      </c>
      <c r="P30" s="18">
        <v>0</v>
      </c>
      <c r="Q30" s="21">
        <f t="shared" si="2"/>
        <v>26983326.5</v>
      </c>
      <c r="R30" s="18">
        <v>22602575</v>
      </c>
      <c r="S30" s="18">
        <v>0</v>
      </c>
      <c r="T30" s="22">
        <f t="shared" si="3"/>
        <v>22602575</v>
      </c>
      <c r="U30" s="21">
        <f t="shared" si="4"/>
        <v>56435065.519999996</v>
      </c>
      <c r="V30" s="23">
        <f t="shared" si="5"/>
        <v>0.9136628617411345</v>
      </c>
      <c r="W30" s="23">
        <f t="shared" si="5"/>
        <v>0</v>
      </c>
      <c r="X30" s="23">
        <f t="shared" si="5"/>
        <v>0.9136628617411345</v>
      </c>
      <c r="Y30" s="24">
        <f t="shared" si="6"/>
        <v>1.0907457804823295</v>
      </c>
      <c r="Z30" s="24">
        <f t="shared" si="7"/>
        <v>0.2768634458263102</v>
      </c>
      <c r="AA30" s="25"/>
      <c r="AB30" s="24">
        <f t="shared" si="8"/>
        <v>2.281272088049774</v>
      </c>
      <c r="AC30" s="35">
        <v>328362.54455292114</v>
      </c>
      <c r="AD30" s="27">
        <f t="shared" si="9"/>
        <v>7490.843076495794</v>
      </c>
      <c r="AE30" s="29"/>
      <c r="AF30" s="30">
        <f t="shared" si="10"/>
        <v>3253342889.2688055</v>
      </c>
      <c r="AG30" s="23">
        <f t="shared" si="11"/>
        <v>0.21052696420632627</v>
      </c>
      <c r="AH30" s="23">
        <f t="shared" si="12"/>
        <v>0.8294030914787636</v>
      </c>
      <c r="AI30" s="23">
        <f t="shared" si="13"/>
        <v>0.6947492400679588</v>
      </c>
      <c r="AJ30" s="23">
        <f t="shared" si="14"/>
        <v>0.6947492400679588</v>
      </c>
      <c r="AK30" s="23">
        <f t="shared" si="15"/>
        <v>1.7349999999999999</v>
      </c>
    </row>
    <row r="31" spans="1:37" ht="12.75">
      <c r="A31" s="14" t="s">
        <v>95</v>
      </c>
      <c r="B31" s="15" t="s">
        <v>96</v>
      </c>
      <c r="C31" s="16" t="s">
        <v>84</v>
      </c>
      <c r="D31" s="17"/>
      <c r="E31" s="17" t="s">
        <v>1171</v>
      </c>
      <c r="F31" s="36">
        <v>2063199619</v>
      </c>
      <c r="G31" s="34">
        <v>95.78</v>
      </c>
      <c r="H31" s="20">
        <f t="shared" si="0"/>
        <v>0.9578</v>
      </c>
      <c r="I31" s="18">
        <v>4303054.04</v>
      </c>
      <c r="J31" s="18">
        <v>0</v>
      </c>
      <c r="K31" s="18">
        <v>0</v>
      </c>
      <c r="L31" s="18">
        <v>55641.62</v>
      </c>
      <c r="M31" s="21">
        <f t="shared" si="1"/>
        <v>4358695.66</v>
      </c>
      <c r="N31" s="18">
        <v>16503847.5</v>
      </c>
      <c r="O31" s="18">
        <v>10447113.6</v>
      </c>
      <c r="P31" s="18">
        <v>0</v>
      </c>
      <c r="Q31" s="21">
        <f t="shared" si="2"/>
        <v>26950961.1</v>
      </c>
      <c r="R31" s="18">
        <v>10008979</v>
      </c>
      <c r="S31" s="18">
        <v>206320</v>
      </c>
      <c r="T31" s="22">
        <f t="shared" si="3"/>
        <v>10215299</v>
      </c>
      <c r="U31" s="21">
        <f t="shared" si="4"/>
        <v>41524955.760000005</v>
      </c>
      <c r="V31" s="23">
        <f t="shared" si="5"/>
        <v>0.48511927337652344</v>
      </c>
      <c r="W31" s="23">
        <f t="shared" si="5"/>
        <v>0.010000001846646327</v>
      </c>
      <c r="X31" s="23">
        <f t="shared" si="5"/>
        <v>0.4951192752231698</v>
      </c>
      <c r="Y31" s="24">
        <f t="shared" si="6"/>
        <v>1.3062701665805223</v>
      </c>
      <c r="Z31" s="24">
        <f t="shared" si="7"/>
        <v>0.21125903765495027</v>
      </c>
      <c r="AA31" s="25"/>
      <c r="AB31" s="24">
        <f t="shared" si="8"/>
        <v>2.0126484794586426</v>
      </c>
      <c r="AC31" s="35">
        <v>664715.8753709199</v>
      </c>
      <c r="AD31" s="27">
        <f t="shared" si="9"/>
        <v>13378.393958373024</v>
      </c>
      <c r="AE31" s="29"/>
      <c r="AF31" s="30">
        <f t="shared" si="10"/>
        <v>2154102755.2724996</v>
      </c>
      <c r="AG31" s="23">
        <f t="shared" si="11"/>
        <v>0.20234390626591134</v>
      </c>
      <c r="AH31" s="23">
        <f t="shared" si="12"/>
        <v>1.2511455655508243</v>
      </c>
      <c r="AI31" s="23">
        <f t="shared" si="13"/>
        <v>0.4646472400400341</v>
      </c>
      <c r="AJ31" s="23">
        <f t="shared" si="14"/>
        <v>0.47422524180875203</v>
      </c>
      <c r="AK31" s="23">
        <f t="shared" si="15"/>
        <v>1.9269999999999998</v>
      </c>
    </row>
    <row r="32" spans="1:37" ht="12.75">
      <c r="A32" s="14" t="s">
        <v>97</v>
      </c>
      <c r="B32" s="15" t="s">
        <v>98</v>
      </c>
      <c r="C32" s="16" t="s">
        <v>84</v>
      </c>
      <c r="D32" s="17"/>
      <c r="E32" s="17" t="s">
        <v>1171</v>
      </c>
      <c r="F32" s="36">
        <v>1773269343</v>
      </c>
      <c r="G32" s="34">
        <v>76.82</v>
      </c>
      <c r="H32" s="20">
        <f t="shared" si="0"/>
        <v>0.7681999999999999</v>
      </c>
      <c r="I32" s="18">
        <v>4765026.7</v>
      </c>
      <c r="J32" s="18">
        <v>0</v>
      </c>
      <c r="K32" s="18">
        <v>0</v>
      </c>
      <c r="L32" s="18">
        <v>62321.24</v>
      </c>
      <c r="M32" s="21">
        <f t="shared" si="1"/>
        <v>4827347.94</v>
      </c>
      <c r="N32" s="18">
        <v>23531479</v>
      </c>
      <c r="O32" s="18">
        <v>0</v>
      </c>
      <c r="P32" s="18">
        <v>0</v>
      </c>
      <c r="Q32" s="21">
        <f t="shared" si="2"/>
        <v>23531479</v>
      </c>
      <c r="R32" s="18">
        <v>12249031</v>
      </c>
      <c r="S32" s="18">
        <v>177327</v>
      </c>
      <c r="T32" s="22">
        <f t="shared" si="3"/>
        <v>12426358</v>
      </c>
      <c r="U32" s="21">
        <f t="shared" si="4"/>
        <v>40785184.94</v>
      </c>
      <c r="V32" s="23">
        <f t="shared" si="5"/>
        <v>0.6907597567370791</v>
      </c>
      <c r="W32" s="23">
        <f t="shared" si="5"/>
        <v>0.010000003705020912</v>
      </c>
      <c r="X32" s="23">
        <f t="shared" si="5"/>
        <v>0.7007597604421</v>
      </c>
      <c r="Y32" s="24">
        <f t="shared" si="6"/>
        <v>1.3270109863958777</v>
      </c>
      <c r="Z32" s="24">
        <f t="shared" si="7"/>
        <v>0.27222869210794226</v>
      </c>
      <c r="AA32" s="25"/>
      <c r="AB32" s="24">
        <f t="shared" si="8"/>
        <v>2.2999994389459197</v>
      </c>
      <c r="AC32" s="35">
        <v>595769.5283714075</v>
      </c>
      <c r="AD32" s="27">
        <f t="shared" si="9"/>
        <v>13702.695809953126</v>
      </c>
      <c r="AE32" s="29"/>
      <c r="AF32" s="30">
        <f t="shared" si="10"/>
        <v>2308343325.9567823</v>
      </c>
      <c r="AG32" s="23">
        <f t="shared" si="11"/>
        <v>0.2091260812773212</v>
      </c>
      <c r="AH32" s="23">
        <f t="shared" si="12"/>
        <v>1.019409839749313</v>
      </c>
      <c r="AI32" s="23">
        <f t="shared" si="13"/>
        <v>0.5306416451254241</v>
      </c>
      <c r="AJ32" s="23">
        <f t="shared" si="14"/>
        <v>0.5383236479716211</v>
      </c>
      <c r="AK32" s="23">
        <f t="shared" si="15"/>
        <v>1.766</v>
      </c>
    </row>
    <row r="33" spans="1:37" ht="12.75">
      <c r="A33" s="14" t="s">
        <v>99</v>
      </c>
      <c r="B33" s="15" t="s">
        <v>100</v>
      </c>
      <c r="C33" s="16" t="s">
        <v>84</v>
      </c>
      <c r="D33" s="17"/>
      <c r="E33" s="17" t="s">
        <v>1171</v>
      </c>
      <c r="F33" s="36">
        <v>1219624902</v>
      </c>
      <c r="G33" s="34">
        <v>87.41</v>
      </c>
      <c r="H33" s="20">
        <f t="shared" si="0"/>
        <v>0.8741</v>
      </c>
      <c r="I33" s="18">
        <v>2851339.04</v>
      </c>
      <c r="J33" s="18">
        <v>0</v>
      </c>
      <c r="K33" s="18">
        <v>0</v>
      </c>
      <c r="L33" s="18">
        <v>36889.66</v>
      </c>
      <c r="M33" s="21">
        <f t="shared" si="1"/>
        <v>2888228.7</v>
      </c>
      <c r="N33" s="18">
        <v>11705661</v>
      </c>
      <c r="O33" s="18">
        <v>6843700.16</v>
      </c>
      <c r="P33" s="18">
        <v>0</v>
      </c>
      <c r="Q33" s="21">
        <f t="shared" si="2"/>
        <v>18549361.16</v>
      </c>
      <c r="R33" s="18">
        <v>5512505</v>
      </c>
      <c r="S33" s="18">
        <v>121900</v>
      </c>
      <c r="T33" s="22">
        <f t="shared" si="3"/>
        <v>5634405</v>
      </c>
      <c r="U33" s="21">
        <f t="shared" si="4"/>
        <v>27071994.86</v>
      </c>
      <c r="V33" s="23">
        <f t="shared" si="5"/>
        <v>0.45198363783490547</v>
      </c>
      <c r="W33" s="23">
        <f t="shared" si="5"/>
        <v>0.009994876277132622</v>
      </c>
      <c r="X33" s="23">
        <f t="shared" si="5"/>
        <v>0.46197851411203805</v>
      </c>
      <c r="Y33" s="24">
        <f t="shared" si="6"/>
        <v>1.5209070534376479</v>
      </c>
      <c r="Z33" s="24">
        <f t="shared" si="7"/>
        <v>0.2368128672400623</v>
      </c>
      <c r="AA33" s="25"/>
      <c r="AB33" s="24">
        <f t="shared" si="8"/>
        <v>2.219698434789748</v>
      </c>
      <c r="AC33" s="35">
        <v>710460.540872772</v>
      </c>
      <c r="AD33" s="27">
        <f t="shared" si="9"/>
        <v>15770.081505551698</v>
      </c>
      <c r="AE33" s="29"/>
      <c r="AF33" s="30">
        <f t="shared" si="10"/>
        <v>1395292188.5367806</v>
      </c>
      <c r="AG33" s="23">
        <f t="shared" si="11"/>
        <v>0.2069981272545385</v>
      </c>
      <c r="AH33" s="23">
        <f t="shared" si="12"/>
        <v>1.329424855409848</v>
      </c>
      <c r="AI33" s="23">
        <f t="shared" si="13"/>
        <v>0.39507889783149086</v>
      </c>
      <c r="AJ33" s="23">
        <f t="shared" si="14"/>
        <v>0.4038154191853324</v>
      </c>
      <c r="AK33" s="23">
        <f t="shared" si="15"/>
        <v>1.94</v>
      </c>
    </row>
    <row r="34" spans="1:37" ht="12.75">
      <c r="A34" s="14" t="s">
        <v>101</v>
      </c>
      <c r="B34" s="15" t="s">
        <v>102</v>
      </c>
      <c r="C34" s="16" t="s">
        <v>84</v>
      </c>
      <c r="D34" s="17"/>
      <c r="E34" s="17" t="s">
        <v>1171</v>
      </c>
      <c r="F34" s="36">
        <v>2091056705</v>
      </c>
      <c r="G34" s="34">
        <v>98.13</v>
      </c>
      <c r="H34" s="20">
        <f t="shared" si="0"/>
        <v>0.9813</v>
      </c>
      <c r="I34" s="18">
        <v>4377477.760000001</v>
      </c>
      <c r="J34" s="18">
        <v>0</v>
      </c>
      <c r="K34" s="18">
        <v>0</v>
      </c>
      <c r="L34" s="18">
        <v>56619.55</v>
      </c>
      <c r="M34" s="21">
        <f t="shared" si="1"/>
        <v>4434097.3100000005</v>
      </c>
      <c r="N34" s="18">
        <v>31899943</v>
      </c>
      <c r="O34" s="18">
        <v>0</v>
      </c>
      <c r="P34" s="18">
        <v>0</v>
      </c>
      <c r="Q34" s="21">
        <f t="shared" si="2"/>
        <v>31899943</v>
      </c>
      <c r="R34" s="18">
        <v>15153663</v>
      </c>
      <c r="S34" s="18">
        <v>0</v>
      </c>
      <c r="T34" s="22">
        <f t="shared" si="3"/>
        <v>15153663</v>
      </c>
      <c r="U34" s="21">
        <f t="shared" si="4"/>
        <v>51487703.31</v>
      </c>
      <c r="V34" s="23">
        <f t="shared" si="5"/>
        <v>0.7246892427051613</v>
      </c>
      <c r="W34" s="23">
        <f t="shared" si="5"/>
        <v>0</v>
      </c>
      <c r="X34" s="23">
        <f t="shared" si="5"/>
        <v>0.7246892427051613</v>
      </c>
      <c r="Y34" s="24">
        <f t="shared" si="6"/>
        <v>1.5255417475634647</v>
      </c>
      <c r="Z34" s="24">
        <f t="shared" si="7"/>
        <v>0.21205055316756705</v>
      </c>
      <c r="AA34" s="25"/>
      <c r="AB34" s="24">
        <f t="shared" si="8"/>
        <v>2.4622815434361933</v>
      </c>
      <c r="AC34" s="35">
        <v>383920.2732569821</v>
      </c>
      <c r="AD34" s="27">
        <f t="shared" si="9"/>
        <v>9453.19802991647</v>
      </c>
      <c r="AE34" s="29"/>
      <c r="AF34" s="30">
        <f t="shared" si="10"/>
        <v>2130904621.4205647</v>
      </c>
      <c r="AG34" s="23">
        <f t="shared" si="11"/>
        <v>0.20808520782333353</v>
      </c>
      <c r="AH34" s="23">
        <f t="shared" si="12"/>
        <v>1.4970141168840279</v>
      </c>
      <c r="AI34" s="23">
        <f t="shared" si="13"/>
        <v>0.7111375538665748</v>
      </c>
      <c r="AJ34" s="23">
        <f t="shared" si="14"/>
        <v>0.7111375538665748</v>
      </c>
      <c r="AK34" s="23">
        <f t="shared" si="15"/>
        <v>2.416</v>
      </c>
    </row>
    <row r="35" spans="1:37" ht="12.75">
      <c r="A35" s="14" t="s">
        <v>103</v>
      </c>
      <c r="B35" s="15" t="s">
        <v>104</v>
      </c>
      <c r="C35" s="16" t="s">
        <v>84</v>
      </c>
      <c r="D35" s="17"/>
      <c r="E35" s="17" t="s">
        <v>1171</v>
      </c>
      <c r="F35" s="36">
        <v>2071087494</v>
      </c>
      <c r="G35" s="34">
        <v>87.46</v>
      </c>
      <c r="H35" s="20">
        <f t="shared" si="0"/>
        <v>0.8745999999999999</v>
      </c>
      <c r="I35" s="18">
        <v>4858878.42</v>
      </c>
      <c r="J35" s="18">
        <v>0</v>
      </c>
      <c r="K35" s="18">
        <v>0</v>
      </c>
      <c r="L35" s="18">
        <v>62839.57</v>
      </c>
      <c r="M35" s="21">
        <f t="shared" si="1"/>
        <v>4921717.99</v>
      </c>
      <c r="N35" s="18">
        <v>29038162.5</v>
      </c>
      <c r="O35" s="18">
        <v>0</v>
      </c>
      <c r="P35" s="18">
        <v>0</v>
      </c>
      <c r="Q35" s="21">
        <f t="shared" si="2"/>
        <v>29038162.5</v>
      </c>
      <c r="R35" s="18">
        <v>16564124</v>
      </c>
      <c r="S35" s="18">
        <v>0</v>
      </c>
      <c r="T35" s="22">
        <f t="shared" si="3"/>
        <v>16564124</v>
      </c>
      <c r="U35" s="21">
        <f t="shared" si="4"/>
        <v>50524004.49</v>
      </c>
      <c r="V35" s="23">
        <f t="shared" si="5"/>
        <v>0.7997790555921344</v>
      </c>
      <c r="W35" s="23">
        <f t="shared" si="5"/>
        <v>0</v>
      </c>
      <c r="X35" s="23">
        <f t="shared" si="5"/>
        <v>0.7997790555921344</v>
      </c>
      <c r="Y35" s="24">
        <f t="shared" si="6"/>
        <v>1.4020731902502617</v>
      </c>
      <c r="Z35" s="24">
        <f t="shared" si="7"/>
        <v>0.23763930805716119</v>
      </c>
      <c r="AA35" s="37">
        <v>0.023</v>
      </c>
      <c r="AB35" s="24">
        <f t="shared" si="8"/>
        <v>2.416491553899557</v>
      </c>
      <c r="AC35" s="35">
        <v>335013.10154759383</v>
      </c>
      <c r="AD35" s="27">
        <f t="shared" si="9"/>
        <v>8095.563303354552</v>
      </c>
      <c r="AE35" s="29"/>
      <c r="AF35" s="30">
        <f t="shared" si="10"/>
        <v>2368039668.4198494</v>
      </c>
      <c r="AG35" s="23">
        <f t="shared" si="11"/>
        <v>0.20783933882679317</v>
      </c>
      <c r="AH35" s="23">
        <f t="shared" si="12"/>
        <v>1.2262532121928789</v>
      </c>
      <c r="AI35" s="23">
        <f t="shared" si="13"/>
        <v>0.6994867620208806</v>
      </c>
      <c r="AJ35" s="23">
        <f t="shared" si="14"/>
        <v>0.6994867620208806</v>
      </c>
      <c r="AK35" s="23">
        <f t="shared" si="15"/>
        <v>2.133</v>
      </c>
    </row>
    <row r="36" spans="1:37" ht="12.75">
      <c r="A36" s="14" t="s">
        <v>105</v>
      </c>
      <c r="B36" s="15" t="s">
        <v>106</v>
      </c>
      <c r="C36" s="16" t="s">
        <v>84</v>
      </c>
      <c r="D36" s="17"/>
      <c r="E36" s="17" t="s">
        <v>1170</v>
      </c>
      <c r="F36" s="36">
        <v>2023458239</v>
      </c>
      <c r="G36" s="34">
        <v>102.08</v>
      </c>
      <c r="H36" s="20">
        <f t="shared" si="0"/>
        <v>1.0208</v>
      </c>
      <c r="I36" s="18">
        <v>4415791.97</v>
      </c>
      <c r="J36" s="18">
        <v>0</v>
      </c>
      <c r="K36" s="18">
        <v>0</v>
      </c>
      <c r="L36" s="18">
        <v>58724.47</v>
      </c>
      <c r="M36" s="21">
        <f t="shared" si="1"/>
        <v>4474516.4399999995</v>
      </c>
      <c r="N36" s="18">
        <v>13024579</v>
      </c>
      <c r="O36" s="18">
        <v>5294363.93</v>
      </c>
      <c r="P36" s="18">
        <v>0</v>
      </c>
      <c r="Q36" s="21">
        <f t="shared" si="2"/>
        <v>18318942.93</v>
      </c>
      <c r="R36" s="18">
        <v>8598725.29</v>
      </c>
      <c r="S36" s="18">
        <v>0</v>
      </c>
      <c r="T36" s="22">
        <f t="shared" si="3"/>
        <v>8598725.29</v>
      </c>
      <c r="U36" s="21">
        <f t="shared" si="4"/>
        <v>31392184.659999996</v>
      </c>
      <c r="V36" s="23">
        <f t="shared" si="5"/>
        <v>0.4249519522700661</v>
      </c>
      <c r="W36" s="23">
        <f t="shared" si="5"/>
        <v>0</v>
      </c>
      <c r="X36" s="23">
        <f t="shared" si="5"/>
        <v>0.4249519522700661</v>
      </c>
      <c r="Y36" s="24">
        <f t="shared" si="6"/>
        <v>0.9053284410284289</v>
      </c>
      <c r="Z36" s="24">
        <f t="shared" si="7"/>
        <v>0.22113213674285273</v>
      </c>
      <c r="AA36" s="25"/>
      <c r="AB36" s="24">
        <f t="shared" si="8"/>
        <v>1.5514125300413475</v>
      </c>
      <c r="AC36" s="35">
        <v>317765.1995905834</v>
      </c>
      <c r="AD36" s="27">
        <f t="shared" si="9"/>
        <v>4929.849122559207</v>
      </c>
      <c r="AE36" s="29"/>
      <c r="AF36" s="30">
        <f t="shared" si="10"/>
        <v>1982227898.7068968</v>
      </c>
      <c r="AG36" s="23">
        <f t="shared" si="11"/>
        <v>0.22573168518710404</v>
      </c>
      <c r="AH36" s="23">
        <f t="shared" si="12"/>
        <v>0.9241592726018201</v>
      </c>
      <c r="AI36" s="23">
        <f t="shared" si="13"/>
        <v>0.43379095287728336</v>
      </c>
      <c r="AJ36" s="23">
        <f t="shared" si="14"/>
        <v>0.43379095287728336</v>
      </c>
      <c r="AK36" s="23">
        <f t="shared" si="15"/>
        <v>1.584</v>
      </c>
    </row>
    <row r="37" spans="1:37" ht="12.75">
      <c r="A37" s="14" t="s">
        <v>107</v>
      </c>
      <c r="B37" s="15" t="s">
        <v>108</v>
      </c>
      <c r="C37" s="16" t="s">
        <v>84</v>
      </c>
      <c r="D37" s="17"/>
      <c r="E37" s="17" t="s">
        <v>1171</v>
      </c>
      <c r="F37" s="36">
        <v>2962069601</v>
      </c>
      <c r="G37" s="34">
        <v>104.47</v>
      </c>
      <c r="H37" s="20">
        <f t="shared" si="0"/>
        <v>1.0447</v>
      </c>
      <c r="I37" s="18">
        <v>5494904.55</v>
      </c>
      <c r="J37" s="18">
        <v>0</v>
      </c>
      <c r="K37" s="18">
        <v>0</v>
      </c>
      <c r="L37" s="18">
        <v>72360.91</v>
      </c>
      <c r="M37" s="21">
        <f t="shared" si="1"/>
        <v>5567265.46</v>
      </c>
      <c r="N37" s="18">
        <v>13476108.5</v>
      </c>
      <c r="O37" s="18">
        <v>0</v>
      </c>
      <c r="P37" s="18">
        <v>0</v>
      </c>
      <c r="Q37" s="21">
        <f t="shared" si="2"/>
        <v>13476108.5</v>
      </c>
      <c r="R37" s="18">
        <v>17231684.41</v>
      </c>
      <c r="S37" s="18">
        <v>0</v>
      </c>
      <c r="T37" s="22">
        <f t="shared" si="3"/>
        <v>17231684.41</v>
      </c>
      <c r="U37" s="21">
        <f t="shared" si="4"/>
        <v>36275058.370000005</v>
      </c>
      <c r="V37" s="23">
        <f t="shared" si="5"/>
        <v>0.5817447505008847</v>
      </c>
      <c r="W37" s="23">
        <f t="shared" si="5"/>
        <v>0</v>
      </c>
      <c r="X37" s="23">
        <f t="shared" si="5"/>
        <v>0.5817447505008847</v>
      </c>
      <c r="Y37" s="24">
        <f t="shared" si="6"/>
        <v>0.4549558354554005</v>
      </c>
      <c r="Z37" s="24">
        <f t="shared" si="7"/>
        <v>0.18795187858247764</v>
      </c>
      <c r="AA37" s="25"/>
      <c r="AB37" s="24">
        <f t="shared" si="8"/>
        <v>1.224652464538763</v>
      </c>
      <c r="AC37" s="35">
        <v>533528.343373494</v>
      </c>
      <c r="AD37" s="27">
        <f t="shared" si="9"/>
        <v>6533.868006136328</v>
      </c>
      <c r="AE37" s="29"/>
      <c r="AF37" s="30">
        <f t="shared" si="10"/>
        <v>2835330335.024409</v>
      </c>
      <c r="AG37" s="23">
        <f t="shared" si="11"/>
        <v>0.1963533275551144</v>
      </c>
      <c r="AH37" s="23">
        <f t="shared" si="12"/>
        <v>0.475292361300257</v>
      </c>
      <c r="AI37" s="23">
        <f t="shared" si="13"/>
        <v>0.6077487408482742</v>
      </c>
      <c r="AJ37" s="23">
        <f t="shared" si="14"/>
        <v>0.6077487408482742</v>
      </c>
      <c r="AK37" s="23">
        <f t="shared" si="15"/>
        <v>1.279</v>
      </c>
    </row>
    <row r="38" spans="1:37" ht="12.75">
      <c r="A38" s="14" t="s">
        <v>109</v>
      </c>
      <c r="B38" s="15" t="s">
        <v>110</v>
      </c>
      <c r="C38" s="16" t="s">
        <v>84</v>
      </c>
      <c r="D38" s="17"/>
      <c r="E38" s="17" t="s">
        <v>1171</v>
      </c>
      <c r="F38" s="36">
        <v>1401921021</v>
      </c>
      <c r="G38" s="34">
        <v>103.1</v>
      </c>
      <c r="H38" s="20">
        <f t="shared" si="0"/>
        <v>1.031</v>
      </c>
      <c r="I38" s="18">
        <v>2663121.46</v>
      </c>
      <c r="J38" s="18">
        <v>0</v>
      </c>
      <c r="K38" s="18">
        <v>0</v>
      </c>
      <c r="L38" s="18">
        <v>34473.49</v>
      </c>
      <c r="M38" s="21">
        <f t="shared" si="1"/>
        <v>2697594.95</v>
      </c>
      <c r="N38" s="18">
        <v>16878405</v>
      </c>
      <c r="O38" s="18">
        <v>0</v>
      </c>
      <c r="P38" s="18">
        <v>0</v>
      </c>
      <c r="Q38" s="21">
        <f t="shared" si="2"/>
        <v>16878405</v>
      </c>
      <c r="R38" s="18">
        <v>8365403</v>
      </c>
      <c r="S38" s="18">
        <v>0</v>
      </c>
      <c r="T38" s="22">
        <f t="shared" si="3"/>
        <v>8365403</v>
      </c>
      <c r="U38" s="21">
        <f t="shared" si="4"/>
        <v>27941402.95</v>
      </c>
      <c r="V38" s="23">
        <f t="shared" si="5"/>
        <v>0.5967100053919514</v>
      </c>
      <c r="W38" s="23">
        <f t="shared" si="5"/>
        <v>0</v>
      </c>
      <c r="X38" s="23">
        <f t="shared" si="5"/>
        <v>0.5967100053919514</v>
      </c>
      <c r="Y38" s="24">
        <f t="shared" si="6"/>
        <v>1.2039483499548724</v>
      </c>
      <c r="Z38" s="24">
        <f t="shared" si="7"/>
        <v>0.1924213211437394</v>
      </c>
      <c r="AA38" s="25"/>
      <c r="AB38" s="24">
        <f t="shared" si="8"/>
        <v>1.9930796764905632</v>
      </c>
      <c r="AC38" s="35">
        <v>518831.91627104016</v>
      </c>
      <c r="AD38" s="27">
        <f t="shared" si="9"/>
        <v>10340.733478344637</v>
      </c>
      <c r="AE38" s="29"/>
      <c r="AF38" s="30">
        <f t="shared" si="10"/>
        <v>1359768206.5955384</v>
      </c>
      <c r="AG38" s="23">
        <f t="shared" si="11"/>
        <v>0.1983863820991953</v>
      </c>
      <c r="AH38" s="23">
        <f t="shared" si="12"/>
        <v>1.2412707488034735</v>
      </c>
      <c r="AI38" s="23">
        <f t="shared" si="13"/>
        <v>0.6152080155591019</v>
      </c>
      <c r="AJ38" s="23">
        <f t="shared" si="14"/>
        <v>0.6152080155591019</v>
      </c>
      <c r="AK38" s="23">
        <f t="shared" si="15"/>
        <v>2.0540000000000003</v>
      </c>
    </row>
    <row r="39" spans="1:37" ht="12.75">
      <c r="A39" s="14" t="s">
        <v>111</v>
      </c>
      <c r="B39" s="15" t="s">
        <v>112</v>
      </c>
      <c r="C39" s="16" t="s">
        <v>84</v>
      </c>
      <c r="D39" s="17"/>
      <c r="E39" s="17" t="s">
        <v>1171</v>
      </c>
      <c r="F39" s="36">
        <v>5263529221</v>
      </c>
      <c r="G39" s="34">
        <v>97.71</v>
      </c>
      <c r="H39" s="20">
        <f t="shared" si="0"/>
        <v>0.9771</v>
      </c>
      <c r="I39" s="18">
        <v>10653001.88</v>
      </c>
      <c r="J39" s="18">
        <v>0</v>
      </c>
      <c r="K39" s="18">
        <v>0</v>
      </c>
      <c r="L39" s="18">
        <v>138970.4</v>
      </c>
      <c r="M39" s="21">
        <f t="shared" si="1"/>
        <v>10791972.280000001</v>
      </c>
      <c r="N39" s="18">
        <v>48428618</v>
      </c>
      <c r="O39" s="18">
        <v>0</v>
      </c>
      <c r="P39" s="18">
        <v>0</v>
      </c>
      <c r="Q39" s="21">
        <f t="shared" si="2"/>
        <v>48428618</v>
      </c>
      <c r="R39" s="18">
        <v>47214620</v>
      </c>
      <c r="S39" s="18">
        <v>0</v>
      </c>
      <c r="T39" s="22">
        <f t="shared" si="3"/>
        <v>47214620</v>
      </c>
      <c r="U39" s="21">
        <f t="shared" si="4"/>
        <v>106435210.28</v>
      </c>
      <c r="V39" s="23">
        <f t="shared" si="5"/>
        <v>0.8970144938424006</v>
      </c>
      <c r="W39" s="23">
        <f t="shared" si="5"/>
        <v>0</v>
      </c>
      <c r="X39" s="23">
        <f t="shared" si="5"/>
        <v>0.8970144938424006</v>
      </c>
      <c r="Y39" s="24">
        <f t="shared" si="6"/>
        <v>0.920078828607685</v>
      </c>
      <c r="Z39" s="24">
        <f t="shared" si="7"/>
        <v>0.2050330078332817</v>
      </c>
      <c r="AA39" s="38">
        <v>0.016</v>
      </c>
      <c r="AB39" s="24">
        <f t="shared" si="8"/>
        <v>2.006126330283367</v>
      </c>
      <c r="AC39" s="35">
        <v>566695.1230425056</v>
      </c>
      <c r="AD39" s="27">
        <f t="shared" si="9"/>
        <v>11368.620075787429</v>
      </c>
      <c r="AE39" s="29"/>
      <c r="AF39" s="30">
        <f t="shared" si="10"/>
        <v>5386888978.610173</v>
      </c>
      <c r="AG39" s="23">
        <f t="shared" si="11"/>
        <v>0.20033775195389952</v>
      </c>
      <c r="AH39" s="23">
        <f t="shared" si="12"/>
        <v>0.8990090234325688</v>
      </c>
      <c r="AI39" s="23">
        <f t="shared" si="13"/>
        <v>0.8764728619334096</v>
      </c>
      <c r="AJ39" s="23">
        <f t="shared" si="14"/>
        <v>0.8764728619334096</v>
      </c>
      <c r="AK39" s="23">
        <f t="shared" si="15"/>
        <v>1.975</v>
      </c>
    </row>
    <row r="40" spans="1:37" ht="12.75">
      <c r="A40" s="14" t="s">
        <v>113</v>
      </c>
      <c r="B40" s="15" t="s">
        <v>114</v>
      </c>
      <c r="C40" s="16" t="s">
        <v>84</v>
      </c>
      <c r="D40" s="17"/>
      <c r="E40" s="17" t="s">
        <v>1172</v>
      </c>
      <c r="F40" s="36">
        <v>3424443979</v>
      </c>
      <c r="G40" s="34">
        <v>102.89</v>
      </c>
      <c r="H40" s="20">
        <f t="shared" si="0"/>
        <v>1.0289</v>
      </c>
      <c r="I40" s="18">
        <v>6607342.91</v>
      </c>
      <c r="J40" s="18">
        <v>0</v>
      </c>
      <c r="K40" s="18">
        <v>0</v>
      </c>
      <c r="L40" s="18">
        <v>86628.2</v>
      </c>
      <c r="M40" s="21">
        <f t="shared" si="1"/>
        <v>6693971.11</v>
      </c>
      <c r="N40" s="18">
        <v>9975855</v>
      </c>
      <c r="O40" s="18">
        <v>0</v>
      </c>
      <c r="P40" s="18">
        <v>0</v>
      </c>
      <c r="Q40" s="21">
        <f t="shared" si="2"/>
        <v>9975855</v>
      </c>
      <c r="R40" s="18">
        <v>10527903</v>
      </c>
      <c r="S40" s="18">
        <v>0</v>
      </c>
      <c r="T40" s="22">
        <f t="shared" si="3"/>
        <v>10527903</v>
      </c>
      <c r="U40" s="21">
        <f t="shared" si="4"/>
        <v>27197729.11</v>
      </c>
      <c r="V40" s="23">
        <f t="shared" si="5"/>
        <v>0.3074339386061249</v>
      </c>
      <c r="W40" s="23">
        <f t="shared" si="5"/>
        <v>0</v>
      </c>
      <c r="X40" s="23">
        <f t="shared" si="5"/>
        <v>0.3074339386061249</v>
      </c>
      <c r="Y40" s="24">
        <f t="shared" si="6"/>
        <v>0.29131313174272255</v>
      </c>
      <c r="Z40" s="24">
        <f t="shared" si="7"/>
        <v>0.19547614593931137</v>
      </c>
      <c r="AA40" s="25"/>
      <c r="AB40" s="24">
        <f t="shared" si="8"/>
        <v>0.7942232162881587</v>
      </c>
      <c r="AC40" s="35">
        <v>1264275.3645833333</v>
      </c>
      <c r="AD40" s="27">
        <f t="shared" si="9"/>
        <v>10041.168463332595</v>
      </c>
      <c r="AE40" s="29"/>
      <c r="AF40" s="30">
        <f t="shared" si="10"/>
        <v>3328257341.821363</v>
      </c>
      <c r="AG40" s="23">
        <f t="shared" si="11"/>
        <v>0.2011254065569574</v>
      </c>
      <c r="AH40" s="23">
        <f t="shared" si="12"/>
        <v>0.2997320812500872</v>
      </c>
      <c r="AI40" s="23">
        <f t="shared" si="13"/>
        <v>0.31631877943184183</v>
      </c>
      <c r="AJ40" s="23">
        <f t="shared" si="14"/>
        <v>0.31631877943184183</v>
      </c>
      <c r="AK40" s="23">
        <f t="shared" si="15"/>
        <v>0.817</v>
      </c>
    </row>
    <row r="41" spans="1:37" ht="12.75">
      <c r="A41" s="14" t="s">
        <v>115</v>
      </c>
      <c r="B41" s="15" t="s">
        <v>116</v>
      </c>
      <c r="C41" s="16" t="s">
        <v>84</v>
      </c>
      <c r="D41" s="17"/>
      <c r="E41" s="17" t="s">
        <v>1171</v>
      </c>
      <c r="F41" s="36">
        <v>5070332554</v>
      </c>
      <c r="G41" s="34">
        <v>100.09</v>
      </c>
      <c r="H41" s="20">
        <f t="shared" si="0"/>
        <v>1.0009000000000001</v>
      </c>
      <c r="I41" s="18">
        <v>9966381.74</v>
      </c>
      <c r="J41" s="18">
        <v>0</v>
      </c>
      <c r="K41" s="18">
        <v>0</v>
      </c>
      <c r="L41" s="18">
        <v>129001.07</v>
      </c>
      <c r="M41" s="21">
        <f t="shared" si="1"/>
        <v>10095382.81</v>
      </c>
      <c r="N41" s="18">
        <v>72306304</v>
      </c>
      <c r="O41" s="18">
        <v>0</v>
      </c>
      <c r="P41" s="18">
        <v>0</v>
      </c>
      <c r="Q41" s="21">
        <f t="shared" si="2"/>
        <v>72306304</v>
      </c>
      <c r="R41" s="18">
        <v>33060662</v>
      </c>
      <c r="S41" s="18">
        <v>268200</v>
      </c>
      <c r="T41" s="22">
        <f t="shared" si="3"/>
        <v>33328862</v>
      </c>
      <c r="U41" s="21">
        <f t="shared" si="4"/>
        <v>115730548.81</v>
      </c>
      <c r="V41" s="23">
        <f t="shared" si="5"/>
        <v>0.6520412940945728</v>
      </c>
      <c r="W41" s="23">
        <f t="shared" si="5"/>
        <v>0.005289593870690321</v>
      </c>
      <c r="X41" s="23">
        <f t="shared" si="5"/>
        <v>0.6573308879652631</v>
      </c>
      <c r="Y41" s="24">
        <f t="shared" si="6"/>
        <v>1.4260663029480651</v>
      </c>
      <c r="Z41" s="24">
        <f t="shared" si="7"/>
        <v>0.19910691660719027</v>
      </c>
      <c r="AA41" s="25"/>
      <c r="AB41" s="24">
        <f t="shared" si="8"/>
        <v>2.282504107520518</v>
      </c>
      <c r="AC41" s="35">
        <v>411331.48148148146</v>
      </c>
      <c r="AD41" s="27">
        <f t="shared" si="9"/>
        <v>9388.657960339815</v>
      </c>
      <c r="AE41" s="29"/>
      <c r="AF41" s="30">
        <f t="shared" si="10"/>
        <v>5065773357.977819</v>
      </c>
      <c r="AG41" s="23">
        <f t="shared" si="11"/>
        <v>0.19928611283213676</v>
      </c>
      <c r="AH41" s="23">
        <f t="shared" si="12"/>
        <v>1.4273497626207183</v>
      </c>
      <c r="AI41" s="23">
        <f t="shared" si="13"/>
        <v>0.6526281312592579</v>
      </c>
      <c r="AJ41" s="23">
        <f t="shared" si="14"/>
        <v>0.6579224857644318</v>
      </c>
      <c r="AK41" s="23">
        <f t="shared" si="15"/>
        <v>2.2840000000000003</v>
      </c>
    </row>
    <row r="42" spans="1:37" ht="12.75">
      <c r="A42" s="14" t="s">
        <v>117</v>
      </c>
      <c r="B42" s="15" t="s">
        <v>118</v>
      </c>
      <c r="C42" s="16" t="s">
        <v>84</v>
      </c>
      <c r="D42" s="33"/>
      <c r="E42" s="17" t="s">
        <v>1171</v>
      </c>
      <c r="F42" s="36">
        <v>623112946</v>
      </c>
      <c r="G42" s="34">
        <v>47.28</v>
      </c>
      <c r="H42" s="20">
        <f t="shared" si="0"/>
        <v>0.4728</v>
      </c>
      <c r="I42" s="18">
        <v>2812387.38</v>
      </c>
      <c r="J42" s="18">
        <v>0</v>
      </c>
      <c r="K42" s="18">
        <v>0</v>
      </c>
      <c r="L42" s="18">
        <v>36484.04</v>
      </c>
      <c r="M42" s="21">
        <f t="shared" si="1"/>
        <v>2848871.42</v>
      </c>
      <c r="N42" s="18">
        <v>11992774.5</v>
      </c>
      <c r="O42" s="18">
        <v>0</v>
      </c>
      <c r="P42" s="18">
        <v>0</v>
      </c>
      <c r="Q42" s="21">
        <f t="shared" si="2"/>
        <v>11992774.5</v>
      </c>
      <c r="R42" s="18">
        <v>11575898.46</v>
      </c>
      <c r="S42" s="18">
        <v>0</v>
      </c>
      <c r="T42" s="22">
        <f t="shared" si="3"/>
        <v>11575898.46</v>
      </c>
      <c r="U42" s="21">
        <f t="shared" si="4"/>
        <v>26417544.380000003</v>
      </c>
      <c r="V42" s="23">
        <f t="shared" si="5"/>
        <v>1.8577528414888689</v>
      </c>
      <c r="W42" s="23">
        <f t="shared" si="5"/>
        <v>0</v>
      </c>
      <c r="X42" s="23">
        <f t="shared" si="5"/>
        <v>1.8577528414888689</v>
      </c>
      <c r="Y42" s="24">
        <f t="shared" si="6"/>
        <v>1.9246550046803232</v>
      </c>
      <c r="Z42" s="24">
        <f t="shared" si="7"/>
        <v>0.4571998444724979</v>
      </c>
      <c r="AA42" s="25"/>
      <c r="AB42" s="24">
        <f t="shared" si="8"/>
        <v>4.239607690641691</v>
      </c>
      <c r="AC42" s="35">
        <v>188041.24587069373</v>
      </c>
      <c r="AD42" s="27">
        <f t="shared" si="9"/>
        <v>7972.211121512382</v>
      </c>
      <c r="AE42" s="29"/>
      <c r="AF42" s="30">
        <f t="shared" si="10"/>
        <v>1317920782.571912</v>
      </c>
      <c r="AG42" s="23">
        <f t="shared" si="11"/>
        <v>0.21616408646659702</v>
      </c>
      <c r="AH42" s="23">
        <f t="shared" si="12"/>
        <v>0.9099768862128568</v>
      </c>
      <c r="AI42" s="23">
        <f t="shared" si="13"/>
        <v>0.8783455434559372</v>
      </c>
      <c r="AJ42" s="23">
        <f t="shared" si="14"/>
        <v>0.8783455434559372</v>
      </c>
      <c r="AK42" s="23">
        <f t="shared" si="15"/>
        <v>2.004</v>
      </c>
    </row>
    <row r="43" spans="1:37" ht="12.75">
      <c r="A43" s="14" t="s">
        <v>119</v>
      </c>
      <c r="B43" s="15" t="s">
        <v>120</v>
      </c>
      <c r="C43" s="16" t="s">
        <v>84</v>
      </c>
      <c r="D43" s="17"/>
      <c r="E43" s="17" t="s">
        <v>1171</v>
      </c>
      <c r="F43" s="36">
        <v>6117807169</v>
      </c>
      <c r="G43" s="34">
        <v>95.32</v>
      </c>
      <c r="H43" s="20">
        <f t="shared" si="0"/>
        <v>0.9531999999999999</v>
      </c>
      <c r="I43" s="18">
        <v>12753598.94</v>
      </c>
      <c r="J43" s="18">
        <v>0</v>
      </c>
      <c r="K43" s="18">
        <v>0</v>
      </c>
      <c r="L43" s="18">
        <v>165176.23</v>
      </c>
      <c r="M43" s="21">
        <f t="shared" si="1"/>
        <v>12918775.17</v>
      </c>
      <c r="N43" s="18">
        <v>49072315</v>
      </c>
      <c r="O43" s="18">
        <v>0</v>
      </c>
      <c r="P43" s="18">
        <v>0</v>
      </c>
      <c r="Q43" s="21">
        <f t="shared" si="2"/>
        <v>49072315</v>
      </c>
      <c r="R43" s="18">
        <v>57096085.98</v>
      </c>
      <c r="S43" s="18">
        <v>0</v>
      </c>
      <c r="T43" s="22">
        <f t="shared" si="3"/>
        <v>57096085.98</v>
      </c>
      <c r="U43" s="21">
        <f t="shared" si="4"/>
        <v>119087176.15</v>
      </c>
      <c r="V43" s="23">
        <f t="shared" si="5"/>
        <v>0.9332769798517982</v>
      </c>
      <c r="W43" s="23">
        <f t="shared" si="5"/>
        <v>0</v>
      </c>
      <c r="X43" s="23">
        <f t="shared" si="5"/>
        <v>0.9332769798517982</v>
      </c>
      <c r="Y43" s="24">
        <f t="shared" si="6"/>
        <v>0.8021226175394676</v>
      </c>
      <c r="Z43" s="24">
        <f t="shared" si="7"/>
        <v>0.21116675980671137</v>
      </c>
      <c r="AA43" s="25"/>
      <c r="AB43" s="24">
        <f t="shared" si="8"/>
        <v>1.9465663571979774</v>
      </c>
      <c r="AC43" s="35">
        <v>468436.0354489769</v>
      </c>
      <c r="AD43" s="27">
        <f t="shared" si="9"/>
        <v>9118.418271041775</v>
      </c>
      <c r="AE43" s="29"/>
      <c r="AF43" s="30">
        <f t="shared" si="10"/>
        <v>6418177894.460764</v>
      </c>
      <c r="AG43" s="23">
        <f t="shared" si="11"/>
        <v>0.2012841554477573</v>
      </c>
      <c r="AH43" s="23">
        <f t="shared" si="12"/>
        <v>0.7645832790386206</v>
      </c>
      <c r="AI43" s="23">
        <f t="shared" si="13"/>
        <v>0.889599617194734</v>
      </c>
      <c r="AJ43" s="23">
        <f t="shared" si="14"/>
        <v>0.889599617194734</v>
      </c>
      <c r="AK43" s="23">
        <f t="shared" si="15"/>
        <v>1.8559999999999999</v>
      </c>
    </row>
    <row r="44" spans="1:37" ht="12.75">
      <c r="A44" s="14" t="s">
        <v>121</v>
      </c>
      <c r="B44" s="15" t="s">
        <v>122</v>
      </c>
      <c r="C44" s="16" t="s">
        <v>84</v>
      </c>
      <c r="D44" s="17"/>
      <c r="E44" s="17" t="s">
        <v>1171</v>
      </c>
      <c r="F44" s="36">
        <v>4952171873</v>
      </c>
      <c r="G44" s="34">
        <v>107.88</v>
      </c>
      <c r="H44" s="20">
        <f t="shared" si="0"/>
        <v>1.0788</v>
      </c>
      <c r="I44" s="18">
        <v>9067557.03</v>
      </c>
      <c r="J44" s="18">
        <v>0</v>
      </c>
      <c r="K44" s="18">
        <v>0</v>
      </c>
      <c r="L44" s="18">
        <v>117741.26</v>
      </c>
      <c r="M44" s="21">
        <f t="shared" si="1"/>
        <v>9185298.29</v>
      </c>
      <c r="N44" s="18">
        <v>24729103</v>
      </c>
      <c r="O44" s="18">
        <v>17363684.08</v>
      </c>
      <c r="P44" s="18">
        <v>0</v>
      </c>
      <c r="Q44" s="21">
        <f t="shared" si="2"/>
        <v>42092787.08</v>
      </c>
      <c r="R44" s="18">
        <v>10418446</v>
      </c>
      <c r="S44" s="18">
        <v>0</v>
      </c>
      <c r="T44" s="22">
        <f t="shared" si="3"/>
        <v>10418446</v>
      </c>
      <c r="U44" s="21">
        <f t="shared" si="4"/>
        <v>61696531.37</v>
      </c>
      <c r="V44" s="23">
        <f t="shared" si="5"/>
        <v>0.21038134917737739</v>
      </c>
      <c r="W44" s="23">
        <f t="shared" si="5"/>
        <v>0</v>
      </c>
      <c r="X44" s="23">
        <f t="shared" si="5"/>
        <v>0.21038134917737739</v>
      </c>
      <c r="Y44" s="24">
        <f t="shared" si="6"/>
        <v>0.8499863930308301</v>
      </c>
      <c r="Z44" s="24">
        <f t="shared" si="7"/>
        <v>0.18548019991147022</v>
      </c>
      <c r="AA44" s="25"/>
      <c r="AB44" s="24">
        <f t="shared" si="8"/>
        <v>1.2458479421196778</v>
      </c>
      <c r="AC44" s="35">
        <v>1280957.076700434</v>
      </c>
      <c r="AD44" s="27">
        <f t="shared" si="9"/>
        <v>15958.777379508741</v>
      </c>
      <c r="AE44" s="29"/>
      <c r="AF44" s="30">
        <f t="shared" si="10"/>
        <v>4590444821.097516</v>
      </c>
      <c r="AG44" s="23">
        <f t="shared" si="11"/>
        <v>0.20009603966449405</v>
      </c>
      <c r="AH44" s="23">
        <f t="shared" si="12"/>
        <v>0.9169653208016594</v>
      </c>
      <c r="AI44" s="23">
        <f t="shared" si="13"/>
        <v>0.22695939949255473</v>
      </c>
      <c r="AJ44" s="23">
        <f t="shared" si="14"/>
        <v>0.22695939949255473</v>
      </c>
      <c r="AK44" s="23">
        <f t="shared" si="15"/>
        <v>1.344</v>
      </c>
    </row>
    <row r="45" spans="1:37" ht="12.75">
      <c r="A45" s="14" t="s">
        <v>123</v>
      </c>
      <c r="B45" s="15" t="s">
        <v>124</v>
      </c>
      <c r="C45" s="16" t="s">
        <v>84</v>
      </c>
      <c r="D45" s="17"/>
      <c r="E45" s="17" t="s">
        <v>1171</v>
      </c>
      <c r="F45" s="36">
        <v>1176988760</v>
      </c>
      <c r="G45" s="34">
        <v>50.13</v>
      </c>
      <c r="H45" s="20">
        <f t="shared" si="0"/>
        <v>0.5013000000000001</v>
      </c>
      <c r="I45" s="18">
        <v>5053109.47</v>
      </c>
      <c r="J45" s="18">
        <v>0</v>
      </c>
      <c r="K45" s="18">
        <v>0</v>
      </c>
      <c r="L45" s="18">
        <v>65346.62</v>
      </c>
      <c r="M45" s="21">
        <f t="shared" si="1"/>
        <v>5118456.09</v>
      </c>
      <c r="N45" s="18">
        <v>22853339</v>
      </c>
      <c r="O45" s="18">
        <v>0</v>
      </c>
      <c r="P45" s="18">
        <v>0</v>
      </c>
      <c r="Q45" s="21">
        <f t="shared" si="2"/>
        <v>22853339</v>
      </c>
      <c r="R45" s="18">
        <v>21528050</v>
      </c>
      <c r="S45" s="18">
        <v>0</v>
      </c>
      <c r="T45" s="22">
        <f t="shared" si="3"/>
        <v>21528050</v>
      </c>
      <c r="U45" s="21">
        <f t="shared" si="4"/>
        <v>49499845.09</v>
      </c>
      <c r="V45" s="23">
        <f t="shared" si="5"/>
        <v>1.8290786396294896</v>
      </c>
      <c r="W45" s="23">
        <f t="shared" si="5"/>
        <v>0</v>
      </c>
      <c r="X45" s="23">
        <f t="shared" si="5"/>
        <v>1.8290786396294896</v>
      </c>
      <c r="Y45" s="24">
        <f t="shared" si="6"/>
        <v>1.941678610422754</v>
      </c>
      <c r="Z45" s="24">
        <f t="shared" si="7"/>
        <v>0.43487722771456205</v>
      </c>
      <c r="AA45" s="25"/>
      <c r="AB45" s="24">
        <f t="shared" si="8"/>
        <v>4.2056344777668055</v>
      </c>
      <c r="AC45" s="35">
        <v>163305.25068368277</v>
      </c>
      <c r="AD45" s="27">
        <f t="shared" si="9"/>
        <v>6868.021926756474</v>
      </c>
      <c r="AE45" s="29"/>
      <c r="AF45" s="30">
        <f t="shared" si="10"/>
        <v>2347873050.069818</v>
      </c>
      <c r="AG45" s="23">
        <f t="shared" si="11"/>
        <v>0.21800395425330998</v>
      </c>
      <c r="AH45" s="23">
        <f t="shared" si="12"/>
        <v>0.9733634874049266</v>
      </c>
      <c r="AI45" s="23">
        <f t="shared" si="13"/>
        <v>0.9169171220462634</v>
      </c>
      <c r="AJ45" s="23">
        <f t="shared" si="14"/>
        <v>0.9169171220462634</v>
      </c>
      <c r="AK45" s="23">
        <f t="shared" si="15"/>
        <v>2.108</v>
      </c>
    </row>
    <row r="46" spans="1:37" ht="12.75">
      <c r="A46" s="14" t="s">
        <v>125</v>
      </c>
      <c r="B46" s="15" t="s">
        <v>126</v>
      </c>
      <c r="C46" s="16" t="s">
        <v>84</v>
      </c>
      <c r="D46" s="17"/>
      <c r="E46" s="17" t="s">
        <v>1171</v>
      </c>
      <c r="F46" s="36">
        <v>2299969168</v>
      </c>
      <c r="G46" s="34">
        <v>91.92</v>
      </c>
      <c r="H46" s="20">
        <f t="shared" si="0"/>
        <v>0.9192</v>
      </c>
      <c r="I46" s="18">
        <v>5030742.51</v>
      </c>
      <c r="J46" s="18">
        <v>0</v>
      </c>
      <c r="K46" s="18">
        <v>0</v>
      </c>
      <c r="L46" s="18">
        <v>65067.41</v>
      </c>
      <c r="M46" s="21">
        <f t="shared" si="1"/>
        <v>5095809.92</v>
      </c>
      <c r="N46" s="18">
        <v>40694649</v>
      </c>
      <c r="O46" s="18">
        <v>0</v>
      </c>
      <c r="P46" s="18">
        <v>0</v>
      </c>
      <c r="Q46" s="21">
        <f t="shared" si="2"/>
        <v>40694649</v>
      </c>
      <c r="R46" s="18">
        <v>12124400</v>
      </c>
      <c r="S46" s="18">
        <v>0</v>
      </c>
      <c r="T46" s="22">
        <f t="shared" si="3"/>
        <v>12124400</v>
      </c>
      <c r="U46" s="21">
        <f t="shared" si="4"/>
        <v>57914858.92</v>
      </c>
      <c r="V46" s="23">
        <f t="shared" si="5"/>
        <v>0.5271548927128922</v>
      </c>
      <c r="W46" s="23">
        <f t="shared" si="5"/>
        <v>0</v>
      </c>
      <c r="X46" s="23">
        <f t="shared" si="5"/>
        <v>0.5271548927128922</v>
      </c>
      <c r="Y46" s="24">
        <f t="shared" si="6"/>
        <v>1.7693562838230186</v>
      </c>
      <c r="Z46" s="24">
        <f t="shared" si="7"/>
        <v>0.22155992310241265</v>
      </c>
      <c r="AA46" s="25"/>
      <c r="AB46" s="24">
        <f t="shared" si="8"/>
        <v>2.5180710996383233</v>
      </c>
      <c r="AC46" s="35">
        <v>546294.6628482166</v>
      </c>
      <c r="AD46" s="27">
        <f t="shared" si="9"/>
        <v>13756.088024047558</v>
      </c>
      <c r="AE46" s="29"/>
      <c r="AF46" s="30">
        <f t="shared" si="10"/>
        <v>2502142262.8372498</v>
      </c>
      <c r="AG46" s="23">
        <f t="shared" si="11"/>
        <v>0.20365788131573773</v>
      </c>
      <c r="AH46" s="23">
        <f t="shared" si="12"/>
        <v>1.626392296090119</v>
      </c>
      <c r="AI46" s="23">
        <f t="shared" si="13"/>
        <v>0.48456077738169057</v>
      </c>
      <c r="AJ46" s="23">
        <f t="shared" si="14"/>
        <v>0.48456077738169057</v>
      </c>
      <c r="AK46" s="23">
        <f t="shared" si="15"/>
        <v>2.315</v>
      </c>
    </row>
    <row r="47" spans="1:37" ht="12.75">
      <c r="A47" s="14" t="s">
        <v>127</v>
      </c>
      <c r="B47" s="15" t="s">
        <v>128</v>
      </c>
      <c r="C47" s="16" t="s">
        <v>84</v>
      </c>
      <c r="D47" s="17"/>
      <c r="E47" s="17" t="s">
        <v>1171</v>
      </c>
      <c r="F47" s="36">
        <v>6012464357</v>
      </c>
      <c r="G47" s="34">
        <v>101.39</v>
      </c>
      <c r="H47" s="20">
        <f t="shared" si="0"/>
        <v>1.0139</v>
      </c>
      <c r="I47" s="18">
        <v>11739996.33</v>
      </c>
      <c r="J47" s="18">
        <v>0</v>
      </c>
      <c r="K47" s="18">
        <v>0</v>
      </c>
      <c r="L47" s="18">
        <v>153262.19</v>
      </c>
      <c r="M47" s="21">
        <f t="shared" si="1"/>
        <v>11893258.52</v>
      </c>
      <c r="N47" s="18">
        <v>62433399.5</v>
      </c>
      <c r="O47" s="18">
        <v>0</v>
      </c>
      <c r="P47" s="18">
        <v>0</v>
      </c>
      <c r="Q47" s="21">
        <f t="shared" si="2"/>
        <v>62433399.5</v>
      </c>
      <c r="R47" s="18">
        <v>65641005.35</v>
      </c>
      <c r="S47" s="18">
        <v>0</v>
      </c>
      <c r="T47" s="22">
        <f t="shared" si="3"/>
        <v>65641005.35</v>
      </c>
      <c r="U47" s="21">
        <f t="shared" si="4"/>
        <v>139967663.37</v>
      </c>
      <c r="V47" s="23">
        <f t="shared" si="5"/>
        <v>1.0917487647735922</v>
      </c>
      <c r="W47" s="23">
        <f t="shared" si="5"/>
        <v>0</v>
      </c>
      <c r="X47" s="23">
        <f t="shared" si="5"/>
        <v>1.0917487647735922</v>
      </c>
      <c r="Y47" s="24">
        <f t="shared" si="6"/>
        <v>1.0383994946649793</v>
      </c>
      <c r="Z47" s="24">
        <f t="shared" si="7"/>
        <v>0.19781004616107695</v>
      </c>
      <c r="AA47" s="25"/>
      <c r="AB47" s="24">
        <f t="shared" si="8"/>
        <v>2.3279583055996484</v>
      </c>
      <c r="AC47" s="35">
        <v>328252.7912621359</v>
      </c>
      <c r="AD47" s="27">
        <f t="shared" si="9"/>
        <v>7641.58811754957</v>
      </c>
      <c r="AE47" s="29"/>
      <c r="AF47" s="30">
        <f t="shared" si="10"/>
        <v>5930036844.856495</v>
      </c>
      <c r="AG47" s="23">
        <f t="shared" si="11"/>
        <v>0.20055960580271592</v>
      </c>
      <c r="AH47" s="23">
        <f t="shared" si="12"/>
        <v>1.0528332476408224</v>
      </c>
      <c r="AI47" s="23">
        <f t="shared" si="13"/>
        <v>1.106924072603945</v>
      </c>
      <c r="AJ47" s="23">
        <f t="shared" si="14"/>
        <v>1.106924072603945</v>
      </c>
      <c r="AK47" s="23">
        <f t="shared" si="15"/>
        <v>2.3609999999999998</v>
      </c>
    </row>
    <row r="48" spans="1:37" ht="12.75">
      <c r="A48" s="14" t="s">
        <v>129</v>
      </c>
      <c r="B48" s="15" t="s">
        <v>130</v>
      </c>
      <c r="C48" s="16" t="s">
        <v>84</v>
      </c>
      <c r="D48" s="17"/>
      <c r="E48" s="17" t="s">
        <v>1171</v>
      </c>
      <c r="F48" s="36">
        <v>1089458350</v>
      </c>
      <c r="G48" s="34">
        <v>104.27</v>
      </c>
      <c r="H48" s="20">
        <f t="shared" si="0"/>
        <v>1.0427</v>
      </c>
      <c r="I48" s="18">
        <v>2146759.89</v>
      </c>
      <c r="J48" s="18">
        <v>0</v>
      </c>
      <c r="K48" s="18">
        <v>0</v>
      </c>
      <c r="L48" s="18">
        <v>27839.31</v>
      </c>
      <c r="M48" s="21">
        <f t="shared" si="1"/>
        <v>2174599.2</v>
      </c>
      <c r="N48" s="18">
        <v>10125493</v>
      </c>
      <c r="O48" s="18">
        <v>4655555.8</v>
      </c>
      <c r="P48" s="18">
        <v>0</v>
      </c>
      <c r="Q48" s="21">
        <f t="shared" si="2"/>
        <v>14781048.8</v>
      </c>
      <c r="R48" s="18">
        <v>4476015</v>
      </c>
      <c r="S48" s="18">
        <v>108945</v>
      </c>
      <c r="T48" s="22">
        <f t="shared" si="3"/>
        <v>4584960</v>
      </c>
      <c r="U48" s="21">
        <f t="shared" si="4"/>
        <v>21540608</v>
      </c>
      <c r="V48" s="23">
        <f t="shared" si="5"/>
        <v>0.41084773915404843</v>
      </c>
      <c r="W48" s="23">
        <f t="shared" si="5"/>
        <v>0.009999923356409174</v>
      </c>
      <c r="X48" s="23">
        <f t="shared" si="5"/>
        <v>0.4208476625104576</v>
      </c>
      <c r="Y48" s="24">
        <f t="shared" si="6"/>
        <v>1.356733720017842</v>
      </c>
      <c r="Z48" s="24">
        <f t="shared" si="7"/>
        <v>0.19960370215162426</v>
      </c>
      <c r="AA48" s="25"/>
      <c r="AB48" s="24">
        <f t="shared" si="8"/>
        <v>1.977185084679924</v>
      </c>
      <c r="AC48" s="35">
        <v>652551.6393442623</v>
      </c>
      <c r="AD48" s="27">
        <f t="shared" si="9"/>
        <v>12902.153682949083</v>
      </c>
      <c r="AE48" s="29"/>
      <c r="AF48" s="30">
        <f t="shared" si="10"/>
        <v>1044843531.2170328</v>
      </c>
      <c r="AG48" s="23">
        <f t="shared" si="11"/>
        <v>0.20812678023349862</v>
      </c>
      <c r="AH48" s="23">
        <f t="shared" si="12"/>
        <v>1.4146662498626037</v>
      </c>
      <c r="AI48" s="23">
        <f t="shared" si="13"/>
        <v>0.4283909376159262</v>
      </c>
      <c r="AJ48" s="23">
        <f t="shared" si="14"/>
        <v>0.43881785769965415</v>
      </c>
      <c r="AK48" s="23">
        <f t="shared" si="15"/>
        <v>2.062</v>
      </c>
    </row>
    <row r="49" spans="1:37" ht="12.75">
      <c r="A49" s="14" t="s">
        <v>131</v>
      </c>
      <c r="B49" s="15" t="s">
        <v>132</v>
      </c>
      <c r="C49" s="16" t="s">
        <v>84</v>
      </c>
      <c r="D49" s="17"/>
      <c r="E49" s="17" t="s">
        <v>1171</v>
      </c>
      <c r="F49" s="36">
        <v>1872097822</v>
      </c>
      <c r="G49" s="34">
        <v>101.76</v>
      </c>
      <c r="H49" s="20">
        <f t="shared" si="0"/>
        <v>1.0176</v>
      </c>
      <c r="I49" s="18">
        <v>3716958</v>
      </c>
      <c r="J49" s="18">
        <v>0</v>
      </c>
      <c r="K49" s="18">
        <v>0</v>
      </c>
      <c r="L49" s="18">
        <v>48205.29</v>
      </c>
      <c r="M49" s="21">
        <f t="shared" si="1"/>
        <v>3765163.29</v>
      </c>
      <c r="N49" s="18">
        <v>22847662</v>
      </c>
      <c r="O49" s="18">
        <v>0</v>
      </c>
      <c r="P49" s="18">
        <v>0</v>
      </c>
      <c r="Q49" s="21">
        <f t="shared" si="2"/>
        <v>22847662</v>
      </c>
      <c r="R49" s="18">
        <v>13980150.89</v>
      </c>
      <c r="S49" s="18">
        <v>0</v>
      </c>
      <c r="T49" s="22">
        <f t="shared" si="3"/>
        <v>13980150.89</v>
      </c>
      <c r="U49" s="21">
        <f t="shared" si="4"/>
        <v>40592976.18</v>
      </c>
      <c r="V49" s="23">
        <f t="shared" si="5"/>
        <v>0.7467639097547115</v>
      </c>
      <c r="W49" s="23">
        <f t="shared" si="5"/>
        <v>0</v>
      </c>
      <c r="X49" s="23">
        <f t="shared" si="5"/>
        <v>0.7467639097547115</v>
      </c>
      <c r="Y49" s="24">
        <f t="shared" si="6"/>
        <v>1.220430990918593</v>
      </c>
      <c r="Z49" s="24">
        <f t="shared" si="7"/>
        <v>0.2011200080334264</v>
      </c>
      <c r="AA49" s="25"/>
      <c r="AB49" s="24">
        <f t="shared" si="8"/>
        <v>2.168314908706731</v>
      </c>
      <c r="AC49" s="35">
        <v>440236.6243961353</v>
      </c>
      <c r="AD49" s="27">
        <f t="shared" si="9"/>
        <v>9545.716360368653</v>
      </c>
      <c r="AE49" s="29"/>
      <c r="AF49" s="30">
        <f t="shared" si="10"/>
        <v>1839718771.6194968</v>
      </c>
      <c r="AG49" s="23">
        <f t="shared" si="11"/>
        <v>0.20465972017481465</v>
      </c>
      <c r="AH49" s="23">
        <f t="shared" si="12"/>
        <v>1.2419105763587603</v>
      </c>
      <c r="AI49" s="23">
        <f t="shared" si="13"/>
        <v>0.7599069545663945</v>
      </c>
      <c r="AJ49" s="23">
        <f t="shared" si="14"/>
        <v>0.7599069545663945</v>
      </c>
      <c r="AK49" s="23">
        <f t="shared" si="15"/>
        <v>2.207</v>
      </c>
    </row>
    <row r="50" spans="1:37" ht="12.75">
      <c r="A50" s="14" t="s">
        <v>133</v>
      </c>
      <c r="B50" s="15" t="s">
        <v>134</v>
      </c>
      <c r="C50" s="16" t="s">
        <v>84</v>
      </c>
      <c r="D50" s="17"/>
      <c r="E50" s="17" t="s">
        <v>1171</v>
      </c>
      <c r="F50" s="36">
        <v>796411827</v>
      </c>
      <c r="G50" s="34">
        <v>76.14</v>
      </c>
      <c r="H50" s="20">
        <f t="shared" si="0"/>
        <v>0.7614</v>
      </c>
      <c r="I50" s="18">
        <v>2039805.86</v>
      </c>
      <c r="J50" s="18">
        <v>0</v>
      </c>
      <c r="K50" s="18">
        <v>0</v>
      </c>
      <c r="L50" s="18">
        <v>26363.78</v>
      </c>
      <c r="M50" s="21">
        <f t="shared" si="1"/>
        <v>2066169.6400000001</v>
      </c>
      <c r="N50" s="18">
        <v>7809434</v>
      </c>
      <c r="O50" s="18">
        <v>4131436.11</v>
      </c>
      <c r="P50" s="18">
        <v>0</v>
      </c>
      <c r="Q50" s="21">
        <f t="shared" si="2"/>
        <v>11940870.11</v>
      </c>
      <c r="R50" s="18">
        <v>5473813</v>
      </c>
      <c r="S50" s="18">
        <v>0</v>
      </c>
      <c r="T50" s="22">
        <f t="shared" si="3"/>
        <v>5473813</v>
      </c>
      <c r="U50" s="21">
        <f t="shared" si="4"/>
        <v>19480852.75</v>
      </c>
      <c r="V50" s="23">
        <f t="shared" si="5"/>
        <v>0.6873093560927241</v>
      </c>
      <c r="W50" s="23">
        <f t="shared" si="5"/>
        <v>0</v>
      </c>
      <c r="X50" s="23">
        <f t="shared" si="5"/>
        <v>0.6873093560927241</v>
      </c>
      <c r="Y50" s="24">
        <f t="shared" si="6"/>
        <v>1.4993335991731824</v>
      </c>
      <c r="Z50" s="24">
        <f t="shared" si="7"/>
        <v>0.259434826298731</v>
      </c>
      <c r="AA50" s="25"/>
      <c r="AB50" s="24">
        <f t="shared" si="8"/>
        <v>2.4460777815646377</v>
      </c>
      <c r="AC50" s="35">
        <v>602900.884173298</v>
      </c>
      <c r="AD50" s="27">
        <f t="shared" si="9"/>
        <v>14747.424572619793</v>
      </c>
      <c r="AE50" s="29"/>
      <c r="AF50" s="30">
        <f t="shared" si="10"/>
        <v>1045983486.997636</v>
      </c>
      <c r="AG50" s="23">
        <f t="shared" si="11"/>
        <v>0.1975336767438538</v>
      </c>
      <c r="AH50" s="23">
        <f t="shared" si="12"/>
        <v>1.141592602410461</v>
      </c>
      <c r="AI50" s="23">
        <f t="shared" si="13"/>
        <v>0.5233173437290002</v>
      </c>
      <c r="AJ50" s="23">
        <f t="shared" si="14"/>
        <v>0.5233173437290002</v>
      </c>
      <c r="AK50" s="23">
        <f t="shared" si="15"/>
        <v>1.863</v>
      </c>
    </row>
    <row r="51" spans="1:37" ht="12.75">
      <c r="A51" s="14" t="s">
        <v>135</v>
      </c>
      <c r="B51" s="15" t="s">
        <v>136</v>
      </c>
      <c r="C51" s="16" t="s">
        <v>84</v>
      </c>
      <c r="D51" s="17"/>
      <c r="E51" s="17" t="s">
        <v>1171</v>
      </c>
      <c r="F51" s="36">
        <v>1968182230</v>
      </c>
      <c r="G51" s="34">
        <v>100.94</v>
      </c>
      <c r="H51" s="20">
        <f t="shared" si="0"/>
        <v>1.0094</v>
      </c>
      <c r="I51" s="18">
        <v>3941339.57</v>
      </c>
      <c r="J51" s="18">
        <v>0</v>
      </c>
      <c r="K51" s="18">
        <v>0</v>
      </c>
      <c r="L51" s="18">
        <v>50979.49</v>
      </c>
      <c r="M51" s="21">
        <f t="shared" si="1"/>
        <v>3992319.06</v>
      </c>
      <c r="N51" s="18">
        <v>17837491</v>
      </c>
      <c r="O51" s="18">
        <v>10001587.64</v>
      </c>
      <c r="P51" s="18">
        <v>0</v>
      </c>
      <c r="Q51" s="21">
        <f t="shared" si="2"/>
        <v>27839078.64</v>
      </c>
      <c r="R51" s="18">
        <v>8311996.32</v>
      </c>
      <c r="S51" s="18">
        <v>0</v>
      </c>
      <c r="T51" s="22">
        <f t="shared" si="3"/>
        <v>8311996.32</v>
      </c>
      <c r="U51" s="21">
        <f t="shared" si="4"/>
        <v>40143394.019999996</v>
      </c>
      <c r="V51" s="23">
        <f t="shared" si="5"/>
        <v>0.42231843135785246</v>
      </c>
      <c r="W51" s="23">
        <f t="shared" si="5"/>
        <v>0</v>
      </c>
      <c r="X51" s="23">
        <f t="shared" si="5"/>
        <v>0.42231843135785246</v>
      </c>
      <c r="Y51" s="24">
        <f t="shared" si="6"/>
        <v>1.414456355497123</v>
      </c>
      <c r="Z51" s="24">
        <f t="shared" si="7"/>
        <v>0.2028429582966004</v>
      </c>
      <c r="AA51" s="25"/>
      <c r="AB51" s="24">
        <f t="shared" si="8"/>
        <v>2.039617745151576</v>
      </c>
      <c r="AC51" s="35">
        <v>551884.0874582448</v>
      </c>
      <c r="AD51" s="27">
        <f t="shared" si="9"/>
        <v>11256.3257804662</v>
      </c>
      <c r="AE51" s="29"/>
      <c r="AF51" s="30">
        <f t="shared" si="10"/>
        <v>1949853606.1026351</v>
      </c>
      <c r="AG51" s="23">
        <f t="shared" si="11"/>
        <v>0.20474968210458847</v>
      </c>
      <c r="AH51" s="23">
        <f t="shared" si="12"/>
        <v>1.4277522452387958</v>
      </c>
      <c r="AI51" s="23">
        <f t="shared" si="13"/>
        <v>0.4262882246126163</v>
      </c>
      <c r="AJ51" s="23">
        <f t="shared" si="14"/>
        <v>0.4262882246126163</v>
      </c>
      <c r="AK51" s="23">
        <f t="shared" si="15"/>
        <v>2.059</v>
      </c>
    </row>
    <row r="52" spans="1:37" ht="12.75">
      <c r="A52" s="14" t="s">
        <v>137</v>
      </c>
      <c r="B52" s="15" t="s">
        <v>138</v>
      </c>
      <c r="C52" s="16" t="s">
        <v>84</v>
      </c>
      <c r="D52" s="17"/>
      <c r="E52" s="17" t="s">
        <v>1171</v>
      </c>
      <c r="F52" s="36">
        <v>1372609945</v>
      </c>
      <c r="G52" s="34">
        <v>103.32</v>
      </c>
      <c r="H52" s="20">
        <f t="shared" si="0"/>
        <v>1.0332</v>
      </c>
      <c r="I52" s="18">
        <v>2716344.99</v>
      </c>
      <c r="J52" s="18">
        <v>0</v>
      </c>
      <c r="K52" s="18">
        <v>0</v>
      </c>
      <c r="L52" s="18">
        <v>35120.45</v>
      </c>
      <c r="M52" s="21">
        <f t="shared" si="1"/>
        <v>2751465.4400000004</v>
      </c>
      <c r="N52" s="18">
        <v>11663688.5</v>
      </c>
      <c r="O52" s="18">
        <v>0</v>
      </c>
      <c r="P52" s="18">
        <v>0</v>
      </c>
      <c r="Q52" s="21">
        <f t="shared" si="2"/>
        <v>11663688.5</v>
      </c>
      <c r="R52" s="18">
        <v>6298537.76</v>
      </c>
      <c r="S52" s="18">
        <v>0</v>
      </c>
      <c r="T52" s="22">
        <f t="shared" si="3"/>
        <v>6298537.76</v>
      </c>
      <c r="U52" s="21">
        <f t="shared" si="4"/>
        <v>20713691.700000003</v>
      </c>
      <c r="V52" s="23">
        <f t="shared" si="5"/>
        <v>0.4588730966829765</v>
      </c>
      <c r="W52" s="23">
        <f t="shared" si="5"/>
        <v>0</v>
      </c>
      <c r="X52" s="23">
        <f t="shared" si="5"/>
        <v>0.4588730966829765</v>
      </c>
      <c r="Y52" s="24">
        <f t="shared" si="6"/>
        <v>0.8497453003664489</v>
      </c>
      <c r="Z52" s="24">
        <f t="shared" si="7"/>
        <v>0.20045501273123884</v>
      </c>
      <c r="AA52" s="25"/>
      <c r="AB52" s="24">
        <f t="shared" si="8"/>
        <v>1.5090734097806644</v>
      </c>
      <c r="AC52" s="35">
        <v>906178.2578397213</v>
      </c>
      <c r="AD52" s="27">
        <f t="shared" si="9"/>
        <v>13674.895134272903</v>
      </c>
      <c r="AE52" s="29"/>
      <c r="AF52" s="30">
        <f t="shared" si="10"/>
        <v>1328503624.6612468</v>
      </c>
      <c r="AG52" s="23">
        <f t="shared" si="11"/>
        <v>0.20711011915391592</v>
      </c>
      <c r="AH52" s="23">
        <f t="shared" si="12"/>
        <v>0.8779568443386151</v>
      </c>
      <c r="AI52" s="23">
        <f t="shared" si="13"/>
        <v>0.4741076834928512</v>
      </c>
      <c r="AJ52" s="23">
        <f t="shared" si="14"/>
        <v>0.4741076834928512</v>
      </c>
      <c r="AK52" s="23">
        <f t="shared" si="15"/>
        <v>1.559</v>
      </c>
    </row>
    <row r="53" spans="1:37" ht="12.75">
      <c r="A53" s="14" t="s">
        <v>139</v>
      </c>
      <c r="B53" s="15" t="s">
        <v>140</v>
      </c>
      <c r="C53" s="16" t="s">
        <v>84</v>
      </c>
      <c r="D53" s="17"/>
      <c r="E53" s="17" t="s">
        <v>1171</v>
      </c>
      <c r="F53" s="36">
        <v>1353097425</v>
      </c>
      <c r="G53" s="34">
        <v>94.13</v>
      </c>
      <c r="H53" s="20">
        <f t="shared" si="0"/>
        <v>0.9412999999999999</v>
      </c>
      <c r="I53" s="18">
        <v>2835610.68</v>
      </c>
      <c r="J53" s="18">
        <v>0</v>
      </c>
      <c r="K53" s="18">
        <v>0</v>
      </c>
      <c r="L53" s="18">
        <v>36697.45</v>
      </c>
      <c r="M53" s="21">
        <f t="shared" si="1"/>
        <v>2872308.1300000004</v>
      </c>
      <c r="N53" s="18">
        <v>17761384.5</v>
      </c>
      <c r="O53" s="18">
        <v>0</v>
      </c>
      <c r="P53" s="18">
        <v>0</v>
      </c>
      <c r="Q53" s="21">
        <f t="shared" si="2"/>
        <v>17761384.5</v>
      </c>
      <c r="R53" s="18">
        <v>10303228.48</v>
      </c>
      <c r="S53" s="18">
        <v>0</v>
      </c>
      <c r="T53" s="22">
        <f t="shared" si="3"/>
        <v>10303228.48</v>
      </c>
      <c r="U53" s="21">
        <f t="shared" si="4"/>
        <v>30936921.11</v>
      </c>
      <c r="V53" s="23">
        <f t="shared" si="5"/>
        <v>0.761455035656431</v>
      </c>
      <c r="W53" s="23">
        <f t="shared" si="5"/>
        <v>0</v>
      </c>
      <c r="X53" s="23">
        <f t="shared" si="5"/>
        <v>0.761455035656431</v>
      </c>
      <c r="Y53" s="24">
        <f t="shared" si="6"/>
        <v>1.3126463898192697</v>
      </c>
      <c r="Z53" s="24">
        <f t="shared" si="7"/>
        <v>0.2122765202956469</v>
      </c>
      <c r="AA53" s="25"/>
      <c r="AB53" s="24">
        <f t="shared" si="8"/>
        <v>2.2863779457713473</v>
      </c>
      <c r="AC53" s="35">
        <v>478463.2978723404</v>
      </c>
      <c r="AD53" s="27">
        <f t="shared" si="9"/>
        <v>10939.47932116346</v>
      </c>
      <c r="AE53" s="29"/>
      <c r="AF53" s="30">
        <f t="shared" si="10"/>
        <v>1437477345.1609478</v>
      </c>
      <c r="AG53" s="23">
        <f t="shared" si="11"/>
        <v>0.19981588855429241</v>
      </c>
      <c r="AH53" s="23">
        <f t="shared" si="12"/>
        <v>1.2355940467368784</v>
      </c>
      <c r="AI53" s="23">
        <f t="shared" si="13"/>
        <v>0.7167576250633985</v>
      </c>
      <c r="AJ53" s="23">
        <f t="shared" si="14"/>
        <v>0.7167576250633985</v>
      </c>
      <c r="AK53" s="23">
        <f t="shared" si="15"/>
        <v>2.153</v>
      </c>
    </row>
    <row r="54" spans="1:37" ht="12.75">
      <c r="A54" s="14" t="s">
        <v>141</v>
      </c>
      <c r="B54" s="15" t="s">
        <v>142</v>
      </c>
      <c r="C54" s="16" t="s">
        <v>84</v>
      </c>
      <c r="D54" s="17"/>
      <c r="E54" s="17" t="s">
        <v>1171</v>
      </c>
      <c r="F54" s="36">
        <v>1220807253</v>
      </c>
      <c r="G54" s="34">
        <v>91.31</v>
      </c>
      <c r="H54" s="20">
        <f t="shared" si="0"/>
        <v>0.9131</v>
      </c>
      <c r="I54" s="18">
        <v>2416157.45</v>
      </c>
      <c r="J54" s="18">
        <v>0</v>
      </c>
      <c r="K54" s="18">
        <v>0</v>
      </c>
      <c r="L54" s="18">
        <v>31550.55</v>
      </c>
      <c r="M54" s="21">
        <f t="shared" si="1"/>
        <v>2447708</v>
      </c>
      <c r="N54" s="18">
        <v>16218780</v>
      </c>
      <c r="O54" s="18">
        <v>0</v>
      </c>
      <c r="P54" s="18">
        <v>0</v>
      </c>
      <c r="Q54" s="21">
        <f t="shared" si="2"/>
        <v>16218780</v>
      </c>
      <c r="R54" s="18">
        <v>9898537</v>
      </c>
      <c r="S54" s="18">
        <v>0</v>
      </c>
      <c r="T54" s="22">
        <f t="shared" si="3"/>
        <v>9898537</v>
      </c>
      <c r="U54" s="21">
        <f t="shared" si="4"/>
        <v>28565025</v>
      </c>
      <c r="V54" s="23">
        <f t="shared" si="5"/>
        <v>0.8108189868364093</v>
      </c>
      <c r="W54" s="23">
        <f t="shared" si="5"/>
        <v>0</v>
      </c>
      <c r="X54" s="23">
        <f t="shared" si="5"/>
        <v>0.8108189868364093</v>
      </c>
      <c r="Y54" s="24">
        <f t="shared" si="6"/>
        <v>1.3285291318628822</v>
      </c>
      <c r="Z54" s="24">
        <f t="shared" si="7"/>
        <v>0.20049913645131334</v>
      </c>
      <c r="AA54" s="25"/>
      <c r="AB54" s="24">
        <f t="shared" si="8"/>
        <v>2.339847255150605</v>
      </c>
      <c r="AC54" s="35">
        <v>357895.8891867739</v>
      </c>
      <c r="AD54" s="27">
        <f t="shared" si="9"/>
        <v>8374.21713943358</v>
      </c>
      <c r="AE54" s="29"/>
      <c r="AF54" s="30">
        <f t="shared" si="10"/>
        <v>1336991844.2667835</v>
      </c>
      <c r="AG54" s="23">
        <f t="shared" si="11"/>
        <v>0.1830757614936942</v>
      </c>
      <c r="AH54" s="23">
        <f t="shared" si="12"/>
        <v>1.2130799503039977</v>
      </c>
      <c r="AI54" s="23">
        <f t="shared" si="13"/>
        <v>0.7403588168803253</v>
      </c>
      <c r="AJ54" s="23">
        <f t="shared" si="14"/>
        <v>0.7403588168803253</v>
      </c>
      <c r="AK54" s="23">
        <f t="shared" si="15"/>
        <v>2.136</v>
      </c>
    </row>
    <row r="55" spans="1:37" ht="12.75">
      <c r="A55" s="14" t="s">
        <v>143</v>
      </c>
      <c r="B55" s="15" t="s">
        <v>144</v>
      </c>
      <c r="C55" s="16" t="s">
        <v>84</v>
      </c>
      <c r="D55" s="17"/>
      <c r="E55" s="17" t="s">
        <v>1171</v>
      </c>
      <c r="F55" s="36">
        <v>1955425160</v>
      </c>
      <c r="G55" s="34">
        <v>88.93</v>
      </c>
      <c r="H55" s="20">
        <f t="shared" si="0"/>
        <v>0.8893000000000001</v>
      </c>
      <c r="I55" s="18">
        <v>4538528.33</v>
      </c>
      <c r="J55" s="18">
        <v>0</v>
      </c>
      <c r="K55" s="18">
        <v>0</v>
      </c>
      <c r="L55" s="18">
        <v>59621.56</v>
      </c>
      <c r="M55" s="21">
        <f t="shared" si="1"/>
        <v>4598149.89</v>
      </c>
      <c r="N55" s="18">
        <v>35615525</v>
      </c>
      <c r="O55" s="18">
        <v>0</v>
      </c>
      <c r="P55" s="18">
        <v>0</v>
      </c>
      <c r="Q55" s="21">
        <f t="shared" si="2"/>
        <v>35615525</v>
      </c>
      <c r="R55" s="18">
        <v>17251267.82</v>
      </c>
      <c r="S55" s="18">
        <v>0</v>
      </c>
      <c r="T55" s="22">
        <f t="shared" si="3"/>
        <v>17251267.82</v>
      </c>
      <c r="U55" s="21">
        <f t="shared" si="4"/>
        <v>57464942.71</v>
      </c>
      <c r="V55" s="23">
        <f t="shared" si="5"/>
        <v>0.8822259308558759</v>
      </c>
      <c r="W55" s="23">
        <f t="shared" si="5"/>
        <v>0</v>
      </c>
      <c r="X55" s="23">
        <f t="shared" si="5"/>
        <v>0.8822259308558759</v>
      </c>
      <c r="Y55" s="24">
        <f t="shared" si="6"/>
        <v>1.8213698856160774</v>
      </c>
      <c r="Z55" s="24">
        <f t="shared" si="7"/>
        <v>0.23514834441426538</v>
      </c>
      <c r="AA55" s="25"/>
      <c r="AB55" s="24">
        <f t="shared" si="8"/>
        <v>2.938744160886219</v>
      </c>
      <c r="AC55" s="35">
        <v>319299.3247805537</v>
      </c>
      <c r="AD55" s="27">
        <f t="shared" si="9"/>
        <v>9383.390262737645</v>
      </c>
      <c r="AE55" s="29"/>
      <c r="AF55" s="30">
        <f t="shared" si="10"/>
        <v>2198836343.1912737</v>
      </c>
      <c r="AG55" s="23">
        <f t="shared" si="11"/>
        <v>0.20911742268760622</v>
      </c>
      <c r="AH55" s="23">
        <f t="shared" si="12"/>
        <v>1.619744239278378</v>
      </c>
      <c r="AI55" s="23">
        <f t="shared" si="13"/>
        <v>0.7845635203101305</v>
      </c>
      <c r="AJ55" s="23">
        <f t="shared" si="14"/>
        <v>0.7845635203101305</v>
      </c>
      <c r="AK55" s="23">
        <f t="shared" si="15"/>
        <v>2.6140000000000003</v>
      </c>
    </row>
    <row r="56" spans="1:37" ht="12.75">
      <c r="A56" s="14" t="s">
        <v>145</v>
      </c>
      <c r="B56" s="15" t="s">
        <v>146</v>
      </c>
      <c r="C56" s="16" t="s">
        <v>84</v>
      </c>
      <c r="D56" s="17"/>
      <c r="E56" s="17" t="s">
        <v>1171</v>
      </c>
      <c r="F56" s="36">
        <v>3503307716</v>
      </c>
      <c r="G56" s="34">
        <v>103.73</v>
      </c>
      <c r="H56" s="20">
        <f t="shared" si="0"/>
        <v>1.0373</v>
      </c>
      <c r="I56" s="18">
        <v>6663683.05</v>
      </c>
      <c r="J56" s="18">
        <v>0</v>
      </c>
      <c r="K56" s="18">
        <v>0</v>
      </c>
      <c r="L56" s="18">
        <v>87577.23</v>
      </c>
      <c r="M56" s="21">
        <f t="shared" si="1"/>
        <v>6751260.28</v>
      </c>
      <c r="N56" s="18">
        <v>30759745.5</v>
      </c>
      <c r="O56" s="18">
        <v>0</v>
      </c>
      <c r="P56" s="18">
        <v>0</v>
      </c>
      <c r="Q56" s="21">
        <f t="shared" si="2"/>
        <v>30759745.5</v>
      </c>
      <c r="R56" s="18">
        <v>25997381.27</v>
      </c>
      <c r="S56" s="18">
        <v>0</v>
      </c>
      <c r="T56" s="22">
        <f t="shared" si="3"/>
        <v>25997381.27</v>
      </c>
      <c r="U56" s="21">
        <f t="shared" si="4"/>
        <v>63508387.05</v>
      </c>
      <c r="V56" s="23">
        <f t="shared" si="5"/>
        <v>0.7420810096488824</v>
      </c>
      <c r="W56" s="23">
        <f t="shared" si="5"/>
        <v>0</v>
      </c>
      <c r="X56" s="23">
        <f t="shared" si="5"/>
        <v>0.7420810096488824</v>
      </c>
      <c r="Y56" s="24">
        <f t="shared" si="6"/>
        <v>0.8780200882587843</v>
      </c>
      <c r="Z56" s="24">
        <f t="shared" si="7"/>
        <v>0.19271102704356333</v>
      </c>
      <c r="AA56" s="25"/>
      <c r="AB56" s="24">
        <f t="shared" si="8"/>
        <v>1.8128121249512301</v>
      </c>
      <c r="AC56" s="35">
        <v>413467.00567181694</v>
      </c>
      <c r="AD56" s="27">
        <f t="shared" si="9"/>
        <v>7495.380011491488</v>
      </c>
      <c r="AE56" s="29"/>
      <c r="AF56" s="30">
        <f t="shared" si="10"/>
        <v>3377333188.08445</v>
      </c>
      <c r="AG56" s="23">
        <f t="shared" si="11"/>
        <v>0.19989914835228823</v>
      </c>
      <c r="AH56" s="23">
        <f t="shared" si="12"/>
        <v>0.910770237550837</v>
      </c>
      <c r="AI56" s="23">
        <f t="shared" si="13"/>
        <v>0.7697606313087857</v>
      </c>
      <c r="AJ56" s="23">
        <f t="shared" si="14"/>
        <v>0.7697606313087857</v>
      </c>
      <c r="AK56" s="23">
        <f t="shared" si="15"/>
        <v>1.881</v>
      </c>
    </row>
    <row r="57" spans="1:37" ht="12.75">
      <c r="A57" s="14" t="s">
        <v>147</v>
      </c>
      <c r="B57" s="15" t="s">
        <v>148</v>
      </c>
      <c r="C57" s="16" t="s">
        <v>84</v>
      </c>
      <c r="D57" s="33"/>
      <c r="E57" s="17" t="s">
        <v>1171</v>
      </c>
      <c r="F57" s="36">
        <v>4148146994</v>
      </c>
      <c r="G57" s="34">
        <v>61.33</v>
      </c>
      <c r="H57" s="20">
        <f t="shared" si="0"/>
        <v>0.6133</v>
      </c>
      <c r="I57" s="18">
        <v>13187412.6</v>
      </c>
      <c r="J57" s="18">
        <v>0</v>
      </c>
      <c r="K57" s="18">
        <v>0</v>
      </c>
      <c r="L57" s="18">
        <v>171040.16</v>
      </c>
      <c r="M57" s="21">
        <f t="shared" si="1"/>
        <v>13358452.76</v>
      </c>
      <c r="N57" s="18">
        <v>53821375.5</v>
      </c>
      <c r="O57" s="18">
        <v>0</v>
      </c>
      <c r="P57" s="18">
        <v>0</v>
      </c>
      <c r="Q57" s="21">
        <f t="shared" si="2"/>
        <v>53821375.5</v>
      </c>
      <c r="R57" s="18">
        <v>20479800.66</v>
      </c>
      <c r="S57" s="18">
        <v>414814.7</v>
      </c>
      <c r="T57" s="22">
        <f t="shared" si="3"/>
        <v>20894615.36</v>
      </c>
      <c r="U57" s="21">
        <f t="shared" si="4"/>
        <v>88074443.62</v>
      </c>
      <c r="V57" s="23">
        <f t="shared" si="5"/>
        <v>0.4937096175623134</v>
      </c>
      <c r="W57" s="23">
        <f t="shared" si="5"/>
        <v>0.01000000001446429</v>
      </c>
      <c r="X57" s="23">
        <f t="shared" si="5"/>
        <v>0.5037096175767777</v>
      </c>
      <c r="Y57" s="24">
        <f t="shared" si="6"/>
        <v>1.2974799489470552</v>
      </c>
      <c r="Z57" s="24">
        <f t="shared" si="7"/>
        <v>0.322034218635985</v>
      </c>
      <c r="AA57" s="25"/>
      <c r="AB57" s="24">
        <f t="shared" si="8"/>
        <v>2.123223785159818</v>
      </c>
      <c r="AC57" s="35">
        <v>358999.80530016223</v>
      </c>
      <c r="AD57" s="27">
        <f t="shared" si="9"/>
        <v>7622.369254810481</v>
      </c>
      <c r="AE57" s="29"/>
      <c r="AF57" s="30">
        <f t="shared" si="10"/>
        <v>6763650732.105006</v>
      </c>
      <c r="AG57" s="23">
        <f t="shared" si="11"/>
        <v>0.19750358628944958</v>
      </c>
      <c r="AH57" s="23">
        <f t="shared" si="12"/>
        <v>0.7957444526892288</v>
      </c>
      <c r="AI57" s="23">
        <f t="shared" si="13"/>
        <v>0.30279210845096677</v>
      </c>
      <c r="AJ57" s="23">
        <f t="shared" si="14"/>
        <v>0.3089251084598377</v>
      </c>
      <c r="AK57" s="23">
        <f t="shared" si="15"/>
        <v>1.303</v>
      </c>
    </row>
    <row r="58" spans="1:37" ht="12.75">
      <c r="A58" s="14" t="s">
        <v>149</v>
      </c>
      <c r="B58" s="15" t="s">
        <v>150</v>
      </c>
      <c r="C58" s="16" t="s">
        <v>84</v>
      </c>
      <c r="D58" s="17"/>
      <c r="E58" s="17" t="s">
        <v>1171</v>
      </c>
      <c r="F58" s="36">
        <v>1422305953</v>
      </c>
      <c r="G58" s="34">
        <v>101.57</v>
      </c>
      <c r="H58" s="20">
        <f t="shared" si="0"/>
        <v>1.0156999999999998</v>
      </c>
      <c r="I58" s="18">
        <v>2629956.3</v>
      </c>
      <c r="J58" s="18">
        <v>0</v>
      </c>
      <c r="K58" s="18">
        <v>0</v>
      </c>
      <c r="L58" s="18">
        <v>34223.2</v>
      </c>
      <c r="M58" s="21">
        <f t="shared" si="1"/>
        <v>2664179.5</v>
      </c>
      <c r="N58" s="18">
        <v>15238138</v>
      </c>
      <c r="O58" s="18">
        <v>0</v>
      </c>
      <c r="P58" s="18">
        <v>0</v>
      </c>
      <c r="Q58" s="21">
        <f t="shared" si="2"/>
        <v>15238138</v>
      </c>
      <c r="R58" s="18">
        <v>11198942</v>
      </c>
      <c r="S58" s="18">
        <v>0</v>
      </c>
      <c r="T58" s="22">
        <f t="shared" si="3"/>
        <v>11198942</v>
      </c>
      <c r="U58" s="21">
        <f t="shared" si="4"/>
        <v>29101259.5</v>
      </c>
      <c r="V58" s="23">
        <f t="shared" si="5"/>
        <v>0.7873792538362525</v>
      </c>
      <c r="W58" s="23">
        <f t="shared" si="5"/>
        <v>0</v>
      </c>
      <c r="X58" s="23">
        <f t="shared" si="5"/>
        <v>0.7873792538362525</v>
      </c>
      <c r="Y58" s="24">
        <f t="shared" si="6"/>
        <v>1.0713685032294875</v>
      </c>
      <c r="Z58" s="24">
        <f t="shared" si="7"/>
        <v>0.1873140933130862</v>
      </c>
      <c r="AA58" s="25"/>
      <c r="AB58" s="24">
        <f t="shared" si="8"/>
        <v>2.0460618503788264</v>
      </c>
      <c r="AC58" s="35">
        <v>412109.39104915626</v>
      </c>
      <c r="AD58" s="27">
        <f t="shared" si="9"/>
        <v>8432.01303208528</v>
      </c>
      <c r="AE58" s="29"/>
      <c r="AF58" s="30">
        <f t="shared" si="10"/>
        <v>1400320914.6401498</v>
      </c>
      <c r="AG58" s="23">
        <f t="shared" si="11"/>
        <v>0.19025492457810164</v>
      </c>
      <c r="AH58" s="23">
        <f t="shared" si="12"/>
        <v>1.0881889887301903</v>
      </c>
      <c r="AI58" s="23">
        <f t="shared" si="13"/>
        <v>0.7997411081214816</v>
      </c>
      <c r="AJ58" s="23">
        <f t="shared" si="14"/>
        <v>0.7997411081214816</v>
      </c>
      <c r="AK58" s="23">
        <f t="shared" si="15"/>
        <v>2.0780000000000003</v>
      </c>
    </row>
    <row r="59" spans="1:37" ht="12.75">
      <c r="A59" s="14" t="s">
        <v>151</v>
      </c>
      <c r="B59" s="15" t="s">
        <v>152</v>
      </c>
      <c r="C59" s="16" t="s">
        <v>84</v>
      </c>
      <c r="D59" s="17"/>
      <c r="E59" s="17" t="s">
        <v>1171</v>
      </c>
      <c r="F59" s="36">
        <v>863927458</v>
      </c>
      <c r="G59" s="34">
        <v>65.87</v>
      </c>
      <c r="H59" s="20">
        <f t="shared" si="0"/>
        <v>0.6587000000000001</v>
      </c>
      <c r="I59" s="18">
        <v>2516213.9899999998</v>
      </c>
      <c r="J59" s="18">
        <v>0</v>
      </c>
      <c r="K59" s="18">
        <v>0</v>
      </c>
      <c r="L59" s="18">
        <v>32824.34</v>
      </c>
      <c r="M59" s="21">
        <f t="shared" si="1"/>
        <v>2549038.3299999996</v>
      </c>
      <c r="N59" s="18">
        <v>17269449</v>
      </c>
      <c r="O59" s="18">
        <v>0</v>
      </c>
      <c r="P59" s="18">
        <v>0</v>
      </c>
      <c r="Q59" s="21">
        <f t="shared" si="2"/>
        <v>17269449</v>
      </c>
      <c r="R59" s="18">
        <v>6504506</v>
      </c>
      <c r="S59" s="18">
        <v>86392.75</v>
      </c>
      <c r="T59" s="22">
        <f t="shared" si="3"/>
        <v>6590898.75</v>
      </c>
      <c r="U59" s="21">
        <f t="shared" si="4"/>
        <v>26409386.08</v>
      </c>
      <c r="V59" s="23">
        <f t="shared" si="5"/>
        <v>0.7528995565273491</v>
      </c>
      <c r="W59" s="23">
        <f t="shared" si="5"/>
        <v>0.010000000486151928</v>
      </c>
      <c r="X59" s="23">
        <f t="shared" si="5"/>
        <v>0.762899557013501</v>
      </c>
      <c r="Y59" s="24">
        <f t="shared" si="6"/>
        <v>1.9989466523009851</v>
      </c>
      <c r="Z59" s="24">
        <f t="shared" si="7"/>
        <v>0.2950523572778954</v>
      </c>
      <c r="AA59" s="25"/>
      <c r="AB59" s="24">
        <f t="shared" si="8"/>
        <v>3.056898566592382</v>
      </c>
      <c r="AC59" s="35">
        <v>316324.70373746584</v>
      </c>
      <c r="AD59" s="27">
        <f t="shared" si="9"/>
        <v>9669.725334328192</v>
      </c>
      <c r="AE59" s="29"/>
      <c r="AF59" s="30">
        <f t="shared" si="10"/>
        <v>1311564381.3572187</v>
      </c>
      <c r="AG59" s="23">
        <f t="shared" si="11"/>
        <v>0.19435098773894968</v>
      </c>
      <c r="AH59" s="23">
        <f t="shared" si="12"/>
        <v>1.316706159870659</v>
      </c>
      <c r="AI59" s="23">
        <f t="shared" si="13"/>
        <v>0.49593493788456483</v>
      </c>
      <c r="AJ59" s="23">
        <f t="shared" si="14"/>
        <v>0.5025219382047932</v>
      </c>
      <c r="AK59" s="23">
        <f t="shared" si="15"/>
        <v>2.014</v>
      </c>
    </row>
    <row r="60" spans="1:37" ht="12.75">
      <c r="A60" s="14" t="s">
        <v>153</v>
      </c>
      <c r="B60" s="15" t="s">
        <v>154</v>
      </c>
      <c r="C60" s="16" t="s">
        <v>84</v>
      </c>
      <c r="D60" s="17"/>
      <c r="E60" s="17" t="s">
        <v>1171</v>
      </c>
      <c r="F60" s="36">
        <v>2358413899</v>
      </c>
      <c r="G60" s="34">
        <v>103.69</v>
      </c>
      <c r="H60" s="20">
        <f t="shared" si="0"/>
        <v>1.0369</v>
      </c>
      <c r="I60" s="18">
        <v>4255385.63</v>
      </c>
      <c r="J60" s="18">
        <v>0</v>
      </c>
      <c r="K60" s="18">
        <v>0</v>
      </c>
      <c r="L60" s="18">
        <v>55714.95</v>
      </c>
      <c r="M60" s="21">
        <f t="shared" si="1"/>
        <v>4311100.58</v>
      </c>
      <c r="N60" s="18">
        <v>13493551.5</v>
      </c>
      <c r="O60" s="18">
        <v>10375365.48</v>
      </c>
      <c r="P60" s="18">
        <v>0</v>
      </c>
      <c r="Q60" s="21">
        <f t="shared" si="2"/>
        <v>23868916.98</v>
      </c>
      <c r="R60" s="18">
        <v>10113420</v>
      </c>
      <c r="S60" s="18">
        <v>117921</v>
      </c>
      <c r="T60" s="22">
        <f t="shared" si="3"/>
        <v>10231341</v>
      </c>
      <c r="U60" s="21">
        <f t="shared" si="4"/>
        <v>38411358.56</v>
      </c>
      <c r="V60" s="23">
        <f t="shared" si="5"/>
        <v>0.4288229476720871</v>
      </c>
      <c r="W60" s="23">
        <f t="shared" si="5"/>
        <v>0.0050000129345404605</v>
      </c>
      <c r="X60" s="23">
        <f t="shared" si="5"/>
        <v>0.4338229606066276</v>
      </c>
      <c r="Y60" s="24">
        <f t="shared" si="6"/>
        <v>1.0120749792952268</v>
      </c>
      <c r="Z60" s="24">
        <f t="shared" si="7"/>
        <v>0.18279660672912273</v>
      </c>
      <c r="AA60" s="25"/>
      <c r="AB60" s="24">
        <f t="shared" si="8"/>
        <v>1.6286945466309772</v>
      </c>
      <c r="AC60" s="35">
        <v>652391.644308164</v>
      </c>
      <c r="AD60" s="27">
        <f t="shared" si="9"/>
        <v>10625.467133523229</v>
      </c>
      <c r="AE60" s="29"/>
      <c r="AF60" s="30">
        <f t="shared" si="10"/>
        <v>2274485388.176295</v>
      </c>
      <c r="AG60" s="23">
        <f t="shared" si="11"/>
        <v>0.18954180151742736</v>
      </c>
      <c r="AH60" s="23">
        <f t="shared" si="12"/>
        <v>1.0494205460312207</v>
      </c>
      <c r="AI60" s="23">
        <f t="shared" si="13"/>
        <v>0.44464651444118714</v>
      </c>
      <c r="AJ60" s="23">
        <f t="shared" si="14"/>
        <v>0.4498310278530121</v>
      </c>
      <c r="AK60" s="23">
        <f t="shared" si="15"/>
        <v>1.6889999999999998</v>
      </c>
    </row>
    <row r="61" spans="1:37" ht="12.75">
      <c r="A61" s="14" t="s">
        <v>155</v>
      </c>
      <c r="B61" s="15" t="s">
        <v>156</v>
      </c>
      <c r="C61" s="16" t="s">
        <v>84</v>
      </c>
      <c r="D61" s="17"/>
      <c r="E61" s="17" t="s">
        <v>1171</v>
      </c>
      <c r="F61" s="36">
        <v>786300719</v>
      </c>
      <c r="G61" s="34">
        <v>108.78</v>
      </c>
      <c r="H61" s="20">
        <f t="shared" si="0"/>
        <v>1.0878</v>
      </c>
      <c r="I61" s="18">
        <v>1534874.89</v>
      </c>
      <c r="J61" s="18">
        <v>0</v>
      </c>
      <c r="K61" s="18">
        <v>0</v>
      </c>
      <c r="L61" s="18">
        <v>20156.65</v>
      </c>
      <c r="M61" s="21">
        <f t="shared" si="1"/>
        <v>1555031.5399999998</v>
      </c>
      <c r="N61" s="18">
        <v>6892462</v>
      </c>
      <c r="O61" s="18">
        <v>0</v>
      </c>
      <c r="P61" s="18">
        <v>0</v>
      </c>
      <c r="Q61" s="21">
        <f t="shared" si="2"/>
        <v>6892462</v>
      </c>
      <c r="R61" s="18">
        <v>5742501</v>
      </c>
      <c r="S61" s="18">
        <v>0</v>
      </c>
      <c r="T61" s="22">
        <f t="shared" si="3"/>
        <v>5742501</v>
      </c>
      <c r="U61" s="21">
        <f t="shared" si="4"/>
        <v>14189994.54</v>
      </c>
      <c r="V61" s="23">
        <f t="shared" si="5"/>
        <v>0.7303186759517639</v>
      </c>
      <c r="W61" s="23">
        <f t="shared" si="5"/>
        <v>0</v>
      </c>
      <c r="X61" s="23">
        <f t="shared" si="5"/>
        <v>0.7303186759517639</v>
      </c>
      <c r="Y61" s="24">
        <f t="shared" si="6"/>
        <v>0.8765681924805667</v>
      </c>
      <c r="Z61" s="24">
        <f t="shared" si="7"/>
        <v>0.19776549892738934</v>
      </c>
      <c r="AA61" s="25"/>
      <c r="AB61" s="24">
        <f t="shared" si="8"/>
        <v>1.8046523673597201</v>
      </c>
      <c r="AC61" s="35">
        <v>387786.4381270903</v>
      </c>
      <c r="AD61" s="27">
        <f t="shared" si="9"/>
        <v>6998.197135960471</v>
      </c>
      <c r="AE61" s="29"/>
      <c r="AF61" s="30">
        <f t="shared" si="10"/>
        <v>722835740.9450266</v>
      </c>
      <c r="AG61" s="23">
        <f t="shared" si="11"/>
        <v>0.21512930973321415</v>
      </c>
      <c r="AH61" s="23">
        <f t="shared" si="12"/>
        <v>0.9535308797803606</v>
      </c>
      <c r="AI61" s="23">
        <f t="shared" si="13"/>
        <v>0.7944406557003288</v>
      </c>
      <c r="AJ61" s="23">
        <f t="shared" si="14"/>
        <v>0.7944406557003288</v>
      </c>
      <c r="AK61" s="23">
        <f t="shared" si="15"/>
        <v>1.963</v>
      </c>
    </row>
    <row r="62" spans="1:37" ht="12.75">
      <c r="A62" s="14" t="s">
        <v>157</v>
      </c>
      <c r="B62" s="15" t="s">
        <v>158</v>
      </c>
      <c r="C62" s="16" t="s">
        <v>84</v>
      </c>
      <c r="D62" s="17"/>
      <c r="E62" s="17" t="s">
        <v>1171</v>
      </c>
      <c r="F62" s="36">
        <v>1964597322</v>
      </c>
      <c r="G62" s="34">
        <v>99.37</v>
      </c>
      <c r="H62" s="20">
        <f t="shared" si="0"/>
        <v>0.9937</v>
      </c>
      <c r="I62" s="18">
        <v>3949518.8</v>
      </c>
      <c r="J62" s="18">
        <v>0</v>
      </c>
      <c r="K62" s="18">
        <v>0</v>
      </c>
      <c r="L62" s="18">
        <v>51140</v>
      </c>
      <c r="M62" s="21">
        <f t="shared" si="1"/>
        <v>4000658.8</v>
      </c>
      <c r="N62" s="18">
        <v>26667423</v>
      </c>
      <c r="O62" s="18">
        <v>0</v>
      </c>
      <c r="P62" s="18">
        <v>0</v>
      </c>
      <c r="Q62" s="21">
        <f t="shared" si="2"/>
        <v>26667423</v>
      </c>
      <c r="R62" s="18">
        <v>14331101.53</v>
      </c>
      <c r="S62" s="18">
        <v>98230</v>
      </c>
      <c r="T62" s="22">
        <f t="shared" si="3"/>
        <v>14429331.53</v>
      </c>
      <c r="U62" s="21">
        <f t="shared" si="4"/>
        <v>45097413.33</v>
      </c>
      <c r="V62" s="23">
        <f t="shared" si="5"/>
        <v>0.7294676303137096</v>
      </c>
      <c r="W62" s="23">
        <f t="shared" si="5"/>
        <v>0.0050000068156460615</v>
      </c>
      <c r="X62" s="23">
        <f t="shared" si="5"/>
        <v>0.7344676371293557</v>
      </c>
      <c r="Y62" s="24">
        <f t="shared" si="6"/>
        <v>1.3573989285932664</v>
      </c>
      <c r="Z62" s="24">
        <f t="shared" si="7"/>
        <v>0.20363759815814308</v>
      </c>
      <c r="AA62" s="25"/>
      <c r="AB62" s="24">
        <f t="shared" si="8"/>
        <v>2.2955041638807647</v>
      </c>
      <c r="AC62" s="35">
        <v>414637.03880028566</v>
      </c>
      <c r="AD62" s="27">
        <f t="shared" si="9"/>
        <v>9518.010490652461</v>
      </c>
      <c r="AE62" s="29"/>
      <c r="AF62" s="30">
        <f t="shared" si="10"/>
        <v>1977052754.35242</v>
      </c>
      <c r="AG62" s="23">
        <f t="shared" si="11"/>
        <v>0.2023546812897468</v>
      </c>
      <c r="AH62" s="23">
        <f t="shared" si="12"/>
        <v>1.3488473153431288</v>
      </c>
      <c r="AI62" s="23">
        <f t="shared" si="13"/>
        <v>0.7248719842427334</v>
      </c>
      <c r="AJ62" s="23">
        <f t="shared" si="14"/>
        <v>0.7298404910154408</v>
      </c>
      <c r="AK62" s="23">
        <f t="shared" si="15"/>
        <v>2.2809999999999997</v>
      </c>
    </row>
    <row r="63" spans="1:37" ht="12.75">
      <c r="A63" s="14" t="s">
        <v>159</v>
      </c>
      <c r="B63" s="15" t="s">
        <v>160</v>
      </c>
      <c r="C63" s="16" t="s">
        <v>84</v>
      </c>
      <c r="D63" s="17"/>
      <c r="E63" s="17" t="s">
        <v>1171</v>
      </c>
      <c r="F63" s="36">
        <v>818276561</v>
      </c>
      <c r="G63" s="34">
        <v>50.37</v>
      </c>
      <c r="H63" s="20">
        <f t="shared" si="0"/>
        <v>0.5036999999999999</v>
      </c>
      <c r="I63" s="18">
        <v>3409147.2800000003</v>
      </c>
      <c r="J63" s="18">
        <v>0</v>
      </c>
      <c r="K63" s="18">
        <v>0</v>
      </c>
      <c r="L63" s="18">
        <v>44067.17</v>
      </c>
      <c r="M63" s="21">
        <f t="shared" si="1"/>
        <v>3453214.45</v>
      </c>
      <c r="N63" s="18">
        <v>21155349</v>
      </c>
      <c r="O63" s="18">
        <v>0</v>
      </c>
      <c r="P63" s="18">
        <v>0</v>
      </c>
      <c r="Q63" s="21">
        <f t="shared" si="2"/>
        <v>21155349</v>
      </c>
      <c r="R63" s="18">
        <v>14187837</v>
      </c>
      <c r="S63" s="18">
        <v>0</v>
      </c>
      <c r="T63" s="22">
        <f t="shared" si="3"/>
        <v>14187837</v>
      </c>
      <c r="U63" s="21">
        <f t="shared" si="4"/>
        <v>38796400.45</v>
      </c>
      <c r="V63" s="23">
        <f t="shared" si="5"/>
        <v>1.7338681903171365</v>
      </c>
      <c r="W63" s="23">
        <f t="shared" si="5"/>
        <v>0</v>
      </c>
      <c r="X63" s="23">
        <f t="shared" si="5"/>
        <v>1.7338681903171365</v>
      </c>
      <c r="Y63" s="24">
        <f t="shared" si="6"/>
        <v>2.58535439095878</v>
      </c>
      <c r="Z63" s="24">
        <f t="shared" si="7"/>
        <v>0.42201067641237255</v>
      </c>
      <c r="AA63" s="25"/>
      <c r="AB63" s="24">
        <f t="shared" si="8"/>
        <v>4.74123325768829</v>
      </c>
      <c r="AC63" s="35">
        <v>179289.64409954508</v>
      </c>
      <c r="AD63" s="27">
        <f t="shared" si="9"/>
        <v>8500.540233638601</v>
      </c>
      <c r="AE63" s="29"/>
      <c r="AF63" s="30">
        <f t="shared" si="10"/>
        <v>1624531588.2469726</v>
      </c>
      <c r="AG63" s="23">
        <f t="shared" si="11"/>
        <v>0.21256677770891205</v>
      </c>
      <c r="AH63" s="23">
        <f t="shared" si="12"/>
        <v>1.3022430067259374</v>
      </c>
      <c r="AI63" s="23">
        <f t="shared" si="13"/>
        <v>0.8733494074627417</v>
      </c>
      <c r="AJ63" s="23">
        <f t="shared" si="14"/>
        <v>0.8733494074627417</v>
      </c>
      <c r="AK63" s="23">
        <f t="shared" si="15"/>
        <v>2.388</v>
      </c>
    </row>
    <row r="64" spans="1:37" ht="12.75">
      <c r="A64" s="14" t="s">
        <v>161</v>
      </c>
      <c r="B64" s="15" t="s">
        <v>162</v>
      </c>
      <c r="C64" s="16" t="s">
        <v>84</v>
      </c>
      <c r="D64" s="33"/>
      <c r="E64" s="17" t="s">
        <v>1171</v>
      </c>
      <c r="F64" s="36">
        <v>1005100582</v>
      </c>
      <c r="G64" s="34">
        <v>99.84</v>
      </c>
      <c r="H64" s="20">
        <f t="shared" si="0"/>
        <v>0.9984000000000001</v>
      </c>
      <c r="I64" s="18">
        <v>1982497.44</v>
      </c>
      <c r="J64" s="18">
        <v>0</v>
      </c>
      <c r="K64" s="18">
        <v>0</v>
      </c>
      <c r="L64" s="18">
        <v>25766.92</v>
      </c>
      <c r="M64" s="21">
        <f t="shared" si="1"/>
        <v>2008264.3599999999</v>
      </c>
      <c r="N64" s="18">
        <v>8065605.5</v>
      </c>
      <c r="O64" s="18">
        <v>4561460.66</v>
      </c>
      <c r="P64" s="18">
        <v>0</v>
      </c>
      <c r="Q64" s="21">
        <f t="shared" si="2"/>
        <v>12627066.16</v>
      </c>
      <c r="R64" s="18">
        <v>5057198.59</v>
      </c>
      <c r="S64" s="18">
        <v>100500</v>
      </c>
      <c r="T64" s="22">
        <f t="shared" si="3"/>
        <v>5157698.59</v>
      </c>
      <c r="U64" s="21">
        <f t="shared" si="4"/>
        <v>19793029.11</v>
      </c>
      <c r="V64" s="23">
        <f t="shared" si="5"/>
        <v>0.5031534833993361</v>
      </c>
      <c r="W64" s="23">
        <f t="shared" si="5"/>
        <v>0.00999899928423283</v>
      </c>
      <c r="X64" s="23">
        <f t="shared" si="5"/>
        <v>0.5131524826835688</v>
      </c>
      <c r="Y64" s="24">
        <f t="shared" si="6"/>
        <v>1.2562987611522445</v>
      </c>
      <c r="Z64" s="24">
        <f t="shared" si="7"/>
        <v>0.1998073024695552</v>
      </c>
      <c r="AA64" s="25"/>
      <c r="AB64" s="24">
        <f t="shared" si="8"/>
        <v>1.9692585463053687</v>
      </c>
      <c r="AC64" s="35">
        <v>477760.1214574899</v>
      </c>
      <c r="AD64" s="27">
        <f t="shared" si="9"/>
        <v>9408.33202264053</v>
      </c>
      <c r="AE64" s="29"/>
      <c r="AF64" s="30">
        <f t="shared" si="10"/>
        <v>1006711320.1121794</v>
      </c>
      <c r="AG64" s="23">
        <f t="shared" si="11"/>
        <v>0.19948761078560395</v>
      </c>
      <c r="AH64" s="23">
        <f t="shared" si="12"/>
        <v>1.2542886831344011</v>
      </c>
      <c r="AI64" s="23">
        <f t="shared" si="13"/>
        <v>0.5023484378258972</v>
      </c>
      <c r="AJ64" s="23">
        <f t="shared" si="14"/>
        <v>0.5123314387112752</v>
      </c>
      <c r="AK64" s="23">
        <f t="shared" si="15"/>
        <v>1.965</v>
      </c>
    </row>
    <row r="65" spans="1:37" ht="12.75">
      <c r="A65" s="14" t="s">
        <v>163</v>
      </c>
      <c r="B65" s="15" t="s">
        <v>164</v>
      </c>
      <c r="C65" s="16" t="s">
        <v>84</v>
      </c>
      <c r="D65" s="33"/>
      <c r="E65" s="17" t="s">
        <v>1171</v>
      </c>
      <c r="F65" s="36">
        <v>1483908155</v>
      </c>
      <c r="G65" s="34">
        <v>107.51</v>
      </c>
      <c r="H65" s="20">
        <f t="shared" si="0"/>
        <v>1.0751</v>
      </c>
      <c r="I65" s="18">
        <v>2912334.23</v>
      </c>
      <c r="J65" s="18">
        <v>0</v>
      </c>
      <c r="K65" s="18">
        <v>0</v>
      </c>
      <c r="L65" s="18">
        <v>37677.06</v>
      </c>
      <c r="M65" s="21">
        <f t="shared" si="1"/>
        <v>2950011.29</v>
      </c>
      <c r="N65" s="18">
        <v>8563795</v>
      </c>
      <c r="O65" s="18">
        <v>7201210.39</v>
      </c>
      <c r="P65" s="18">
        <v>0</v>
      </c>
      <c r="Q65" s="21">
        <f t="shared" si="2"/>
        <v>15765005.39</v>
      </c>
      <c r="R65" s="18">
        <v>6732105</v>
      </c>
      <c r="S65" s="18">
        <v>148390</v>
      </c>
      <c r="T65" s="22">
        <f t="shared" si="3"/>
        <v>6880495</v>
      </c>
      <c r="U65" s="21">
        <f t="shared" si="4"/>
        <v>25595511.68</v>
      </c>
      <c r="V65" s="23">
        <f t="shared" si="5"/>
        <v>0.45367396744308613</v>
      </c>
      <c r="W65" s="23">
        <f t="shared" si="5"/>
        <v>0.009999945043768561</v>
      </c>
      <c r="X65" s="23">
        <f t="shared" si="5"/>
        <v>0.4636739124868547</v>
      </c>
      <c r="Y65" s="24">
        <f t="shared" si="6"/>
        <v>1.0623976515581586</v>
      </c>
      <c r="Z65" s="24">
        <f t="shared" si="7"/>
        <v>0.19880012654826337</v>
      </c>
      <c r="AA65" s="25"/>
      <c r="AB65" s="24">
        <f t="shared" si="8"/>
        <v>1.7248716905932766</v>
      </c>
      <c r="AC65" s="35">
        <v>713342.2841225626</v>
      </c>
      <c r="AD65" s="27">
        <f t="shared" si="9"/>
        <v>12304.239115861541</v>
      </c>
      <c r="AE65" s="29"/>
      <c r="AF65" s="30">
        <f t="shared" si="10"/>
        <v>1380251283.6015255</v>
      </c>
      <c r="AG65" s="23">
        <f t="shared" si="11"/>
        <v>0.2137300160520379</v>
      </c>
      <c r="AH65" s="23">
        <f t="shared" si="12"/>
        <v>1.1421837151901764</v>
      </c>
      <c r="AI65" s="23">
        <f t="shared" si="13"/>
        <v>0.48774488239806185</v>
      </c>
      <c r="AJ65" s="23">
        <f t="shared" si="14"/>
        <v>0.49849582331461745</v>
      </c>
      <c r="AK65" s="23">
        <f t="shared" si="15"/>
        <v>1.8539999999999999</v>
      </c>
    </row>
    <row r="66" spans="1:37" ht="12.75">
      <c r="A66" s="14" t="s">
        <v>165</v>
      </c>
      <c r="B66" s="15" t="s">
        <v>166</v>
      </c>
      <c r="C66" s="16" t="s">
        <v>84</v>
      </c>
      <c r="D66" s="17"/>
      <c r="E66" s="17" t="s">
        <v>1171</v>
      </c>
      <c r="F66" s="36">
        <v>2550262295</v>
      </c>
      <c r="G66" s="34">
        <v>99.35</v>
      </c>
      <c r="H66" s="20">
        <f aca="true" t="shared" si="16" ref="H66:H129">G66/100</f>
        <v>0.9934999999999999</v>
      </c>
      <c r="I66" s="18">
        <v>5177795.4399999995</v>
      </c>
      <c r="J66" s="18">
        <v>0</v>
      </c>
      <c r="K66" s="18">
        <v>0</v>
      </c>
      <c r="L66" s="18">
        <v>66967.44</v>
      </c>
      <c r="M66" s="21">
        <f aca="true" t="shared" si="17" ref="M66:M129">SUM(I66:L66)</f>
        <v>5244762.88</v>
      </c>
      <c r="N66" s="18">
        <v>24122034.5</v>
      </c>
      <c r="O66" s="18">
        <v>10142565.23</v>
      </c>
      <c r="P66" s="18">
        <v>0</v>
      </c>
      <c r="Q66" s="21">
        <f aca="true" t="shared" si="18" ref="Q66:Q129">SUM(N66:P66)</f>
        <v>34264599.730000004</v>
      </c>
      <c r="R66" s="18">
        <v>13719459.44</v>
      </c>
      <c r="S66" s="18">
        <v>260000</v>
      </c>
      <c r="T66" s="22">
        <f aca="true" t="shared" si="19" ref="T66:T129">R66+S66</f>
        <v>13979459.44</v>
      </c>
      <c r="U66" s="21">
        <f aca="true" t="shared" si="20" ref="U66:U129">M66+Q66+T66</f>
        <v>53488822.050000004</v>
      </c>
      <c r="V66" s="23">
        <f aca="true" t="shared" si="21" ref="V66:X129">(R66/$F66)*100</f>
        <v>0.5379626819915008</v>
      </c>
      <c r="W66" s="23">
        <f t="shared" si="21"/>
        <v>0.010195029762615064</v>
      </c>
      <c r="X66" s="23">
        <f t="shared" si="21"/>
        <v>0.5481577117541159</v>
      </c>
      <c r="Y66" s="24">
        <f aca="true" t="shared" si="22" ref="Y66:Y129">(Q66/F66)*100</f>
        <v>1.3435715925055467</v>
      </c>
      <c r="Z66" s="24">
        <f aca="true" t="shared" si="23" ref="Z66:Z129">(M66/F66)*100</f>
        <v>0.20565582176714886</v>
      </c>
      <c r="AA66" s="25"/>
      <c r="AB66" s="24">
        <f aca="true" t="shared" si="24" ref="AB66:AB129">((U66/F66)*100)-AA66</f>
        <v>2.0973851260268113</v>
      </c>
      <c r="AC66" s="35">
        <v>485935.6884057971</v>
      </c>
      <c r="AD66" s="27">
        <f aca="true" t="shared" si="25" ref="AD66:AD129">AC66/100*AB66</f>
        <v>10191.942850679181</v>
      </c>
      <c r="AE66" s="29"/>
      <c r="AF66" s="30">
        <f aca="true" t="shared" si="26" ref="AF66:AF129">F66/H66</f>
        <v>2566947453.447408</v>
      </c>
      <c r="AG66" s="23">
        <f aca="true" t="shared" si="27" ref="AG66:AG129">(M66/AF66)*100</f>
        <v>0.20431905892566238</v>
      </c>
      <c r="AH66" s="23">
        <f aca="true" t="shared" si="28" ref="AH66:AH129">(Q66/AF66)*100</f>
        <v>1.3348383771542607</v>
      </c>
      <c r="AI66" s="23">
        <f aca="true" t="shared" si="29" ref="AI66:AI129">(R66/AF66)*100</f>
        <v>0.534465924558556</v>
      </c>
      <c r="AJ66" s="23">
        <f aca="true" t="shared" si="30" ref="AJ66:AJ129">(T66/AF66)*100</f>
        <v>0.544594686627714</v>
      </c>
      <c r="AK66" s="23">
        <f t="shared" si="15"/>
        <v>2.084</v>
      </c>
    </row>
    <row r="67" spans="1:37" ht="12.75">
      <c r="A67" s="14" t="s">
        <v>167</v>
      </c>
      <c r="B67" s="15" t="s">
        <v>168</v>
      </c>
      <c r="C67" s="16" t="s">
        <v>84</v>
      </c>
      <c r="D67" s="17"/>
      <c r="E67" s="17" t="s">
        <v>1171</v>
      </c>
      <c r="F67" s="36">
        <v>1305281451</v>
      </c>
      <c r="G67" s="34">
        <v>70.87</v>
      </c>
      <c r="H67" s="20">
        <f t="shared" si="16"/>
        <v>0.7087</v>
      </c>
      <c r="I67" s="18">
        <v>3701441.11</v>
      </c>
      <c r="J67" s="18">
        <v>0</v>
      </c>
      <c r="K67" s="18">
        <v>0</v>
      </c>
      <c r="L67" s="18">
        <v>47852.17</v>
      </c>
      <c r="M67" s="21">
        <f t="shared" si="17"/>
        <v>3749293.28</v>
      </c>
      <c r="N67" s="18">
        <v>12423699</v>
      </c>
      <c r="O67" s="18">
        <v>7756767.66</v>
      </c>
      <c r="P67" s="18">
        <v>0</v>
      </c>
      <c r="Q67" s="21">
        <f t="shared" si="18"/>
        <v>20180466.66</v>
      </c>
      <c r="R67" s="18">
        <v>4267866</v>
      </c>
      <c r="S67" s="18">
        <v>130528</v>
      </c>
      <c r="T67" s="22">
        <f t="shared" si="19"/>
        <v>4398394</v>
      </c>
      <c r="U67" s="21">
        <f t="shared" si="20"/>
        <v>28328153.94</v>
      </c>
      <c r="V67" s="23">
        <f t="shared" si="21"/>
        <v>0.3269690224074133</v>
      </c>
      <c r="W67" s="23">
        <f t="shared" si="21"/>
        <v>0.009999988883623537</v>
      </c>
      <c r="X67" s="23">
        <f t="shared" si="21"/>
        <v>0.3369690112910369</v>
      </c>
      <c r="Y67" s="24">
        <f t="shared" si="22"/>
        <v>1.5460624713956805</v>
      </c>
      <c r="Z67" s="24">
        <f t="shared" si="23"/>
        <v>0.2872402175889037</v>
      </c>
      <c r="AA67" s="25"/>
      <c r="AB67" s="24">
        <f t="shared" si="24"/>
        <v>2.170271700275621</v>
      </c>
      <c r="AC67" s="35">
        <v>624769.1313340227</v>
      </c>
      <c r="AD67" s="27">
        <f t="shared" si="25"/>
        <v>13559.187649400124</v>
      </c>
      <c r="AE67" s="29"/>
      <c r="AF67" s="30">
        <f t="shared" si="26"/>
        <v>1841796883.0252576</v>
      </c>
      <c r="AG67" s="23">
        <f t="shared" si="27"/>
        <v>0.20356714220525607</v>
      </c>
      <c r="AH67" s="23">
        <f t="shared" si="28"/>
        <v>1.0956944734781189</v>
      </c>
      <c r="AI67" s="23">
        <f t="shared" si="29"/>
        <v>0.2317229461801338</v>
      </c>
      <c r="AJ67" s="23">
        <f t="shared" si="30"/>
        <v>0.23880993830195782</v>
      </c>
      <c r="AK67" s="23">
        <f aca="true" t="shared" si="31" ref="AK67:AK130">ROUND(AG67,3)+ROUND(AH67,3)+ROUND(AJ67,3)</f>
        <v>1.5390000000000001</v>
      </c>
    </row>
    <row r="68" spans="1:37" ht="12.75">
      <c r="A68" s="14" t="s">
        <v>169</v>
      </c>
      <c r="B68" s="15" t="s">
        <v>170</v>
      </c>
      <c r="C68" s="16" t="s">
        <v>84</v>
      </c>
      <c r="D68" s="17"/>
      <c r="E68" s="17" t="s">
        <v>1171</v>
      </c>
      <c r="F68" s="36">
        <v>1621010762</v>
      </c>
      <c r="G68" s="34">
        <v>92.34</v>
      </c>
      <c r="H68" s="20">
        <f t="shared" si="16"/>
        <v>0.9234</v>
      </c>
      <c r="I68" s="18">
        <v>3469152.9699999997</v>
      </c>
      <c r="J68" s="18">
        <v>0</v>
      </c>
      <c r="K68" s="18">
        <v>0</v>
      </c>
      <c r="L68" s="18">
        <v>45152.94</v>
      </c>
      <c r="M68" s="21">
        <f t="shared" si="17"/>
        <v>3514305.9099999997</v>
      </c>
      <c r="N68" s="18">
        <v>10011646</v>
      </c>
      <c r="O68" s="18">
        <v>13481998.29</v>
      </c>
      <c r="P68" s="18">
        <v>0</v>
      </c>
      <c r="Q68" s="21">
        <f t="shared" si="18"/>
        <v>23493644.29</v>
      </c>
      <c r="R68" s="18">
        <v>9254580.78</v>
      </c>
      <c r="S68" s="18">
        <v>0</v>
      </c>
      <c r="T68" s="22">
        <f t="shared" si="19"/>
        <v>9254580.78</v>
      </c>
      <c r="U68" s="21">
        <f t="shared" si="20"/>
        <v>36262530.98</v>
      </c>
      <c r="V68" s="23">
        <f t="shared" si="21"/>
        <v>0.5709142096368142</v>
      </c>
      <c r="W68" s="23">
        <f t="shared" si="21"/>
        <v>0</v>
      </c>
      <c r="X68" s="23">
        <f t="shared" si="21"/>
        <v>0.5709142096368142</v>
      </c>
      <c r="Y68" s="24">
        <f t="shared" si="22"/>
        <v>1.4493206856328076</v>
      </c>
      <c r="Z68" s="24">
        <f t="shared" si="23"/>
        <v>0.21679719792014554</v>
      </c>
      <c r="AA68" s="25"/>
      <c r="AB68" s="24">
        <f t="shared" si="24"/>
        <v>2.237032093189767</v>
      </c>
      <c r="AC68" s="35">
        <v>531809.8366881884</v>
      </c>
      <c r="AD68" s="27">
        <f t="shared" si="25"/>
        <v>11896.756721454862</v>
      </c>
      <c r="AE68" s="29"/>
      <c r="AF68" s="30">
        <f t="shared" si="26"/>
        <v>1755480573.9657786</v>
      </c>
      <c r="AG68" s="23">
        <f t="shared" si="27"/>
        <v>0.20019053255946243</v>
      </c>
      <c r="AH68" s="23">
        <f t="shared" si="28"/>
        <v>1.3383027211133345</v>
      </c>
      <c r="AI68" s="23">
        <f t="shared" si="29"/>
        <v>0.5271821811786342</v>
      </c>
      <c r="AJ68" s="23">
        <f t="shared" si="30"/>
        <v>0.5271821811786342</v>
      </c>
      <c r="AK68" s="23">
        <f t="shared" si="31"/>
        <v>2.065</v>
      </c>
    </row>
    <row r="69" spans="1:37" ht="12.75">
      <c r="A69" s="14" t="s">
        <v>171</v>
      </c>
      <c r="B69" s="15" t="s">
        <v>172</v>
      </c>
      <c r="C69" s="16" t="s">
        <v>84</v>
      </c>
      <c r="D69" s="17"/>
      <c r="E69" s="17" t="s">
        <v>1172</v>
      </c>
      <c r="F69" s="36">
        <v>2292075064</v>
      </c>
      <c r="G69" s="34">
        <v>91.44</v>
      </c>
      <c r="H69" s="20">
        <f t="shared" si="16"/>
        <v>0.9144</v>
      </c>
      <c r="I69" s="18">
        <v>5315724.83</v>
      </c>
      <c r="J69" s="18">
        <v>0</v>
      </c>
      <c r="K69" s="18">
        <v>0</v>
      </c>
      <c r="L69" s="18">
        <v>68819.77</v>
      </c>
      <c r="M69" s="21">
        <f t="shared" si="17"/>
        <v>5384544.6</v>
      </c>
      <c r="N69" s="18">
        <v>19781669</v>
      </c>
      <c r="O69" s="18">
        <v>0</v>
      </c>
      <c r="P69" s="18">
        <v>0</v>
      </c>
      <c r="Q69" s="21">
        <f t="shared" si="18"/>
        <v>19781669</v>
      </c>
      <c r="R69" s="18">
        <v>13750676.74</v>
      </c>
      <c r="S69" s="18">
        <v>0</v>
      </c>
      <c r="T69" s="22">
        <f t="shared" si="19"/>
        <v>13750676.74</v>
      </c>
      <c r="U69" s="21">
        <f t="shared" si="20"/>
        <v>38916890.34</v>
      </c>
      <c r="V69" s="23">
        <f t="shared" si="21"/>
        <v>0.599922618415607</v>
      </c>
      <c r="W69" s="23">
        <f t="shared" si="21"/>
        <v>0</v>
      </c>
      <c r="X69" s="23">
        <f t="shared" si="21"/>
        <v>0.599922618415607</v>
      </c>
      <c r="Y69" s="24">
        <f t="shared" si="22"/>
        <v>0.8630462985570004</v>
      </c>
      <c r="Z69" s="24">
        <f t="shared" si="23"/>
        <v>0.23492008113395713</v>
      </c>
      <c r="AA69" s="25"/>
      <c r="AB69" s="24">
        <f t="shared" si="24"/>
        <v>1.697888998106565</v>
      </c>
      <c r="AC69" s="35">
        <v>472709.94897959183</v>
      </c>
      <c r="AD69" s="27">
        <f t="shared" si="25"/>
        <v>8026.090216679646</v>
      </c>
      <c r="AE69" s="29"/>
      <c r="AF69" s="30">
        <f t="shared" si="26"/>
        <v>2506643770.7786527</v>
      </c>
      <c r="AG69" s="23">
        <f t="shared" si="27"/>
        <v>0.2148109221888904</v>
      </c>
      <c r="AH69" s="23">
        <f t="shared" si="28"/>
        <v>0.7891695354005213</v>
      </c>
      <c r="AI69" s="23">
        <f t="shared" si="29"/>
        <v>0.548569242279231</v>
      </c>
      <c r="AJ69" s="23">
        <f t="shared" si="30"/>
        <v>0.548569242279231</v>
      </c>
      <c r="AK69" s="23">
        <f t="shared" si="31"/>
        <v>1.553</v>
      </c>
    </row>
    <row r="70" spans="1:37" ht="12.75">
      <c r="A70" s="14" t="s">
        <v>173</v>
      </c>
      <c r="B70" s="15" t="s">
        <v>174</v>
      </c>
      <c r="C70" s="16" t="s">
        <v>84</v>
      </c>
      <c r="D70" s="17"/>
      <c r="E70" s="17" t="s">
        <v>1171</v>
      </c>
      <c r="F70" s="36">
        <v>8014975399</v>
      </c>
      <c r="G70" s="34">
        <v>92.9</v>
      </c>
      <c r="H70" s="20">
        <f t="shared" si="16"/>
        <v>0.929</v>
      </c>
      <c r="I70" s="18">
        <v>17904485.240000002</v>
      </c>
      <c r="J70" s="18">
        <v>0</v>
      </c>
      <c r="K70" s="18">
        <v>0</v>
      </c>
      <c r="L70" s="18">
        <v>233089.18</v>
      </c>
      <c r="M70" s="21">
        <f t="shared" si="17"/>
        <v>18137574.42</v>
      </c>
      <c r="N70" s="18">
        <v>69062075.5</v>
      </c>
      <c r="O70" s="18">
        <v>0</v>
      </c>
      <c r="P70" s="18">
        <v>0</v>
      </c>
      <c r="Q70" s="21">
        <f t="shared" si="18"/>
        <v>69062075.5</v>
      </c>
      <c r="R70" s="18">
        <v>43969262.62</v>
      </c>
      <c r="S70" s="18">
        <v>0</v>
      </c>
      <c r="T70" s="22">
        <f t="shared" si="19"/>
        <v>43969262.62</v>
      </c>
      <c r="U70" s="21">
        <f t="shared" si="20"/>
        <v>131168912.53999999</v>
      </c>
      <c r="V70" s="23">
        <f t="shared" si="21"/>
        <v>0.5485888656063235</v>
      </c>
      <c r="W70" s="23">
        <f t="shared" si="21"/>
        <v>0</v>
      </c>
      <c r="X70" s="23">
        <f t="shared" si="21"/>
        <v>0.5485888656063235</v>
      </c>
      <c r="Y70" s="24">
        <f t="shared" si="22"/>
        <v>0.8616629753924963</v>
      </c>
      <c r="Z70" s="24">
        <f t="shared" si="23"/>
        <v>0.22629607100556992</v>
      </c>
      <c r="AA70" s="25"/>
      <c r="AB70" s="24">
        <f t="shared" si="24"/>
        <v>1.6365479120043898</v>
      </c>
      <c r="AC70" s="35">
        <v>535231.594488189</v>
      </c>
      <c r="AD70" s="27">
        <f t="shared" si="25"/>
        <v>8759.321483984259</v>
      </c>
      <c r="AE70" s="29"/>
      <c r="AF70" s="30">
        <f t="shared" si="26"/>
        <v>8627530031.216362</v>
      </c>
      <c r="AG70" s="23">
        <f t="shared" si="27"/>
        <v>0.21022904996417444</v>
      </c>
      <c r="AH70" s="23">
        <f t="shared" si="28"/>
        <v>0.800484904139629</v>
      </c>
      <c r="AI70" s="23">
        <f t="shared" si="29"/>
        <v>0.5096390561482745</v>
      </c>
      <c r="AJ70" s="23">
        <f t="shared" si="30"/>
        <v>0.5096390561482745</v>
      </c>
      <c r="AK70" s="23">
        <f t="shared" si="31"/>
        <v>1.52</v>
      </c>
    </row>
    <row r="71" spans="1:37" ht="12.75">
      <c r="A71" s="14" t="s">
        <v>175</v>
      </c>
      <c r="B71" s="15" t="s">
        <v>176</v>
      </c>
      <c r="C71" s="16" t="s">
        <v>84</v>
      </c>
      <c r="D71" s="17"/>
      <c r="E71" s="17" t="s">
        <v>1171</v>
      </c>
      <c r="F71" s="36">
        <v>1731455707</v>
      </c>
      <c r="G71" s="34">
        <v>91.44</v>
      </c>
      <c r="H71" s="20">
        <f t="shared" si="16"/>
        <v>0.9144</v>
      </c>
      <c r="I71" s="18">
        <v>3786458.8899999997</v>
      </c>
      <c r="J71" s="18">
        <v>0</v>
      </c>
      <c r="K71" s="18">
        <v>0</v>
      </c>
      <c r="L71" s="18">
        <v>48987.55</v>
      </c>
      <c r="M71" s="21">
        <f t="shared" si="17"/>
        <v>3835446.4399999995</v>
      </c>
      <c r="N71" s="18">
        <v>22453755.5</v>
      </c>
      <c r="O71" s="18">
        <v>0</v>
      </c>
      <c r="P71" s="18">
        <v>0</v>
      </c>
      <c r="Q71" s="21">
        <f t="shared" si="18"/>
        <v>22453755.5</v>
      </c>
      <c r="R71" s="18">
        <v>8118068</v>
      </c>
      <c r="S71" s="18">
        <v>0</v>
      </c>
      <c r="T71" s="22">
        <f t="shared" si="19"/>
        <v>8118068</v>
      </c>
      <c r="U71" s="21">
        <f t="shared" si="20"/>
        <v>34407269.94</v>
      </c>
      <c r="V71" s="23">
        <f t="shared" si="21"/>
        <v>0.46885796542065394</v>
      </c>
      <c r="W71" s="23">
        <f t="shared" si="21"/>
        <v>0</v>
      </c>
      <c r="X71" s="23">
        <f t="shared" si="21"/>
        <v>0.46885796542065394</v>
      </c>
      <c r="Y71" s="24">
        <f t="shared" si="22"/>
        <v>1.2968137393999186</v>
      </c>
      <c r="Z71" s="24">
        <f t="shared" si="23"/>
        <v>0.22151571215445476</v>
      </c>
      <c r="AA71" s="25"/>
      <c r="AB71" s="24">
        <f t="shared" si="24"/>
        <v>1.9871874169750274</v>
      </c>
      <c r="AC71" s="35">
        <v>516111.7188356164</v>
      </c>
      <c r="AD71" s="27">
        <f t="shared" si="25"/>
        <v>10256.107134234902</v>
      </c>
      <c r="AE71" s="29"/>
      <c r="AF71" s="30">
        <f t="shared" si="26"/>
        <v>1893542986.6579177</v>
      </c>
      <c r="AG71" s="23">
        <f t="shared" si="27"/>
        <v>0.20255396719403343</v>
      </c>
      <c r="AH71" s="23">
        <f t="shared" si="28"/>
        <v>1.1858064833072857</v>
      </c>
      <c r="AI71" s="23">
        <f t="shared" si="29"/>
        <v>0.42872372358064603</v>
      </c>
      <c r="AJ71" s="23">
        <f t="shared" si="30"/>
        <v>0.42872372358064603</v>
      </c>
      <c r="AK71" s="23">
        <f t="shared" si="31"/>
        <v>1.818</v>
      </c>
    </row>
    <row r="72" spans="1:37" ht="12.75">
      <c r="A72" s="14" t="s">
        <v>177</v>
      </c>
      <c r="B72" s="15" t="s">
        <v>178</v>
      </c>
      <c r="C72" s="16" t="s">
        <v>84</v>
      </c>
      <c r="D72" s="17"/>
      <c r="E72" s="17" t="s">
        <v>1171</v>
      </c>
      <c r="F72" s="36">
        <v>2828514488</v>
      </c>
      <c r="G72" s="34">
        <v>77</v>
      </c>
      <c r="H72" s="20">
        <f t="shared" si="16"/>
        <v>0.77</v>
      </c>
      <c r="I72" s="18">
        <v>7377073.670000001</v>
      </c>
      <c r="J72" s="18">
        <v>0</v>
      </c>
      <c r="K72" s="18">
        <v>0</v>
      </c>
      <c r="L72" s="18">
        <v>95513.14</v>
      </c>
      <c r="M72" s="21">
        <f t="shared" si="17"/>
        <v>7472586.8100000005</v>
      </c>
      <c r="N72" s="18">
        <v>47264966.97</v>
      </c>
      <c r="O72" s="18">
        <v>0</v>
      </c>
      <c r="P72" s="18">
        <v>0</v>
      </c>
      <c r="Q72" s="21">
        <f t="shared" si="18"/>
        <v>47264966.97</v>
      </c>
      <c r="R72" s="18">
        <v>15798079.92</v>
      </c>
      <c r="S72" s="18">
        <v>0</v>
      </c>
      <c r="T72" s="22">
        <f t="shared" si="19"/>
        <v>15798079.92</v>
      </c>
      <c r="U72" s="21">
        <f t="shared" si="20"/>
        <v>70535633.7</v>
      </c>
      <c r="V72" s="23">
        <f t="shared" si="21"/>
        <v>0.55852922044499</v>
      </c>
      <c r="W72" s="23">
        <f t="shared" si="21"/>
        <v>0</v>
      </c>
      <c r="X72" s="23">
        <f t="shared" si="21"/>
        <v>0.55852922044499</v>
      </c>
      <c r="Y72" s="24">
        <f t="shared" si="22"/>
        <v>1.671017319180159</v>
      </c>
      <c r="Z72" s="24">
        <f t="shared" si="23"/>
        <v>0.26418768020112754</v>
      </c>
      <c r="AA72" s="25"/>
      <c r="AB72" s="24">
        <f t="shared" si="24"/>
        <v>2.4937342198262766</v>
      </c>
      <c r="AC72" s="35">
        <v>435172.0227584854</v>
      </c>
      <c r="AD72" s="27">
        <f t="shared" si="25"/>
        <v>10852.033646638543</v>
      </c>
      <c r="AE72" s="29"/>
      <c r="AF72" s="30">
        <f t="shared" si="26"/>
        <v>3673395438.961039</v>
      </c>
      <c r="AG72" s="23">
        <f t="shared" si="27"/>
        <v>0.20342451375486822</v>
      </c>
      <c r="AH72" s="23">
        <f t="shared" si="28"/>
        <v>1.2866833357687224</v>
      </c>
      <c r="AI72" s="23">
        <f t="shared" si="29"/>
        <v>0.43006749974264225</v>
      </c>
      <c r="AJ72" s="23">
        <f t="shared" si="30"/>
        <v>0.43006749974264225</v>
      </c>
      <c r="AK72" s="23">
        <f t="shared" si="31"/>
        <v>1.92</v>
      </c>
    </row>
    <row r="73" spans="1:37" ht="12.75">
      <c r="A73" s="14" t="s">
        <v>179</v>
      </c>
      <c r="B73" s="15" t="s">
        <v>180</v>
      </c>
      <c r="C73" s="16" t="s">
        <v>84</v>
      </c>
      <c r="D73" s="17"/>
      <c r="E73" s="17" t="s">
        <v>1171</v>
      </c>
      <c r="F73" s="36">
        <v>1839532405</v>
      </c>
      <c r="G73" s="34">
        <v>100.32</v>
      </c>
      <c r="H73" s="20">
        <f t="shared" si="16"/>
        <v>1.0031999999999999</v>
      </c>
      <c r="I73" s="18">
        <v>4067826.04</v>
      </c>
      <c r="J73" s="18">
        <v>0</v>
      </c>
      <c r="K73" s="18">
        <v>0</v>
      </c>
      <c r="L73" s="18">
        <v>52971.31</v>
      </c>
      <c r="M73" s="21">
        <f t="shared" si="17"/>
        <v>4120797.35</v>
      </c>
      <c r="N73" s="18">
        <v>16357117.5</v>
      </c>
      <c r="O73" s="18">
        <v>0</v>
      </c>
      <c r="P73" s="18">
        <v>0</v>
      </c>
      <c r="Q73" s="21">
        <f t="shared" si="18"/>
        <v>16357117.5</v>
      </c>
      <c r="R73" s="18">
        <v>9227858</v>
      </c>
      <c r="S73" s="18">
        <v>0</v>
      </c>
      <c r="T73" s="22">
        <f t="shared" si="19"/>
        <v>9227858</v>
      </c>
      <c r="U73" s="21">
        <f t="shared" si="20"/>
        <v>29705772.85</v>
      </c>
      <c r="V73" s="23">
        <f t="shared" si="21"/>
        <v>0.5016415027491729</v>
      </c>
      <c r="W73" s="23">
        <f t="shared" si="21"/>
        <v>0</v>
      </c>
      <c r="X73" s="23">
        <f t="shared" si="21"/>
        <v>0.5016415027491729</v>
      </c>
      <c r="Y73" s="24">
        <f t="shared" si="22"/>
        <v>0.889199747476044</v>
      </c>
      <c r="Z73" s="24">
        <f t="shared" si="23"/>
        <v>0.224013305707436</v>
      </c>
      <c r="AA73" s="25"/>
      <c r="AB73" s="24">
        <f t="shared" si="24"/>
        <v>1.614854555932653</v>
      </c>
      <c r="AC73" s="35">
        <v>502809.8406374502</v>
      </c>
      <c r="AD73" s="27">
        <f t="shared" si="25"/>
        <v>8119.647619211576</v>
      </c>
      <c r="AE73" s="29"/>
      <c r="AF73" s="30">
        <f t="shared" si="26"/>
        <v>1833664678.0303032</v>
      </c>
      <c r="AG73" s="23">
        <f t="shared" si="27"/>
        <v>0.22473014828569982</v>
      </c>
      <c r="AH73" s="23">
        <f t="shared" si="28"/>
        <v>0.8920451866679674</v>
      </c>
      <c r="AI73" s="23">
        <f t="shared" si="29"/>
        <v>0.50324675555797</v>
      </c>
      <c r="AJ73" s="23">
        <f t="shared" si="30"/>
        <v>0.50324675555797</v>
      </c>
      <c r="AK73" s="23">
        <f t="shared" si="31"/>
        <v>1.62</v>
      </c>
    </row>
    <row r="74" spans="1:37" ht="12.75">
      <c r="A74" s="14" t="s">
        <v>181</v>
      </c>
      <c r="B74" s="15" t="s">
        <v>182</v>
      </c>
      <c r="C74" s="16" t="s">
        <v>84</v>
      </c>
      <c r="D74" s="17"/>
      <c r="E74" s="17" t="s">
        <v>1171</v>
      </c>
      <c r="F74" s="36">
        <v>1562721331</v>
      </c>
      <c r="G74" s="34">
        <v>108.19</v>
      </c>
      <c r="H74" s="20">
        <f t="shared" si="16"/>
        <v>1.0819</v>
      </c>
      <c r="I74" s="18">
        <v>2694609.92</v>
      </c>
      <c r="J74" s="18">
        <v>0</v>
      </c>
      <c r="K74" s="18">
        <v>0</v>
      </c>
      <c r="L74" s="18">
        <v>36756.69</v>
      </c>
      <c r="M74" s="21">
        <f t="shared" si="17"/>
        <v>2731366.61</v>
      </c>
      <c r="N74" s="18">
        <v>21623466</v>
      </c>
      <c r="O74" s="18">
        <v>0</v>
      </c>
      <c r="P74" s="18">
        <v>0</v>
      </c>
      <c r="Q74" s="21">
        <f t="shared" si="18"/>
        <v>21623466</v>
      </c>
      <c r="R74" s="18">
        <v>14841754</v>
      </c>
      <c r="S74" s="18">
        <v>0</v>
      </c>
      <c r="T74" s="22">
        <f t="shared" si="19"/>
        <v>14841754</v>
      </c>
      <c r="U74" s="21">
        <f t="shared" si="20"/>
        <v>39196586.61</v>
      </c>
      <c r="V74" s="23">
        <f t="shared" si="21"/>
        <v>0.9497377239038917</v>
      </c>
      <c r="W74" s="23">
        <f t="shared" si="21"/>
        <v>0</v>
      </c>
      <c r="X74" s="23">
        <f t="shared" si="21"/>
        <v>0.9497377239038917</v>
      </c>
      <c r="Y74" s="24">
        <f t="shared" si="22"/>
        <v>1.3837058195246454</v>
      </c>
      <c r="Z74" s="24">
        <f t="shared" si="23"/>
        <v>0.1747827047482722</v>
      </c>
      <c r="AA74" s="25"/>
      <c r="AB74" s="24">
        <f t="shared" si="24"/>
        <v>2.5082262481768094</v>
      </c>
      <c r="AC74" s="35">
        <v>362991.2072575017</v>
      </c>
      <c r="AD74" s="27">
        <f t="shared" si="25"/>
        <v>9104.640739006541</v>
      </c>
      <c r="AE74" s="29"/>
      <c r="AF74" s="30">
        <f t="shared" si="26"/>
        <v>1444423080.6913762</v>
      </c>
      <c r="AG74" s="23">
        <f t="shared" si="27"/>
        <v>0.1890974082671557</v>
      </c>
      <c r="AH74" s="23">
        <f t="shared" si="28"/>
        <v>1.4970313261437143</v>
      </c>
      <c r="AI74" s="23">
        <f t="shared" si="29"/>
        <v>1.0275212434916203</v>
      </c>
      <c r="AJ74" s="23">
        <f t="shared" si="30"/>
        <v>1.0275212434916203</v>
      </c>
      <c r="AK74" s="23">
        <f t="shared" si="31"/>
        <v>2.7140000000000004</v>
      </c>
    </row>
    <row r="75" spans="1:37" ht="12.75">
      <c r="A75" s="14" t="s">
        <v>183</v>
      </c>
      <c r="B75" s="15" t="s">
        <v>184</v>
      </c>
      <c r="C75" s="16" t="s">
        <v>84</v>
      </c>
      <c r="D75" s="33"/>
      <c r="E75" s="17" t="s">
        <v>1171</v>
      </c>
      <c r="F75" s="36">
        <v>6686008403</v>
      </c>
      <c r="G75" s="34">
        <v>103.06</v>
      </c>
      <c r="H75" s="20">
        <f t="shared" si="16"/>
        <v>1.0306</v>
      </c>
      <c r="I75" s="18">
        <v>12955810.180000002</v>
      </c>
      <c r="J75" s="18">
        <v>0</v>
      </c>
      <c r="K75" s="18">
        <v>0</v>
      </c>
      <c r="L75" s="18">
        <v>167680.26</v>
      </c>
      <c r="M75" s="21">
        <f t="shared" si="17"/>
        <v>13123490.440000001</v>
      </c>
      <c r="N75" s="18">
        <v>82661789</v>
      </c>
      <c r="O75" s="18">
        <v>0</v>
      </c>
      <c r="P75" s="18">
        <v>0</v>
      </c>
      <c r="Q75" s="21">
        <f t="shared" si="18"/>
        <v>82661789</v>
      </c>
      <c r="R75" s="18">
        <v>30013834.08</v>
      </c>
      <c r="S75" s="18">
        <v>352345.8</v>
      </c>
      <c r="T75" s="22">
        <f t="shared" si="19"/>
        <v>30366179.88</v>
      </c>
      <c r="U75" s="21">
        <f t="shared" si="20"/>
        <v>126151459.32</v>
      </c>
      <c r="V75" s="23">
        <f t="shared" si="21"/>
        <v>0.44890512052800957</v>
      </c>
      <c r="W75" s="23">
        <f t="shared" si="21"/>
        <v>0.005269897654359858</v>
      </c>
      <c r="X75" s="23">
        <f t="shared" si="21"/>
        <v>0.4541750181823695</v>
      </c>
      <c r="Y75" s="24">
        <f t="shared" si="22"/>
        <v>1.2363398909715668</v>
      </c>
      <c r="Z75" s="24">
        <f t="shared" si="23"/>
        <v>0.1962828888176616</v>
      </c>
      <c r="AA75" s="25"/>
      <c r="AB75" s="24">
        <f t="shared" si="24"/>
        <v>1.886797797971598</v>
      </c>
      <c r="AC75" s="35">
        <v>799516.2096774194</v>
      </c>
      <c r="AD75" s="27">
        <f t="shared" si="25"/>
        <v>15085.254238619533</v>
      </c>
      <c r="AE75" s="29"/>
      <c r="AF75" s="30">
        <f t="shared" si="26"/>
        <v>6487491173.103047</v>
      </c>
      <c r="AG75" s="23">
        <f t="shared" si="27"/>
        <v>0.20228914521548202</v>
      </c>
      <c r="AH75" s="23">
        <f t="shared" si="28"/>
        <v>1.2741718916352966</v>
      </c>
      <c r="AI75" s="23">
        <f t="shared" si="29"/>
        <v>0.46264161721616665</v>
      </c>
      <c r="AJ75" s="23">
        <f t="shared" si="30"/>
        <v>0.4680727737387499</v>
      </c>
      <c r="AK75" s="23">
        <f t="shared" si="31"/>
        <v>1.944</v>
      </c>
    </row>
    <row r="76" spans="1:37" ht="12.75">
      <c r="A76" s="14" t="s">
        <v>185</v>
      </c>
      <c r="B76" s="15" t="s">
        <v>186</v>
      </c>
      <c r="C76" s="16" t="s">
        <v>84</v>
      </c>
      <c r="D76" s="17"/>
      <c r="E76" s="17" t="s">
        <v>1171</v>
      </c>
      <c r="F76" s="36">
        <v>1635185287</v>
      </c>
      <c r="G76" s="34">
        <v>88.73</v>
      </c>
      <c r="H76" s="20">
        <f t="shared" si="16"/>
        <v>0.8873000000000001</v>
      </c>
      <c r="I76" s="18">
        <v>3558072.05</v>
      </c>
      <c r="J76" s="18">
        <v>0</v>
      </c>
      <c r="K76" s="18">
        <v>0</v>
      </c>
      <c r="L76" s="18">
        <v>46070.65</v>
      </c>
      <c r="M76" s="21">
        <f t="shared" si="17"/>
        <v>3604142.6999999997</v>
      </c>
      <c r="N76" s="18">
        <v>14124067</v>
      </c>
      <c r="O76" s="18">
        <v>13564742.71</v>
      </c>
      <c r="P76" s="18">
        <v>0</v>
      </c>
      <c r="Q76" s="21">
        <f t="shared" si="18"/>
        <v>27688809.71</v>
      </c>
      <c r="R76" s="18">
        <v>10477930</v>
      </c>
      <c r="S76" s="18">
        <v>163518.53</v>
      </c>
      <c r="T76" s="22">
        <f t="shared" si="19"/>
        <v>10641448.53</v>
      </c>
      <c r="U76" s="21">
        <f t="shared" si="20"/>
        <v>41934400.94</v>
      </c>
      <c r="V76" s="23">
        <f t="shared" si="21"/>
        <v>0.6407793712003965</v>
      </c>
      <c r="W76" s="23">
        <f t="shared" si="21"/>
        <v>0.010000000079501694</v>
      </c>
      <c r="X76" s="23">
        <f t="shared" si="21"/>
        <v>0.6507793712798983</v>
      </c>
      <c r="Y76" s="24">
        <f t="shared" si="22"/>
        <v>1.6933132856643667</v>
      </c>
      <c r="Z76" s="24">
        <f t="shared" si="23"/>
        <v>0.22041188412429738</v>
      </c>
      <c r="AA76" s="25"/>
      <c r="AB76" s="24">
        <f t="shared" si="24"/>
        <v>2.564504541068562</v>
      </c>
      <c r="AC76" s="35">
        <v>440588.4210526316</v>
      </c>
      <c r="AD76" s="27">
        <f t="shared" si="25"/>
        <v>11298.910065317012</v>
      </c>
      <c r="AE76" s="29"/>
      <c r="AF76" s="30">
        <f t="shared" si="26"/>
        <v>1842877591.569931</v>
      </c>
      <c r="AG76" s="23">
        <f t="shared" si="27"/>
        <v>0.1955714647834891</v>
      </c>
      <c r="AH76" s="23">
        <f t="shared" si="28"/>
        <v>1.5024768783699924</v>
      </c>
      <c r="AI76" s="23">
        <f t="shared" si="29"/>
        <v>0.568563536066112</v>
      </c>
      <c r="AJ76" s="23">
        <f t="shared" si="30"/>
        <v>0.5774365361366538</v>
      </c>
      <c r="AK76" s="23">
        <f t="shared" si="31"/>
        <v>2.275</v>
      </c>
    </row>
    <row r="77" spans="1:37" ht="12.75">
      <c r="A77" s="14" t="s">
        <v>187</v>
      </c>
      <c r="B77" s="15" t="s">
        <v>188</v>
      </c>
      <c r="C77" s="16" t="s">
        <v>84</v>
      </c>
      <c r="D77" s="17"/>
      <c r="E77" s="17" t="s">
        <v>1171</v>
      </c>
      <c r="F77" s="36">
        <v>2113143318</v>
      </c>
      <c r="G77" s="34">
        <v>100.52</v>
      </c>
      <c r="H77" s="20">
        <f t="shared" si="16"/>
        <v>1.0051999999999999</v>
      </c>
      <c r="I77" s="18">
        <v>4192424.59</v>
      </c>
      <c r="J77" s="18">
        <v>0</v>
      </c>
      <c r="K77" s="18">
        <v>0</v>
      </c>
      <c r="L77" s="18">
        <v>54478.08</v>
      </c>
      <c r="M77" s="21">
        <f t="shared" si="17"/>
        <v>4246902.67</v>
      </c>
      <c r="N77" s="18">
        <v>19059804</v>
      </c>
      <c r="O77" s="18">
        <v>9930099.79</v>
      </c>
      <c r="P77" s="18">
        <v>0</v>
      </c>
      <c r="Q77" s="21">
        <f t="shared" si="18"/>
        <v>28989903.79</v>
      </c>
      <c r="R77" s="18">
        <v>8829919</v>
      </c>
      <c r="S77" s="18">
        <v>211314</v>
      </c>
      <c r="T77" s="22">
        <f t="shared" si="19"/>
        <v>9041233</v>
      </c>
      <c r="U77" s="21">
        <f t="shared" si="20"/>
        <v>42278039.46</v>
      </c>
      <c r="V77" s="23">
        <f t="shared" si="21"/>
        <v>0.4178570816652957</v>
      </c>
      <c r="W77" s="23">
        <f t="shared" si="21"/>
        <v>0.00999998429827276</v>
      </c>
      <c r="X77" s="23">
        <f t="shared" si="21"/>
        <v>0.42785706596356854</v>
      </c>
      <c r="Y77" s="24">
        <f t="shared" si="22"/>
        <v>1.3718853587951483</v>
      </c>
      <c r="Z77" s="24">
        <f t="shared" si="23"/>
        <v>0.2009756098331992</v>
      </c>
      <c r="AA77" s="25"/>
      <c r="AB77" s="24">
        <f t="shared" si="24"/>
        <v>2.000718034591916</v>
      </c>
      <c r="AC77" s="35">
        <v>597206.753878917</v>
      </c>
      <c r="AD77" s="27">
        <f t="shared" si="25"/>
        <v>11948.42322865645</v>
      </c>
      <c r="AE77" s="29"/>
      <c r="AF77" s="30">
        <f t="shared" si="26"/>
        <v>2102211816.5539198</v>
      </c>
      <c r="AG77" s="23">
        <f t="shared" si="27"/>
        <v>0.2020206830043318</v>
      </c>
      <c r="AH77" s="23">
        <f t="shared" si="28"/>
        <v>1.3790191626608828</v>
      </c>
      <c r="AI77" s="23">
        <f t="shared" si="29"/>
        <v>0.42002993848995523</v>
      </c>
      <c r="AJ77" s="23">
        <f t="shared" si="30"/>
        <v>0.43008192270657897</v>
      </c>
      <c r="AK77" s="23">
        <f t="shared" si="31"/>
        <v>2.011</v>
      </c>
    </row>
    <row r="78" spans="1:37" ht="12.75">
      <c r="A78" s="14" t="s">
        <v>189</v>
      </c>
      <c r="B78" s="15" t="s">
        <v>190</v>
      </c>
      <c r="C78" s="16" t="s">
        <v>84</v>
      </c>
      <c r="D78" s="17"/>
      <c r="E78" s="17" t="s">
        <v>1170</v>
      </c>
      <c r="F78" s="36">
        <v>1012207837</v>
      </c>
      <c r="G78" s="34">
        <v>94.11</v>
      </c>
      <c r="H78" s="20">
        <f t="shared" si="16"/>
        <v>0.9411</v>
      </c>
      <c r="I78" s="18">
        <v>2093795.51</v>
      </c>
      <c r="J78" s="18">
        <v>0</v>
      </c>
      <c r="K78" s="18">
        <v>0</v>
      </c>
      <c r="L78" s="18">
        <v>27225.36</v>
      </c>
      <c r="M78" s="21">
        <f t="shared" si="17"/>
        <v>2121020.87</v>
      </c>
      <c r="N78" s="18">
        <v>9436248</v>
      </c>
      <c r="O78" s="18">
        <v>0</v>
      </c>
      <c r="P78" s="18">
        <v>0</v>
      </c>
      <c r="Q78" s="21">
        <f t="shared" si="18"/>
        <v>9436248</v>
      </c>
      <c r="R78" s="18">
        <v>8149503.91</v>
      </c>
      <c r="S78" s="18">
        <v>0</v>
      </c>
      <c r="T78" s="22">
        <f t="shared" si="19"/>
        <v>8149503.91</v>
      </c>
      <c r="U78" s="21">
        <f t="shared" si="20"/>
        <v>19706772.78</v>
      </c>
      <c r="V78" s="23">
        <f t="shared" si="21"/>
        <v>0.8051215977692533</v>
      </c>
      <c r="W78" s="23">
        <f t="shared" si="21"/>
        <v>0</v>
      </c>
      <c r="X78" s="23">
        <f t="shared" si="21"/>
        <v>0.8051215977692533</v>
      </c>
      <c r="Y78" s="24">
        <f t="shared" si="22"/>
        <v>0.9322441157902239</v>
      </c>
      <c r="Z78" s="24">
        <f t="shared" si="23"/>
        <v>0.20954400790714292</v>
      </c>
      <c r="AA78" s="25"/>
      <c r="AB78" s="24">
        <f t="shared" si="24"/>
        <v>1.9469097214666202</v>
      </c>
      <c r="AC78" s="35">
        <v>334519.4690265487</v>
      </c>
      <c r="AD78" s="27">
        <f t="shared" si="25"/>
        <v>6512.792062676396</v>
      </c>
      <c r="AE78" s="29"/>
      <c r="AF78" s="30">
        <f t="shared" si="26"/>
        <v>1075558215.9175432</v>
      </c>
      <c r="AG78" s="23">
        <f t="shared" si="27"/>
        <v>0.19720186584141222</v>
      </c>
      <c r="AH78" s="23">
        <f t="shared" si="28"/>
        <v>0.8773349373701796</v>
      </c>
      <c r="AI78" s="23">
        <f t="shared" si="29"/>
        <v>0.7576999356606445</v>
      </c>
      <c r="AJ78" s="23">
        <f t="shared" si="30"/>
        <v>0.7576999356606445</v>
      </c>
      <c r="AK78" s="23">
        <f t="shared" si="31"/>
        <v>1.832</v>
      </c>
    </row>
    <row r="79" spans="1:37" ht="12.75">
      <c r="A79" s="14" t="s">
        <v>191</v>
      </c>
      <c r="B79" s="15" t="s">
        <v>192</v>
      </c>
      <c r="C79" s="16" t="s">
        <v>84</v>
      </c>
      <c r="D79" s="17"/>
      <c r="E79" s="17" t="s">
        <v>1171</v>
      </c>
      <c r="F79" s="36">
        <v>222513192</v>
      </c>
      <c r="G79" s="34">
        <v>76.32</v>
      </c>
      <c r="H79" s="20">
        <f t="shared" si="16"/>
        <v>0.7631999999999999</v>
      </c>
      <c r="I79" s="18">
        <v>348016.23000000004</v>
      </c>
      <c r="J79" s="18">
        <v>0</v>
      </c>
      <c r="K79" s="18">
        <v>0</v>
      </c>
      <c r="L79" s="18">
        <v>4579.24</v>
      </c>
      <c r="M79" s="21">
        <f t="shared" si="17"/>
        <v>352595.47000000003</v>
      </c>
      <c r="N79" s="18">
        <v>641222</v>
      </c>
      <c r="O79" s="18">
        <v>0</v>
      </c>
      <c r="P79" s="18">
        <v>0</v>
      </c>
      <c r="Q79" s="21">
        <f t="shared" si="18"/>
        <v>641222</v>
      </c>
      <c r="R79" s="18">
        <v>1092275</v>
      </c>
      <c r="S79" s="18">
        <v>0</v>
      </c>
      <c r="T79" s="22">
        <f t="shared" si="19"/>
        <v>1092275</v>
      </c>
      <c r="U79" s="21">
        <f t="shared" si="20"/>
        <v>2086092.47</v>
      </c>
      <c r="V79" s="23">
        <f t="shared" si="21"/>
        <v>0.49088100807973667</v>
      </c>
      <c r="W79" s="23">
        <f t="shared" si="21"/>
        <v>0</v>
      </c>
      <c r="X79" s="23">
        <f t="shared" si="21"/>
        <v>0.49088100807973667</v>
      </c>
      <c r="Y79" s="24">
        <f t="shared" si="22"/>
        <v>0.288172577201625</v>
      </c>
      <c r="Z79" s="24">
        <f t="shared" si="23"/>
        <v>0.15846047905330485</v>
      </c>
      <c r="AA79" s="25"/>
      <c r="AB79" s="24">
        <f t="shared" si="24"/>
        <v>0.9375140643346664</v>
      </c>
      <c r="AC79" s="35">
        <v>1614672.602739726</v>
      </c>
      <c r="AD79" s="27">
        <f t="shared" si="25"/>
        <v>15137.782743643547</v>
      </c>
      <c r="AE79" s="29"/>
      <c r="AF79" s="30">
        <f t="shared" si="26"/>
        <v>291552924.52830195</v>
      </c>
      <c r="AG79" s="23">
        <f t="shared" si="27"/>
        <v>0.12093703761348225</v>
      </c>
      <c r="AH79" s="23">
        <f t="shared" si="28"/>
        <v>0.21993331092028012</v>
      </c>
      <c r="AI79" s="23">
        <f t="shared" si="29"/>
        <v>0.37464038536645494</v>
      </c>
      <c r="AJ79" s="23">
        <f t="shared" si="30"/>
        <v>0.37464038536645494</v>
      </c>
      <c r="AK79" s="23">
        <f t="shared" si="31"/>
        <v>0.716</v>
      </c>
    </row>
    <row r="80" spans="1:37" ht="12.75">
      <c r="A80" s="14" t="s">
        <v>193</v>
      </c>
      <c r="B80" s="15" t="s">
        <v>194</v>
      </c>
      <c r="C80" s="16" t="s">
        <v>84</v>
      </c>
      <c r="D80" s="17"/>
      <c r="E80" s="17" t="s">
        <v>1171</v>
      </c>
      <c r="F80" s="36">
        <v>2848455829</v>
      </c>
      <c r="G80" s="34">
        <v>99.35</v>
      </c>
      <c r="H80" s="20">
        <f t="shared" si="16"/>
        <v>0.9934999999999999</v>
      </c>
      <c r="I80" s="18">
        <v>5940576.61</v>
      </c>
      <c r="J80" s="18">
        <v>0</v>
      </c>
      <c r="K80" s="18">
        <v>0</v>
      </c>
      <c r="L80" s="18">
        <v>77001.77</v>
      </c>
      <c r="M80" s="21">
        <f t="shared" si="17"/>
        <v>6017578.38</v>
      </c>
      <c r="N80" s="18">
        <v>35769554</v>
      </c>
      <c r="O80" s="18">
        <v>0</v>
      </c>
      <c r="P80" s="18">
        <v>0</v>
      </c>
      <c r="Q80" s="21">
        <f t="shared" si="18"/>
        <v>35769554</v>
      </c>
      <c r="R80" s="18">
        <v>21212380</v>
      </c>
      <c r="S80" s="18">
        <v>0</v>
      </c>
      <c r="T80" s="22">
        <f t="shared" si="19"/>
        <v>21212380</v>
      </c>
      <c r="U80" s="21">
        <f t="shared" si="20"/>
        <v>62999512.38</v>
      </c>
      <c r="V80" s="23">
        <f t="shared" si="21"/>
        <v>0.7446975229188292</v>
      </c>
      <c r="W80" s="23">
        <f t="shared" si="21"/>
        <v>0</v>
      </c>
      <c r="X80" s="23">
        <f t="shared" si="21"/>
        <v>0.7446975229188292</v>
      </c>
      <c r="Y80" s="24">
        <f t="shared" si="22"/>
        <v>1.2557524549207255</v>
      </c>
      <c r="Z80" s="24">
        <f t="shared" si="23"/>
        <v>0.21125756343964708</v>
      </c>
      <c r="AA80" s="25"/>
      <c r="AB80" s="24">
        <f t="shared" si="24"/>
        <v>2.2117075412792015</v>
      </c>
      <c r="AC80" s="35">
        <v>448049.5110756336</v>
      </c>
      <c r="AD80" s="27">
        <f t="shared" si="25"/>
        <v>9909.54482512438</v>
      </c>
      <c r="AE80" s="29"/>
      <c r="AF80" s="30">
        <f t="shared" si="26"/>
        <v>2867091926.5223956</v>
      </c>
      <c r="AG80" s="23">
        <f t="shared" si="27"/>
        <v>0.2098843892772894</v>
      </c>
      <c r="AH80" s="23">
        <f t="shared" si="28"/>
        <v>1.2475900639637407</v>
      </c>
      <c r="AI80" s="23">
        <f t="shared" si="29"/>
        <v>0.7398569890198567</v>
      </c>
      <c r="AJ80" s="23">
        <f t="shared" si="30"/>
        <v>0.7398569890198567</v>
      </c>
      <c r="AK80" s="23">
        <f t="shared" si="31"/>
        <v>2.198</v>
      </c>
    </row>
    <row r="81" spans="1:37" ht="12.75">
      <c r="A81" s="14" t="s">
        <v>195</v>
      </c>
      <c r="B81" s="15" t="s">
        <v>196</v>
      </c>
      <c r="C81" s="16" t="s">
        <v>84</v>
      </c>
      <c r="D81" s="17"/>
      <c r="E81" s="17" t="s">
        <v>1171</v>
      </c>
      <c r="F81" s="36">
        <v>2291128715</v>
      </c>
      <c r="G81" s="34">
        <v>92</v>
      </c>
      <c r="H81" s="20">
        <f t="shared" si="16"/>
        <v>0.92</v>
      </c>
      <c r="I81" s="18">
        <v>4645674.600000001</v>
      </c>
      <c r="J81" s="18">
        <v>0</v>
      </c>
      <c r="K81" s="18">
        <v>0</v>
      </c>
      <c r="L81" s="18">
        <v>60289.01</v>
      </c>
      <c r="M81" s="21">
        <f t="shared" si="17"/>
        <v>4705963.61</v>
      </c>
      <c r="N81" s="18">
        <v>26436052</v>
      </c>
      <c r="O81" s="18">
        <v>0</v>
      </c>
      <c r="P81" s="18">
        <v>0</v>
      </c>
      <c r="Q81" s="21">
        <f t="shared" si="18"/>
        <v>26436052</v>
      </c>
      <c r="R81" s="18">
        <v>15164113.33</v>
      </c>
      <c r="S81" s="18">
        <v>0</v>
      </c>
      <c r="T81" s="22">
        <f t="shared" si="19"/>
        <v>15164113.33</v>
      </c>
      <c r="U81" s="21">
        <f t="shared" si="20"/>
        <v>46306128.94</v>
      </c>
      <c r="V81" s="23">
        <f t="shared" si="21"/>
        <v>0.6618621306922078</v>
      </c>
      <c r="W81" s="23">
        <f t="shared" si="21"/>
        <v>0</v>
      </c>
      <c r="X81" s="23">
        <f t="shared" si="21"/>
        <v>0.6618621306922078</v>
      </c>
      <c r="Y81" s="24">
        <f t="shared" si="22"/>
        <v>1.1538440344675267</v>
      </c>
      <c r="Z81" s="24">
        <f t="shared" si="23"/>
        <v>0.20539935531295545</v>
      </c>
      <c r="AA81" s="25"/>
      <c r="AB81" s="24">
        <f t="shared" si="24"/>
        <v>2.0211055204726898</v>
      </c>
      <c r="AC81" s="35">
        <v>358938.895616372</v>
      </c>
      <c r="AD81" s="27">
        <f t="shared" si="25"/>
        <v>7254.5338344262</v>
      </c>
      <c r="AE81" s="29"/>
      <c r="AF81" s="30">
        <f t="shared" si="26"/>
        <v>2490357298.9130435</v>
      </c>
      <c r="AG81" s="23">
        <f t="shared" si="27"/>
        <v>0.18896740688791902</v>
      </c>
      <c r="AH81" s="23">
        <f t="shared" si="28"/>
        <v>1.0615365117101245</v>
      </c>
      <c r="AI81" s="23">
        <f t="shared" si="29"/>
        <v>0.6089131602368311</v>
      </c>
      <c r="AJ81" s="23">
        <f t="shared" si="30"/>
        <v>0.6089131602368311</v>
      </c>
      <c r="AK81" s="23">
        <f t="shared" si="31"/>
        <v>1.86</v>
      </c>
    </row>
    <row r="82" spans="1:37" ht="12.75">
      <c r="A82" s="14" t="s">
        <v>197</v>
      </c>
      <c r="B82" s="15" t="s">
        <v>198</v>
      </c>
      <c r="C82" s="16" t="s">
        <v>84</v>
      </c>
      <c r="D82" s="17"/>
      <c r="E82" s="17" t="s">
        <v>1171</v>
      </c>
      <c r="F82" s="36">
        <v>2184977712</v>
      </c>
      <c r="G82" s="34">
        <v>83.61</v>
      </c>
      <c r="H82" s="20">
        <f t="shared" si="16"/>
        <v>0.8361</v>
      </c>
      <c r="I82" s="18">
        <v>5258041.51</v>
      </c>
      <c r="J82" s="18">
        <v>0</v>
      </c>
      <c r="K82" s="18">
        <v>0</v>
      </c>
      <c r="L82" s="18">
        <v>68452.48</v>
      </c>
      <c r="M82" s="21">
        <f t="shared" si="17"/>
        <v>5326493.99</v>
      </c>
      <c r="N82" s="18">
        <v>6950681.5</v>
      </c>
      <c r="O82" s="18">
        <v>0</v>
      </c>
      <c r="P82" s="18">
        <v>0</v>
      </c>
      <c r="Q82" s="21">
        <f t="shared" si="18"/>
        <v>6950681.5</v>
      </c>
      <c r="R82" s="18">
        <v>8252790</v>
      </c>
      <c r="S82" s="18">
        <v>0</v>
      </c>
      <c r="T82" s="22">
        <f t="shared" si="19"/>
        <v>8252790</v>
      </c>
      <c r="U82" s="21">
        <f t="shared" si="20"/>
        <v>20529965.490000002</v>
      </c>
      <c r="V82" s="23">
        <f t="shared" si="21"/>
        <v>0.37770591226973577</v>
      </c>
      <c r="W82" s="23">
        <f t="shared" si="21"/>
        <v>0</v>
      </c>
      <c r="X82" s="23">
        <f t="shared" si="21"/>
        <v>0.37770591226973577</v>
      </c>
      <c r="Y82" s="24">
        <f t="shared" si="22"/>
        <v>0.31811223802542843</v>
      </c>
      <c r="Z82" s="24">
        <f t="shared" si="23"/>
        <v>0.2437779552965985</v>
      </c>
      <c r="AA82" s="25"/>
      <c r="AB82" s="24">
        <f t="shared" si="24"/>
        <v>0.9395961055917628</v>
      </c>
      <c r="AC82" s="35">
        <v>1683452.2913256956</v>
      </c>
      <c r="AD82" s="27">
        <f t="shared" si="25"/>
        <v>15817.652168791532</v>
      </c>
      <c r="AE82" s="29"/>
      <c r="AF82" s="30">
        <f t="shared" si="26"/>
        <v>2613297108.0014353</v>
      </c>
      <c r="AG82" s="23">
        <f t="shared" si="27"/>
        <v>0.20382274842348597</v>
      </c>
      <c r="AH82" s="23">
        <f t="shared" si="28"/>
        <v>0.2659736422130607</v>
      </c>
      <c r="AI82" s="23">
        <f t="shared" si="29"/>
        <v>0.3157999132487261</v>
      </c>
      <c r="AJ82" s="23">
        <f t="shared" si="30"/>
        <v>0.3157999132487261</v>
      </c>
      <c r="AK82" s="23">
        <f t="shared" si="31"/>
        <v>0.786</v>
      </c>
    </row>
    <row r="83" spans="1:37" ht="12.75">
      <c r="A83" s="14" t="s">
        <v>199</v>
      </c>
      <c r="B83" s="15" t="s">
        <v>200</v>
      </c>
      <c r="C83" s="16" t="s">
        <v>84</v>
      </c>
      <c r="D83" s="17"/>
      <c r="E83" s="17" t="s">
        <v>1170</v>
      </c>
      <c r="F83" s="36">
        <v>652107802</v>
      </c>
      <c r="G83" s="34">
        <v>92.86</v>
      </c>
      <c r="H83" s="20">
        <f t="shared" si="16"/>
        <v>0.9286</v>
      </c>
      <c r="I83" s="18">
        <v>1423584.8199999998</v>
      </c>
      <c r="J83" s="18">
        <v>0</v>
      </c>
      <c r="K83" s="18">
        <v>0</v>
      </c>
      <c r="L83" s="18">
        <v>18512.44</v>
      </c>
      <c r="M83" s="21">
        <f t="shared" si="17"/>
        <v>1442097.2599999998</v>
      </c>
      <c r="N83" s="18">
        <v>6835105</v>
      </c>
      <c r="O83" s="18">
        <v>0</v>
      </c>
      <c r="P83" s="18">
        <v>0</v>
      </c>
      <c r="Q83" s="21">
        <f t="shared" si="18"/>
        <v>6835105</v>
      </c>
      <c r="R83" s="18">
        <v>5784079</v>
      </c>
      <c r="S83" s="18">
        <v>0</v>
      </c>
      <c r="T83" s="22">
        <f t="shared" si="19"/>
        <v>5784079</v>
      </c>
      <c r="U83" s="21">
        <f t="shared" si="20"/>
        <v>14061281.26</v>
      </c>
      <c r="V83" s="23">
        <f t="shared" si="21"/>
        <v>0.8869820269379325</v>
      </c>
      <c r="W83" s="23">
        <f t="shared" si="21"/>
        <v>0</v>
      </c>
      <c r="X83" s="23">
        <f t="shared" si="21"/>
        <v>0.8869820269379325</v>
      </c>
      <c r="Y83" s="24">
        <f t="shared" si="22"/>
        <v>1.0481556851546456</v>
      </c>
      <c r="Z83" s="24">
        <f t="shared" si="23"/>
        <v>0.2211439972926439</v>
      </c>
      <c r="AA83" s="38">
        <v>0.055</v>
      </c>
      <c r="AB83" s="24">
        <f t="shared" si="24"/>
        <v>2.1012817093852223</v>
      </c>
      <c r="AC83" s="35">
        <v>387339.3762183236</v>
      </c>
      <c r="AD83" s="27">
        <f t="shared" si="25"/>
        <v>8139.0914657224475</v>
      </c>
      <c r="AE83" s="29"/>
      <c r="AF83" s="30">
        <f t="shared" si="26"/>
        <v>702248332.97437</v>
      </c>
      <c r="AG83" s="23">
        <f t="shared" si="27"/>
        <v>0.20535431588594916</v>
      </c>
      <c r="AH83" s="23">
        <f t="shared" si="28"/>
        <v>0.973317369234604</v>
      </c>
      <c r="AI83" s="23">
        <f t="shared" si="29"/>
        <v>0.8236515102145643</v>
      </c>
      <c r="AJ83" s="23">
        <f t="shared" si="30"/>
        <v>0.8236515102145643</v>
      </c>
      <c r="AK83" s="23">
        <f t="shared" si="31"/>
        <v>2.002</v>
      </c>
    </row>
    <row r="84" spans="1:37" ht="12.75">
      <c r="A84" s="14" t="s">
        <v>201</v>
      </c>
      <c r="B84" s="15" t="s">
        <v>202</v>
      </c>
      <c r="C84" s="16" t="s">
        <v>84</v>
      </c>
      <c r="D84" s="17"/>
      <c r="E84" s="17" t="s">
        <v>1171</v>
      </c>
      <c r="F84" s="36">
        <v>6092893157</v>
      </c>
      <c r="G84" s="34">
        <v>104.35</v>
      </c>
      <c r="H84" s="20">
        <f t="shared" si="16"/>
        <v>1.0434999999999999</v>
      </c>
      <c r="I84" s="18">
        <v>11809861.479999999</v>
      </c>
      <c r="J84" s="18">
        <v>0</v>
      </c>
      <c r="K84" s="18">
        <v>0</v>
      </c>
      <c r="L84" s="18">
        <v>153251.33</v>
      </c>
      <c r="M84" s="21">
        <f t="shared" si="17"/>
        <v>11963112.809999999</v>
      </c>
      <c r="N84" s="18">
        <v>79018427.5</v>
      </c>
      <c r="O84" s="18">
        <v>0</v>
      </c>
      <c r="P84" s="18">
        <v>0</v>
      </c>
      <c r="Q84" s="21">
        <f t="shared" si="18"/>
        <v>79018427.5</v>
      </c>
      <c r="R84" s="18">
        <v>50242039.84</v>
      </c>
      <c r="S84" s="18">
        <v>609289.31</v>
      </c>
      <c r="T84" s="22">
        <f t="shared" si="19"/>
        <v>50851329.150000006</v>
      </c>
      <c r="U84" s="21">
        <f t="shared" si="20"/>
        <v>141832869.46</v>
      </c>
      <c r="V84" s="23">
        <f t="shared" si="21"/>
        <v>0.8246007035635928</v>
      </c>
      <c r="W84" s="23">
        <f t="shared" si="21"/>
        <v>0.009999999906448386</v>
      </c>
      <c r="X84" s="23">
        <f t="shared" si="21"/>
        <v>0.8346007034700413</v>
      </c>
      <c r="Y84" s="24">
        <f t="shared" si="22"/>
        <v>1.2968950129909524</v>
      </c>
      <c r="Z84" s="24">
        <f t="shared" si="23"/>
        <v>0.19634535682372542</v>
      </c>
      <c r="AA84" s="25"/>
      <c r="AB84" s="24">
        <f t="shared" si="24"/>
        <v>2.327841073284719</v>
      </c>
      <c r="AC84" s="35">
        <v>466129.15482954547</v>
      </c>
      <c r="AD84" s="27">
        <f t="shared" si="25"/>
        <v>10850.745920677082</v>
      </c>
      <c r="AE84" s="29"/>
      <c r="AF84" s="30">
        <f t="shared" si="26"/>
        <v>5838900965.021563</v>
      </c>
      <c r="AG84" s="23">
        <f t="shared" si="27"/>
        <v>0.20488637984555744</v>
      </c>
      <c r="AH84" s="23">
        <f t="shared" si="28"/>
        <v>1.3533099460560587</v>
      </c>
      <c r="AI84" s="23">
        <f t="shared" si="29"/>
        <v>0.860470834168609</v>
      </c>
      <c r="AJ84" s="23">
        <f t="shared" si="30"/>
        <v>0.8709058340709879</v>
      </c>
      <c r="AK84" s="23">
        <f t="shared" si="31"/>
        <v>2.4290000000000003</v>
      </c>
    </row>
    <row r="85" spans="1:37" ht="12.75">
      <c r="A85" s="14" t="s">
        <v>203</v>
      </c>
      <c r="B85" s="15" t="s">
        <v>204</v>
      </c>
      <c r="C85" s="16" t="s">
        <v>84</v>
      </c>
      <c r="D85" s="17"/>
      <c r="E85" s="17" t="s">
        <v>1171</v>
      </c>
      <c r="F85" s="36">
        <v>3079560394</v>
      </c>
      <c r="G85" s="34">
        <v>74.16</v>
      </c>
      <c r="H85" s="20">
        <f t="shared" si="16"/>
        <v>0.7415999999999999</v>
      </c>
      <c r="I85" s="18">
        <v>8253597.7299999995</v>
      </c>
      <c r="J85" s="18">
        <v>0</v>
      </c>
      <c r="K85" s="18">
        <v>0</v>
      </c>
      <c r="L85" s="18">
        <v>107260.91</v>
      </c>
      <c r="M85" s="21">
        <f t="shared" si="17"/>
        <v>8360858.64</v>
      </c>
      <c r="N85" s="18">
        <v>54679780.5</v>
      </c>
      <c r="O85" s="18">
        <v>0</v>
      </c>
      <c r="P85" s="18">
        <v>0</v>
      </c>
      <c r="Q85" s="21">
        <f t="shared" si="18"/>
        <v>54679780.5</v>
      </c>
      <c r="R85" s="18">
        <v>21374225</v>
      </c>
      <c r="S85" s="18">
        <v>307832</v>
      </c>
      <c r="T85" s="22">
        <f t="shared" si="19"/>
        <v>21682057</v>
      </c>
      <c r="U85" s="21">
        <f t="shared" si="20"/>
        <v>84722696.14</v>
      </c>
      <c r="V85" s="23">
        <f t="shared" si="21"/>
        <v>0.6940674078561357</v>
      </c>
      <c r="W85" s="23">
        <f t="shared" si="21"/>
        <v>0.009995972171864475</v>
      </c>
      <c r="X85" s="23">
        <f t="shared" si="21"/>
        <v>0.7040633800280002</v>
      </c>
      <c r="Y85" s="24">
        <f t="shared" si="22"/>
        <v>1.7755709745629362</v>
      </c>
      <c r="Z85" s="24">
        <f t="shared" si="23"/>
        <v>0.27149519964894053</v>
      </c>
      <c r="AA85" s="25"/>
      <c r="AB85" s="24">
        <f t="shared" si="24"/>
        <v>2.751129554239877</v>
      </c>
      <c r="AC85" s="35">
        <v>635226.3334077215</v>
      </c>
      <c r="AD85" s="27">
        <f t="shared" si="25"/>
        <v>17475.89939469416</v>
      </c>
      <c r="AE85" s="29"/>
      <c r="AF85" s="30">
        <f t="shared" si="26"/>
        <v>4152589528.0474653</v>
      </c>
      <c r="AG85" s="23">
        <f t="shared" si="27"/>
        <v>0.20134084005965427</v>
      </c>
      <c r="AH85" s="23">
        <f t="shared" si="28"/>
        <v>1.3167634347358734</v>
      </c>
      <c r="AI85" s="23">
        <f t="shared" si="29"/>
        <v>0.5147203896661101</v>
      </c>
      <c r="AJ85" s="23">
        <f t="shared" si="30"/>
        <v>0.522133402628765</v>
      </c>
      <c r="AK85" s="23">
        <f t="shared" si="31"/>
        <v>2.04</v>
      </c>
    </row>
    <row r="86" spans="1:37" ht="12.75">
      <c r="A86" s="14" t="s">
        <v>205</v>
      </c>
      <c r="B86" s="15" t="s">
        <v>206</v>
      </c>
      <c r="C86" s="16" t="s">
        <v>84</v>
      </c>
      <c r="D86" s="17"/>
      <c r="E86" s="17" t="s">
        <v>1172</v>
      </c>
      <c r="F86" s="36">
        <v>381643601</v>
      </c>
      <c r="G86" s="34">
        <v>89.71</v>
      </c>
      <c r="H86" s="20">
        <f t="shared" si="16"/>
        <v>0.8970999999999999</v>
      </c>
      <c r="I86" s="18">
        <v>1001129.2999999999</v>
      </c>
      <c r="J86" s="18">
        <v>0</v>
      </c>
      <c r="K86" s="18">
        <v>0</v>
      </c>
      <c r="L86" s="18">
        <v>13286.14</v>
      </c>
      <c r="M86" s="21">
        <f t="shared" si="17"/>
        <v>1014415.44</v>
      </c>
      <c r="N86" s="18">
        <v>129075</v>
      </c>
      <c r="O86" s="18">
        <v>0</v>
      </c>
      <c r="P86" s="18">
        <v>0</v>
      </c>
      <c r="Q86" s="21">
        <f t="shared" si="18"/>
        <v>129075</v>
      </c>
      <c r="R86" s="18">
        <v>3754076.39</v>
      </c>
      <c r="S86" s="18">
        <v>0</v>
      </c>
      <c r="T86" s="22">
        <f t="shared" si="19"/>
        <v>3754076.39</v>
      </c>
      <c r="U86" s="21">
        <f t="shared" si="20"/>
        <v>4897566.83</v>
      </c>
      <c r="V86" s="23">
        <f t="shared" si="21"/>
        <v>0.9836602474568937</v>
      </c>
      <c r="W86" s="23">
        <f t="shared" si="21"/>
        <v>0</v>
      </c>
      <c r="X86" s="23">
        <f t="shared" si="21"/>
        <v>0.9836602474568937</v>
      </c>
      <c r="Y86" s="24">
        <f t="shared" si="22"/>
        <v>0.03382082122215381</v>
      </c>
      <c r="Z86" s="24">
        <f t="shared" si="23"/>
        <v>0.26580176828380775</v>
      </c>
      <c r="AA86" s="25"/>
      <c r="AB86" s="24">
        <f t="shared" si="24"/>
        <v>1.2832828369628553</v>
      </c>
      <c r="AC86" s="35">
        <v>170000</v>
      </c>
      <c r="AD86" s="27">
        <f t="shared" si="25"/>
        <v>2181.580822836854</v>
      </c>
      <c r="AE86" s="29"/>
      <c r="AF86" s="30">
        <f t="shared" si="26"/>
        <v>425419240.8873036</v>
      </c>
      <c r="AG86" s="23">
        <f t="shared" si="27"/>
        <v>0.23845076632740395</v>
      </c>
      <c r="AH86" s="23">
        <f t="shared" si="28"/>
        <v>0.030340658718394177</v>
      </c>
      <c r="AI86" s="23">
        <f t="shared" si="29"/>
        <v>0.8824416079935792</v>
      </c>
      <c r="AJ86" s="23">
        <f t="shared" si="30"/>
        <v>0.8824416079935792</v>
      </c>
      <c r="AK86" s="23">
        <f t="shared" si="31"/>
        <v>1.15</v>
      </c>
    </row>
    <row r="87" spans="1:37" ht="12.75">
      <c r="A87" s="14" t="s">
        <v>207</v>
      </c>
      <c r="B87" s="15" t="s">
        <v>208</v>
      </c>
      <c r="C87" s="16" t="s">
        <v>84</v>
      </c>
      <c r="D87" s="17"/>
      <c r="E87" s="17" t="s">
        <v>1171</v>
      </c>
      <c r="F87" s="36">
        <v>2192211446</v>
      </c>
      <c r="G87" s="34">
        <v>74.36</v>
      </c>
      <c r="H87" s="20">
        <f t="shared" si="16"/>
        <v>0.7436</v>
      </c>
      <c r="I87" s="18">
        <v>5953178.12</v>
      </c>
      <c r="J87" s="18">
        <v>0</v>
      </c>
      <c r="K87" s="18">
        <v>0</v>
      </c>
      <c r="L87" s="18">
        <v>77036.78</v>
      </c>
      <c r="M87" s="21">
        <f t="shared" si="17"/>
        <v>6030214.9</v>
      </c>
      <c r="N87" s="18">
        <v>20039906.5</v>
      </c>
      <c r="O87" s="18">
        <v>11077771.66</v>
      </c>
      <c r="P87" s="18">
        <v>0</v>
      </c>
      <c r="Q87" s="21">
        <f t="shared" si="18"/>
        <v>31117678.16</v>
      </c>
      <c r="R87" s="18">
        <v>7629389.55</v>
      </c>
      <c r="S87" s="18">
        <v>298805</v>
      </c>
      <c r="T87" s="22">
        <f t="shared" si="19"/>
        <v>7928194.55</v>
      </c>
      <c r="U87" s="21">
        <f t="shared" si="20"/>
        <v>45076087.61</v>
      </c>
      <c r="V87" s="23">
        <f t="shared" si="21"/>
        <v>0.34802252145525925</v>
      </c>
      <c r="W87" s="23">
        <f t="shared" si="21"/>
        <v>0.013630300149431845</v>
      </c>
      <c r="X87" s="23">
        <f t="shared" si="21"/>
        <v>0.36165282160469114</v>
      </c>
      <c r="Y87" s="24">
        <f t="shared" si="22"/>
        <v>1.419465180549924</v>
      </c>
      <c r="Z87" s="24">
        <f t="shared" si="23"/>
        <v>0.2750745103079806</v>
      </c>
      <c r="AA87" s="25"/>
      <c r="AB87" s="24">
        <f t="shared" si="24"/>
        <v>2.0561925124625957</v>
      </c>
      <c r="AC87" s="35">
        <v>752436.8742835307</v>
      </c>
      <c r="AD87" s="27">
        <f t="shared" si="25"/>
        <v>15471.550670025554</v>
      </c>
      <c r="AE87" s="29"/>
      <c r="AF87" s="30">
        <f t="shared" si="26"/>
        <v>2948105763.851533</v>
      </c>
      <c r="AG87" s="23">
        <f t="shared" si="27"/>
        <v>0.20454540586501438</v>
      </c>
      <c r="AH87" s="23">
        <f t="shared" si="28"/>
        <v>1.0555143082569236</v>
      </c>
      <c r="AI87" s="23">
        <f t="shared" si="29"/>
        <v>0.2587895469541308</v>
      </c>
      <c r="AJ87" s="23">
        <f t="shared" si="30"/>
        <v>0.2689250381452484</v>
      </c>
      <c r="AK87" s="23">
        <f t="shared" si="31"/>
        <v>1.5300000000000002</v>
      </c>
    </row>
    <row r="88" spans="1:37" ht="12.75">
      <c r="A88" s="14" t="s">
        <v>209</v>
      </c>
      <c r="B88" s="15" t="s">
        <v>210</v>
      </c>
      <c r="C88" s="16" t="s">
        <v>84</v>
      </c>
      <c r="D88" s="17"/>
      <c r="E88" s="17" t="s">
        <v>1171</v>
      </c>
      <c r="F88" s="36">
        <v>1558098687</v>
      </c>
      <c r="G88" s="34">
        <v>96.09</v>
      </c>
      <c r="H88" s="20">
        <f t="shared" si="16"/>
        <v>0.9609000000000001</v>
      </c>
      <c r="I88" s="18">
        <v>3247276.35</v>
      </c>
      <c r="J88" s="18">
        <v>0</v>
      </c>
      <c r="K88" s="18">
        <v>0</v>
      </c>
      <c r="L88" s="18">
        <v>41975.82</v>
      </c>
      <c r="M88" s="21">
        <f t="shared" si="17"/>
        <v>3289252.17</v>
      </c>
      <c r="N88" s="18">
        <v>24373867</v>
      </c>
      <c r="O88" s="18">
        <v>0</v>
      </c>
      <c r="P88" s="18">
        <v>0</v>
      </c>
      <c r="Q88" s="21">
        <f t="shared" si="18"/>
        <v>24373867</v>
      </c>
      <c r="R88" s="18">
        <v>8469244</v>
      </c>
      <c r="S88" s="18">
        <v>77905</v>
      </c>
      <c r="T88" s="22">
        <f t="shared" si="19"/>
        <v>8547149</v>
      </c>
      <c r="U88" s="21">
        <f t="shared" si="20"/>
        <v>36210268.17</v>
      </c>
      <c r="V88" s="23">
        <f t="shared" si="21"/>
        <v>0.5435627454578555</v>
      </c>
      <c r="W88" s="23">
        <f t="shared" si="21"/>
        <v>0.005000004213468669</v>
      </c>
      <c r="X88" s="23">
        <f t="shared" si="21"/>
        <v>0.5485627496713242</v>
      </c>
      <c r="Y88" s="24">
        <f t="shared" si="22"/>
        <v>1.564333966992169</v>
      </c>
      <c r="Z88" s="24">
        <f t="shared" si="23"/>
        <v>0.21110679300636623</v>
      </c>
      <c r="AA88" s="25"/>
      <c r="AB88" s="24">
        <f t="shared" si="24"/>
        <v>2.3240035096698595</v>
      </c>
      <c r="AC88" s="35">
        <v>416401.77496991574</v>
      </c>
      <c r="AD88" s="27">
        <f t="shared" si="25"/>
        <v>9677.191864628432</v>
      </c>
      <c r="AE88" s="29"/>
      <c r="AF88" s="30">
        <f t="shared" si="26"/>
        <v>1621499310.0218544</v>
      </c>
      <c r="AG88" s="23">
        <f t="shared" si="27"/>
        <v>0.20285251739981733</v>
      </c>
      <c r="AH88" s="23">
        <f t="shared" si="28"/>
        <v>1.5031685088827753</v>
      </c>
      <c r="AI88" s="23">
        <f t="shared" si="29"/>
        <v>0.5223094421104535</v>
      </c>
      <c r="AJ88" s="23">
        <f t="shared" si="30"/>
        <v>0.5271139461591755</v>
      </c>
      <c r="AK88" s="23">
        <f t="shared" si="31"/>
        <v>2.233</v>
      </c>
    </row>
    <row r="89" spans="1:37" ht="12.75">
      <c r="A89" s="14" t="s">
        <v>211</v>
      </c>
      <c r="B89" s="15" t="s">
        <v>212</v>
      </c>
      <c r="C89" s="16" t="s">
        <v>84</v>
      </c>
      <c r="D89" s="17"/>
      <c r="E89" s="17" t="s">
        <v>1171</v>
      </c>
      <c r="F89" s="36">
        <v>1200813430</v>
      </c>
      <c r="G89" s="34">
        <v>108.67</v>
      </c>
      <c r="H89" s="20">
        <f t="shared" si="16"/>
        <v>1.0867</v>
      </c>
      <c r="I89" s="18">
        <v>2264314.8</v>
      </c>
      <c r="J89" s="18">
        <v>0</v>
      </c>
      <c r="K89" s="18">
        <v>0</v>
      </c>
      <c r="L89" s="18">
        <v>29278.79</v>
      </c>
      <c r="M89" s="21">
        <f t="shared" si="17"/>
        <v>2293593.59</v>
      </c>
      <c r="N89" s="18">
        <v>12231990</v>
      </c>
      <c r="O89" s="18">
        <v>0</v>
      </c>
      <c r="P89" s="18">
        <v>0</v>
      </c>
      <c r="Q89" s="21">
        <f t="shared" si="18"/>
        <v>12231990</v>
      </c>
      <c r="R89" s="18">
        <v>7530282</v>
      </c>
      <c r="S89" s="18">
        <v>0</v>
      </c>
      <c r="T89" s="22">
        <f t="shared" si="19"/>
        <v>7530282</v>
      </c>
      <c r="U89" s="21">
        <f t="shared" si="20"/>
        <v>22055865.59</v>
      </c>
      <c r="V89" s="23">
        <f t="shared" si="21"/>
        <v>0.6270984161128178</v>
      </c>
      <c r="W89" s="23">
        <f t="shared" si="21"/>
        <v>0</v>
      </c>
      <c r="X89" s="23">
        <f t="shared" si="21"/>
        <v>0.6270984161128178</v>
      </c>
      <c r="Y89" s="24">
        <f t="shared" si="22"/>
        <v>1.0186420050282081</v>
      </c>
      <c r="Z89" s="24">
        <f t="shared" si="23"/>
        <v>0.19100332597046318</v>
      </c>
      <c r="AA89" s="25"/>
      <c r="AB89" s="24">
        <f t="shared" si="24"/>
        <v>1.8367437471114894</v>
      </c>
      <c r="AC89" s="35">
        <v>411708.1632653061</v>
      </c>
      <c r="AD89" s="27">
        <f t="shared" si="25"/>
        <v>7562.023945123072</v>
      </c>
      <c r="AE89" s="29"/>
      <c r="AF89" s="30">
        <f t="shared" si="26"/>
        <v>1105009137.7565105</v>
      </c>
      <c r="AG89" s="23">
        <f t="shared" si="27"/>
        <v>0.20756331433210237</v>
      </c>
      <c r="AH89" s="23">
        <f t="shared" si="28"/>
        <v>1.106958266864154</v>
      </c>
      <c r="AI89" s="23">
        <f t="shared" si="29"/>
        <v>0.6814678487897992</v>
      </c>
      <c r="AJ89" s="23">
        <f t="shared" si="30"/>
        <v>0.6814678487897992</v>
      </c>
      <c r="AK89" s="23">
        <f t="shared" si="31"/>
        <v>1.996</v>
      </c>
    </row>
    <row r="90" spans="1:37" ht="12.75">
      <c r="A90" s="14" t="s">
        <v>213</v>
      </c>
      <c r="B90" s="15" t="s">
        <v>214</v>
      </c>
      <c r="C90" s="16" t="s">
        <v>84</v>
      </c>
      <c r="D90" s="17"/>
      <c r="E90" s="17" t="s">
        <v>1171</v>
      </c>
      <c r="F90" s="36">
        <v>1916771267</v>
      </c>
      <c r="G90" s="34">
        <v>104.73</v>
      </c>
      <c r="H90" s="20">
        <f t="shared" si="16"/>
        <v>1.0473000000000001</v>
      </c>
      <c r="I90" s="18">
        <v>3739288.1</v>
      </c>
      <c r="J90" s="18">
        <v>0</v>
      </c>
      <c r="K90" s="18">
        <v>0</v>
      </c>
      <c r="L90" s="18">
        <v>48458.78</v>
      </c>
      <c r="M90" s="21">
        <f t="shared" si="17"/>
        <v>3787746.88</v>
      </c>
      <c r="N90" s="18">
        <v>0</v>
      </c>
      <c r="O90" s="18">
        <v>21803027.81</v>
      </c>
      <c r="P90" s="18">
        <v>0</v>
      </c>
      <c r="Q90" s="21">
        <f t="shared" si="18"/>
        <v>21803027.81</v>
      </c>
      <c r="R90" s="18">
        <v>9118961</v>
      </c>
      <c r="S90" s="18">
        <v>0</v>
      </c>
      <c r="T90" s="22">
        <f t="shared" si="19"/>
        <v>9118961</v>
      </c>
      <c r="U90" s="21">
        <f t="shared" si="20"/>
        <v>34709735.69</v>
      </c>
      <c r="V90" s="23">
        <f t="shared" si="21"/>
        <v>0.4757459148619427</v>
      </c>
      <c r="W90" s="23">
        <f t="shared" si="21"/>
        <v>0</v>
      </c>
      <c r="X90" s="23">
        <f t="shared" si="21"/>
        <v>0.4757459148619427</v>
      </c>
      <c r="Y90" s="24">
        <f t="shared" si="22"/>
        <v>1.1374871997181288</v>
      </c>
      <c r="Z90" s="24">
        <f t="shared" si="23"/>
        <v>0.19761079191928432</v>
      </c>
      <c r="AA90" s="25"/>
      <c r="AB90" s="24">
        <f t="shared" si="24"/>
        <v>1.810843906499356</v>
      </c>
      <c r="AC90" s="35">
        <v>549582.5533175356</v>
      </c>
      <c r="AD90" s="27">
        <f t="shared" si="25"/>
        <v>9952.082177934166</v>
      </c>
      <c r="AE90" s="29"/>
      <c r="AF90" s="30">
        <f t="shared" si="26"/>
        <v>1830202680.225341</v>
      </c>
      <c r="AG90" s="23">
        <f t="shared" si="27"/>
        <v>0.2069577823770665</v>
      </c>
      <c r="AH90" s="23">
        <f t="shared" si="28"/>
        <v>1.1912903442647966</v>
      </c>
      <c r="AI90" s="23">
        <f t="shared" si="29"/>
        <v>0.4982486966349126</v>
      </c>
      <c r="AJ90" s="23">
        <f t="shared" si="30"/>
        <v>0.4982486966349126</v>
      </c>
      <c r="AK90" s="23">
        <f t="shared" si="31"/>
        <v>1.8960000000000001</v>
      </c>
    </row>
    <row r="91" spans="1:37" ht="12.75">
      <c r="A91" s="14" t="s">
        <v>215</v>
      </c>
      <c r="B91" s="15" t="s">
        <v>216</v>
      </c>
      <c r="C91" s="16" t="s">
        <v>84</v>
      </c>
      <c r="D91" s="17"/>
      <c r="E91" s="17" t="s">
        <v>1171</v>
      </c>
      <c r="F91" s="36">
        <v>1703896669</v>
      </c>
      <c r="G91" s="34">
        <v>83.24</v>
      </c>
      <c r="H91" s="20">
        <f t="shared" si="16"/>
        <v>0.8323999999999999</v>
      </c>
      <c r="I91" s="18">
        <v>3943659.75</v>
      </c>
      <c r="J91" s="18">
        <v>0</v>
      </c>
      <c r="K91" s="18">
        <v>0</v>
      </c>
      <c r="L91" s="18">
        <v>51070.2</v>
      </c>
      <c r="M91" s="21">
        <f t="shared" si="17"/>
        <v>3994729.95</v>
      </c>
      <c r="N91" s="18">
        <v>0</v>
      </c>
      <c r="O91" s="18">
        <v>22396036.69</v>
      </c>
      <c r="P91" s="18">
        <v>0</v>
      </c>
      <c r="Q91" s="21">
        <f t="shared" si="18"/>
        <v>22396036.69</v>
      </c>
      <c r="R91" s="18">
        <v>11619129</v>
      </c>
      <c r="S91" s="18">
        <v>0</v>
      </c>
      <c r="T91" s="22">
        <f t="shared" si="19"/>
        <v>11619129</v>
      </c>
      <c r="U91" s="21">
        <f t="shared" si="20"/>
        <v>38009895.64</v>
      </c>
      <c r="V91" s="23">
        <f t="shared" si="21"/>
        <v>0.6819151191145383</v>
      </c>
      <c r="W91" s="23">
        <f t="shared" si="21"/>
        <v>0</v>
      </c>
      <c r="X91" s="23">
        <f t="shared" si="21"/>
        <v>0.6819151191145383</v>
      </c>
      <c r="Y91" s="24">
        <f t="shared" si="22"/>
        <v>1.3144011076178705</v>
      </c>
      <c r="Z91" s="24">
        <f t="shared" si="23"/>
        <v>0.234446725712802</v>
      </c>
      <c r="AA91" s="25"/>
      <c r="AB91" s="24">
        <f t="shared" si="24"/>
        <v>2.230762952445211</v>
      </c>
      <c r="AC91" s="35">
        <v>398068.0981595092</v>
      </c>
      <c r="AD91" s="27">
        <f t="shared" si="25"/>
        <v>8879.955659245568</v>
      </c>
      <c r="AE91" s="29"/>
      <c r="AF91" s="30">
        <f t="shared" si="26"/>
        <v>2046968607.6405575</v>
      </c>
      <c r="AG91" s="23">
        <f t="shared" si="27"/>
        <v>0.1951534544833364</v>
      </c>
      <c r="AH91" s="23">
        <f t="shared" si="28"/>
        <v>1.0941074819811154</v>
      </c>
      <c r="AI91" s="23">
        <f t="shared" si="29"/>
        <v>0.5676261451509416</v>
      </c>
      <c r="AJ91" s="23">
        <f t="shared" si="30"/>
        <v>0.5676261451509416</v>
      </c>
      <c r="AK91" s="23">
        <f t="shared" si="31"/>
        <v>1.8570000000000002</v>
      </c>
    </row>
    <row r="92" spans="1:37" ht="12.75">
      <c r="A92" s="14" t="s">
        <v>217</v>
      </c>
      <c r="B92" s="15" t="s">
        <v>218</v>
      </c>
      <c r="C92" s="16" t="s">
        <v>84</v>
      </c>
      <c r="D92" s="17"/>
      <c r="E92" s="17" t="s">
        <v>1171</v>
      </c>
      <c r="F92" s="36">
        <v>1714220447</v>
      </c>
      <c r="G92" s="34">
        <v>78.17</v>
      </c>
      <c r="H92" s="20">
        <f t="shared" si="16"/>
        <v>0.7817000000000001</v>
      </c>
      <c r="I92" s="18">
        <v>4532964.71</v>
      </c>
      <c r="J92" s="18">
        <v>0</v>
      </c>
      <c r="K92" s="18">
        <v>0</v>
      </c>
      <c r="L92" s="18">
        <v>58653.96</v>
      </c>
      <c r="M92" s="21">
        <f t="shared" si="17"/>
        <v>4591618.67</v>
      </c>
      <c r="N92" s="18">
        <v>13227331</v>
      </c>
      <c r="O92" s="18">
        <v>11065604.16</v>
      </c>
      <c r="P92" s="18">
        <v>0</v>
      </c>
      <c r="Q92" s="21">
        <f t="shared" si="18"/>
        <v>24292935.16</v>
      </c>
      <c r="R92" s="18">
        <v>7941895</v>
      </c>
      <c r="S92" s="18">
        <v>171422</v>
      </c>
      <c r="T92" s="22">
        <f t="shared" si="19"/>
        <v>8113317</v>
      </c>
      <c r="U92" s="21">
        <f t="shared" si="20"/>
        <v>36997870.83</v>
      </c>
      <c r="V92" s="23">
        <f t="shared" si="21"/>
        <v>0.46329484716500996</v>
      </c>
      <c r="W92" s="23">
        <f t="shared" si="21"/>
        <v>0.009999997392400721</v>
      </c>
      <c r="X92" s="23">
        <f t="shared" si="21"/>
        <v>0.4732948445574106</v>
      </c>
      <c r="Y92" s="24">
        <f t="shared" si="22"/>
        <v>1.417141838584078</v>
      </c>
      <c r="Z92" s="24">
        <f t="shared" si="23"/>
        <v>0.2678546203340205</v>
      </c>
      <c r="AA92" s="25"/>
      <c r="AB92" s="24">
        <f t="shared" si="24"/>
        <v>2.158291303475509</v>
      </c>
      <c r="AC92" s="35">
        <v>657553.1483457844</v>
      </c>
      <c r="AD92" s="27">
        <f t="shared" si="25"/>
        <v>14191.912416476476</v>
      </c>
      <c r="AE92" s="29"/>
      <c r="AF92" s="30">
        <f t="shared" si="26"/>
        <v>2192939039.2733784</v>
      </c>
      <c r="AG92" s="23">
        <f t="shared" si="27"/>
        <v>0.20938195671510387</v>
      </c>
      <c r="AH92" s="23">
        <f t="shared" si="28"/>
        <v>1.1077797752211738</v>
      </c>
      <c r="AI92" s="23">
        <f t="shared" si="29"/>
        <v>0.3621575820288883</v>
      </c>
      <c r="AJ92" s="23">
        <f t="shared" si="30"/>
        <v>0.3699745799905279</v>
      </c>
      <c r="AK92" s="23">
        <f t="shared" si="31"/>
        <v>1.6870000000000003</v>
      </c>
    </row>
    <row r="93" spans="1:37" ht="12.75">
      <c r="A93" s="14" t="s">
        <v>219</v>
      </c>
      <c r="B93" s="15" t="s">
        <v>220</v>
      </c>
      <c r="C93" s="16" t="s">
        <v>84</v>
      </c>
      <c r="D93" s="17"/>
      <c r="E93" s="17" t="s">
        <v>1171</v>
      </c>
      <c r="F93" s="36">
        <v>783901844</v>
      </c>
      <c r="G93" s="34">
        <v>63.84</v>
      </c>
      <c r="H93" s="20">
        <f t="shared" si="16"/>
        <v>0.6384000000000001</v>
      </c>
      <c r="I93" s="18">
        <v>2521031.23</v>
      </c>
      <c r="J93" s="18">
        <v>0</v>
      </c>
      <c r="K93" s="18">
        <v>0</v>
      </c>
      <c r="L93" s="18">
        <v>32886.2</v>
      </c>
      <c r="M93" s="21">
        <f t="shared" si="17"/>
        <v>2553917.43</v>
      </c>
      <c r="N93" s="18">
        <v>13613342.5</v>
      </c>
      <c r="O93" s="18">
        <v>0</v>
      </c>
      <c r="P93" s="18">
        <v>0</v>
      </c>
      <c r="Q93" s="21">
        <f t="shared" si="18"/>
        <v>13613342.5</v>
      </c>
      <c r="R93" s="18">
        <v>10083655</v>
      </c>
      <c r="S93" s="18">
        <v>0</v>
      </c>
      <c r="T93" s="22">
        <f t="shared" si="19"/>
        <v>10083655</v>
      </c>
      <c r="U93" s="21">
        <f t="shared" si="20"/>
        <v>26250914.93</v>
      </c>
      <c r="V93" s="23">
        <f t="shared" si="21"/>
        <v>1.2863415333412584</v>
      </c>
      <c r="W93" s="23">
        <f t="shared" si="21"/>
        <v>0</v>
      </c>
      <c r="X93" s="23">
        <f t="shared" si="21"/>
        <v>1.2863415333412584</v>
      </c>
      <c r="Y93" s="24">
        <f t="shared" si="22"/>
        <v>1.7366131492350463</v>
      </c>
      <c r="Z93" s="24">
        <f t="shared" si="23"/>
        <v>0.3257955635068005</v>
      </c>
      <c r="AA93" s="25"/>
      <c r="AB93" s="24">
        <f t="shared" si="24"/>
        <v>3.348750246083105</v>
      </c>
      <c r="AC93" s="35">
        <v>235114.27996781978</v>
      </c>
      <c r="AD93" s="27">
        <f t="shared" si="25"/>
        <v>7873.390028998884</v>
      </c>
      <c r="AE93" s="29"/>
      <c r="AF93" s="30">
        <f t="shared" si="26"/>
        <v>1227916422.3057642</v>
      </c>
      <c r="AG93" s="23">
        <f t="shared" si="27"/>
        <v>0.2079878877427415</v>
      </c>
      <c r="AH93" s="23">
        <f t="shared" si="28"/>
        <v>1.1086538344716539</v>
      </c>
      <c r="AI93" s="23">
        <f t="shared" si="29"/>
        <v>0.8212004348850597</v>
      </c>
      <c r="AJ93" s="23">
        <f t="shared" si="30"/>
        <v>0.8212004348850597</v>
      </c>
      <c r="AK93" s="23">
        <f t="shared" si="31"/>
        <v>2.138</v>
      </c>
    </row>
    <row r="94" spans="1:37" ht="12.75">
      <c r="A94" s="14" t="s">
        <v>221</v>
      </c>
      <c r="B94" s="15" t="s">
        <v>222</v>
      </c>
      <c r="C94" s="16" t="s">
        <v>84</v>
      </c>
      <c r="D94" s="17"/>
      <c r="E94" s="17" t="s">
        <v>1171</v>
      </c>
      <c r="F94" s="36">
        <v>4778704350</v>
      </c>
      <c r="G94" s="70">
        <v>103.53</v>
      </c>
      <c r="H94" s="20">
        <f t="shared" si="16"/>
        <v>1.0353</v>
      </c>
      <c r="I94" s="18">
        <v>9171162.98</v>
      </c>
      <c r="J94" s="18">
        <v>0</v>
      </c>
      <c r="K94" s="18">
        <v>0</v>
      </c>
      <c r="L94" s="18">
        <v>118975.43</v>
      </c>
      <c r="M94" s="21">
        <f t="shared" si="17"/>
        <v>9290138.41</v>
      </c>
      <c r="N94" s="18">
        <v>32350595</v>
      </c>
      <c r="O94" s="18">
        <v>17384758.18</v>
      </c>
      <c r="P94" s="18">
        <v>0</v>
      </c>
      <c r="Q94" s="21">
        <f t="shared" si="18"/>
        <v>49735353.18</v>
      </c>
      <c r="R94" s="18">
        <v>11149294</v>
      </c>
      <c r="S94" s="18">
        <v>238935</v>
      </c>
      <c r="T94" s="22">
        <f t="shared" si="19"/>
        <v>11388229</v>
      </c>
      <c r="U94" s="21">
        <f t="shared" si="20"/>
        <v>70413720.59</v>
      </c>
      <c r="V94" s="23">
        <f t="shared" si="21"/>
        <v>0.2333120692013516</v>
      </c>
      <c r="W94" s="23">
        <f t="shared" si="21"/>
        <v>0.004999995448557097</v>
      </c>
      <c r="X94" s="23">
        <f t="shared" si="21"/>
        <v>0.23831206464990873</v>
      </c>
      <c r="Y94" s="24">
        <f t="shared" si="22"/>
        <v>1.0407706678903457</v>
      </c>
      <c r="Z94" s="24">
        <f t="shared" si="23"/>
        <v>0.19440705533498845</v>
      </c>
      <c r="AA94" s="25"/>
      <c r="AB94" s="24">
        <f t="shared" si="24"/>
        <v>1.4734897878752429</v>
      </c>
      <c r="AC94" s="35">
        <v>807565.7807872879</v>
      </c>
      <c r="AD94" s="27">
        <f t="shared" si="25"/>
        <v>11899.399310275658</v>
      </c>
      <c r="AE94" s="29"/>
      <c r="AF94" s="30">
        <f t="shared" si="26"/>
        <v>4615767748.478702</v>
      </c>
      <c r="AG94" s="23">
        <f t="shared" si="27"/>
        <v>0.20126962438831356</v>
      </c>
      <c r="AH94" s="23">
        <f t="shared" si="28"/>
        <v>1.0775098724668748</v>
      </c>
      <c r="AI94" s="23">
        <f t="shared" si="29"/>
        <v>0.24154798524415932</v>
      </c>
      <c r="AJ94" s="23">
        <f t="shared" si="30"/>
        <v>0.2467244805320505</v>
      </c>
      <c r="AK94" s="23">
        <f t="shared" si="31"/>
        <v>1.5260000000000002</v>
      </c>
    </row>
    <row r="95" spans="1:37" ht="12.75">
      <c r="A95" s="14" t="s">
        <v>223</v>
      </c>
      <c r="B95" s="15" t="s">
        <v>224</v>
      </c>
      <c r="C95" s="16" t="s">
        <v>225</v>
      </c>
      <c r="D95" s="17"/>
      <c r="E95" s="17" t="s">
        <v>1171</v>
      </c>
      <c r="F95" s="36">
        <v>194789377</v>
      </c>
      <c r="G95" s="34">
        <v>101.89</v>
      </c>
      <c r="H95" s="20">
        <f t="shared" si="16"/>
        <v>1.0189</v>
      </c>
      <c r="I95" s="18">
        <v>623870.94</v>
      </c>
      <c r="J95" s="18">
        <v>59156.55</v>
      </c>
      <c r="L95" s="18">
        <v>80744.96</v>
      </c>
      <c r="M95" s="21">
        <f t="shared" si="17"/>
        <v>763772.45</v>
      </c>
      <c r="N95" s="18">
        <v>1190863</v>
      </c>
      <c r="O95" s="18">
        <v>934355.54</v>
      </c>
      <c r="Q95" s="21">
        <f t="shared" si="18"/>
        <v>2125218.54</v>
      </c>
      <c r="R95" s="18">
        <v>82060</v>
      </c>
      <c r="T95" s="22">
        <f t="shared" si="19"/>
        <v>82060</v>
      </c>
      <c r="U95" s="21">
        <f t="shared" si="20"/>
        <v>2971050.99</v>
      </c>
      <c r="V95" s="23">
        <f t="shared" si="21"/>
        <v>0.04212755400927228</v>
      </c>
      <c r="W95" s="23">
        <f t="shared" si="21"/>
        <v>0</v>
      </c>
      <c r="X95" s="23">
        <f t="shared" si="21"/>
        <v>0.04212755400927228</v>
      </c>
      <c r="Y95" s="24">
        <f t="shared" si="22"/>
        <v>1.0910341070601606</v>
      </c>
      <c r="Z95" s="24">
        <f t="shared" si="23"/>
        <v>0.3921016955662834</v>
      </c>
      <c r="AA95" s="25"/>
      <c r="AB95" s="24">
        <f t="shared" si="24"/>
        <v>1.5252633566357163</v>
      </c>
      <c r="AC95" s="35">
        <v>275795.9927140255</v>
      </c>
      <c r="AD95" s="27">
        <f t="shared" si="25"/>
        <v>4206.615215936741</v>
      </c>
      <c r="AE95" s="29"/>
      <c r="AF95" s="30">
        <f t="shared" si="26"/>
        <v>191176147.80645797</v>
      </c>
      <c r="AG95" s="23">
        <f t="shared" si="27"/>
        <v>0.399512417612486</v>
      </c>
      <c r="AH95" s="23">
        <f t="shared" si="28"/>
        <v>1.1116546516835977</v>
      </c>
      <c r="AI95" s="23">
        <f t="shared" si="29"/>
        <v>0.04292376478004752</v>
      </c>
      <c r="AJ95" s="23">
        <f t="shared" si="30"/>
        <v>0.04292376478004752</v>
      </c>
      <c r="AK95" s="23">
        <f t="shared" si="31"/>
        <v>1.555</v>
      </c>
    </row>
    <row r="96" spans="1:37" ht="12.75">
      <c r="A96" s="14" t="s">
        <v>226</v>
      </c>
      <c r="B96" s="15" t="s">
        <v>227</v>
      </c>
      <c r="C96" s="16" t="s">
        <v>225</v>
      </c>
      <c r="D96" s="17"/>
      <c r="E96" s="17" t="s">
        <v>1171</v>
      </c>
      <c r="F96" s="36">
        <v>84012841</v>
      </c>
      <c r="G96" s="34">
        <v>55.95</v>
      </c>
      <c r="H96" s="20">
        <f t="shared" si="16"/>
        <v>0.5595</v>
      </c>
      <c r="I96" s="18">
        <v>500860.13</v>
      </c>
      <c r="J96" s="18">
        <v>47494.06</v>
      </c>
      <c r="L96" s="18">
        <v>64822.65</v>
      </c>
      <c r="M96" s="21">
        <f t="shared" si="17"/>
        <v>613176.84</v>
      </c>
      <c r="N96" s="18">
        <v>2701156</v>
      </c>
      <c r="Q96" s="21">
        <f t="shared" si="18"/>
        <v>2701156</v>
      </c>
      <c r="R96" s="18">
        <v>1295569.15</v>
      </c>
      <c r="T96" s="22">
        <f t="shared" si="19"/>
        <v>1295569.15</v>
      </c>
      <c r="U96" s="21">
        <f t="shared" si="20"/>
        <v>4609901.99</v>
      </c>
      <c r="V96" s="23">
        <f t="shared" si="21"/>
        <v>1.5421084855349672</v>
      </c>
      <c r="W96" s="23">
        <f t="shared" si="21"/>
        <v>0</v>
      </c>
      <c r="X96" s="23">
        <f t="shared" si="21"/>
        <v>1.5421084855349672</v>
      </c>
      <c r="Y96" s="24">
        <f t="shared" si="22"/>
        <v>3.215170404724202</v>
      </c>
      <c r="Z96" s="24">
        <f t="shared" si="23"/>
        <v>0.7298608554375634</v>
      </c>
      <c r="AA96" s="25"/>
      <c r="AB96" s="24">
        <f t="shared" si="24"/>
        <v>5.487139745696733</v>
      </c>
      <c r="AC96" s="35">
        <v>87490.58553386912</v>
      </c>
      <c r="AD96" s="27">
        <f t="shared" si="25"/>
        <v>4800.7306925717285</v>
      </c>
      <c r="AE96" s="29"/>
      <c r="AF96" s="30">
        <f t="shared" si="26"/>
        <v>150156999.10634494</v>
      </c>
      <c r="AG96" s="23">
        <f t="shared" si="27"/>
        <v>0.4083571486173167</v>
      </c>
      <c r="AH96" s="23">
        <f t="shared" si="28"/>
        <v>1.7988878414431908</v>
      </c>
      <c r="AI96" s="23">
        <f t="shared" si="29"/>
        <v>0.8628096976568143</v>
      </c>
      <c r="AJ96" s="23">
        <f t="shared" si="30"/>
        <v>0.8628096976568143</v>
      </c>
      <c r="AK96" s="23">
        <f t="shared" si="31"/>
        <v>3.07</v>
      </c>
    </row>
    <row r="97" spans="1:37" ht="12.75">
      <c r="A97" s="14" t="s">
        <v>228</v>
      </c>
      <c r="B97" s="15" t="s">
        <v>229</v>
      </c>
      <c r="C97" s="16" t="s">
        <v>225</v>
      </c>
      <c r="D97" s="17"/>
      <c r="E97" s="17" t="s">
        <v>1171</v>
      </c>
      <c r="F97" s="36">
        <v>400560942</v>
      </c>
      <c r="G97" s="34">
        <v>103.14</v>
      </c>
      <c r="H97" s="20">
        <f t="shared" si="16"/>
        <v>1.0314</v>
      </c>
      <c r="I97" s="18">
        <v>1224356.66</v>
      </c>
      <c r="J97" s="18">
        <v>116099.12</v>
      </c>
      <c r="L97" s="18">
        <v>158459.82</v>
      </c>
      <c r="M97" s="21">
        <f t="shared" si="17"/>
        <v>1498915.5999999999</v>
      </c>
      <c r="O97" s="18">
        <v>5387624.15</v>
      </c>
      <c r="Q97" s="21">
        <f t="shared" si="18"/>
        <v>5387624.15</v>
      </c>
      <c r="R97" s="18">
        <v>3061376</v>
      </c>
      <c r="T97" s="22">
        <f t="shared" si="19"/>
        <v>3061376</v>
      </c>
      <c r="U97" s="21">
        <f t="shared" si="20"/>
        <v>9947915.75</v>
      </c>
      <c r="V97" s="23">
        <f t="shared" si="21"/>
        <v>0.764272219032279</v>
      </c>
      <c r="W97" s="23">
        <f t="shared" si="21"/>
        <v>0</v>
      </c>
      <c r="X97" s="23">
        <f t="shared" si="21"/>
        <v>0.764272219032279</v>
      </c>
      <c r="Y97" s="24">
        <f t="shared" si="22"/>
        <v>1.345019842199193</v>
      </c>
      <c r="Z97" s="24">
        <f t="shared" si="23"/>
        <v>0.37420413296311844</v>
      </c>
      <c r="AA97" s="25"/>
      <c r="AB97" s="24">
        <f t="shared" si="24"/>
        <v>2.4834961941945903</v>
      </c>
      <c r="AC97" s="35">
        <v>246041.589958159</v>
      </c>
      <c r="AD97" s="27">
        <f t="shared" si="25"/>
        <v>6110.433522746738</v>
      </c>
      <c r="AE97" s="29"/>
      <c r="AF97" s="30">
        <f t="shared" si="26"/>
        <v>388366242.0011634</v>
      </c>
      <c r="AG97" s="23">
        <f t="shared" si="27"/>
        <v>0.3859541427381604</v>
      </c>
      <c r="AH97" s="23">
        <f t="shared" si="28"/>
        <v>1.3872534652442476</v>
      </c>
      <c r="AI97" s="23">
        <f t="shared" si="29"/>
        <v>0.7882703667098926</v>
      </c>
      <c r="AJ97" s="23">
        <f t="shared" si="30"/>
        <v>0.7882703667098926</v>
      </c>
      <c r="AK97" s="23">
        <f t="shared" si="31"/>
        <v>2.561</v>
      </c>
    </row>
    <row r="98" spans="1:37" ht="12.75">
      <c r="A98" s="14" t="s">
        <v>230</v>
      </c>
      <c r="B98" s="15" t="s">
        <v>231</v>
      </c>
      <c r="C98" s="16" t="s">
        <v>225</v>
      </c>
      <c r="D98" s="17"/>
      <c r="E98" s="17" t="s">
        <v>1171</v>
      </c>
      <c r="F98" s="36">
        <v>1497835374</v>
      </c>
      <c r="G98" s="34">
        <v>102.06</v>
      </c>
      <c r="H98" s="20">
        <f t="shared" si="16"/>
        <v>1.0206</v>
      </c>
      <c r="I98" s="18">
        <v>4289879.81</v>
      </c>
      <c r="J98" s="18">
        <v>425748.56</v>
      </c>
      <c r="L98" s="18">
        <v>581231.18</v>
      </c>
      <c r="M98" s="21">
        <f t="shared" si="17"/>
        <v>5296859.549999999</v>
      </c>
      <c r="O98" s="18">
        <v>19946062.37</v>
      </c>
      <c r="Q98" s="21">
        <f t="shared" si="18"/>
        <v>19946062.37</v>
      </c>
      <c r="R98" s="18">
        <v>5405938</v>
      </c>
      <c r="S98" s="18">
        <v>449325</v>
      </c>
      <c r="T98" s="22">
        <f t="shared" si="19"/>
        <v>5855263</v>
      </c>
      <c r="U98" s="21">
        <f t="shared" si="20"/>
        <v>31098184.92</v>
      </c>
      <c r="V98" s="23">
        <f t="shared" si="21"/>
        <v>0.3609166997814541</v>
      </c>
      <c r="W98" s="23">
        <f t="shared" si="21"/>
        <v>0.02999829005240198</v>
      </c>
      <c r="X98" s="23">
        <f t="shared" si="21"/>
        <v>0.39091498983385603</v>
      </c>
      <c r="Y98" s="24">
        <f t="shared" si="22"/>
        <v>1.3316591874001236</v>
      </c>
      <c r="Z98" s="24">
        <f t="shared" si="23"/>
        <v>0.35363429399151036</v>
      </c>
      <c r="AA98" s="25"/>
      <c r="AB98" s="24">
        <f t="shared" si="24"/>
        <v>2.07620847122549</v>
      </c>
      <c r="AC98" s="35">
        <v>302013.93091635744</v>
      </c>
      <c r="AD98" s="27">
        <f t="shared" si="25"/>
        <v>6270.438817966513</v>
      </c>
      <c r="AE98" s="29"/>
      <c r="AF98" s="30">
        <f t="shared" si="26"/>
        <v>1467602757.201646</v>
      </c>
      <c r="AG98" s="23">
        <f t="shared" si="27"/>
        <v>0.3609191604477355</v>
      </c>
      <c r="AH98" s="23">
        <f t="shared" si="28"/>
        <v>1.3590913666605662</v>
      </c>
      <c r="AI98" s="23">
        <f t="shared" si="29"/>
        <v>0.36835158379695204</v>
      </c>
      <c r="AJ98" s="23">
        <f t="shared" si="30"/>
        <v>0.3989678386244335</v>
      </c>
      <c r="AK98" s="23">
        <f t="shared" si="31"/>
        <v>2.1189999999999998</v>
      </c>
    </row>
    <row r="99" spans="1:37" ht="12.75">
      <c r="A99" s="14" t="s">
        <v>232</v>
      </c>
      <c r="B99" s="15" t="s">
        <v>233</v>
      </c>
      <c r="C99" s="16" t="s">
        <v>225</v>
      </c>
      <c r="D99" s="17"/>
      <c r="E99" s="17" t="s">
        <v>1171</v>
      </c>
      <c r="F99" s="36">
        <v>435963940</v>
      </c>
      <c r="G99" s="34">
        <v>57.08</v>
      </c>
      <c r="H99" s="20">
        <f t="shared" si="16"/>
        <v>0.5708</v>
      </c>
      <c r="I99" s="18">
        <v>2441914.02</v>
      </c>
      <c r="J99" s="18">
        <v>231556.1</v>
      </c>
      <c r="L99" s="18">
        <v>316045.58</v>
      </c>
      <c r="M99" s="21">
        <f t="shared" si="17"/>
        <v>2989515.7</v>
      </c>
      <c r="N99" s="18">
        <v>9607759.5</v>
      </c>
      <c r="Q99" s="21">
        <f t="shared" si="18"/>
        <v>9607759.5</v>
      </c>
      <c r="R99" s="18">
        <v>6081771.4</v>
      </c>
      <c r="T99" s="22">
        <f t="shared" si="19"/>
        <v>6081771.4</v>
      </c>
      <c r="U99" s="21">
        <f t="shared" si="20"/>
        <v>18679046.6</v>
      </c>
      <c r="V99" s="23">
        <f t="shared" si="21"/>
        <v>1.3950170741185615</v>
      </c>
      <c r="W99" s="23">
        <f t="shared" si="21"/>
        <v>0</v>
      </c>
      <c r="X99" s="23">
        <f t="shared" si="21"/>
        <v>1.3950170741185615</v>
      </c>
      <c r="Y99" s="24">
        <f t="shared" si="22"/>
        <v>2.203796832371044</v>
      </c>
      <c r="Z99" s="24">
        <f t="shared" si="23"/>
        <v>0.6857254524307677</v>
      </c>
      <c r="AA99" s="25"/>
      <c r="AB99" s="24">
        <f t="shared" si="24"/>
        <v>4.284539358920374</v>
      </c>
      <c r="AC99" s="35">
        <v>95976.61814803345</v>
      </c>
      <c r="AD99" s="27">
        <f t="shared" si="25"/>
        <v>4112.155979913207</v>
      </c>
      <c r="AE99" s="29"/>
      <c r="AF99" s="30">
        <f t="shared" si="26"/>
        <v>763777049.7547302</v>
      </c>
      <c r="AG99" s="23">
        <f t="shared" si="27"/>
        <v>0.39141208824748214</v>
      </c>
      <c r="AH99" s="23">
        <f t="shared" si="28"/>
        <v>1.257927231917392</v>
      </c>
      <c r="AI99" s="23">
        <f t="shared" si="29"/>
        <v>0.7962757459068748</v>
      </c>
      <c r="AJ99" s="23">
        <f t="shared" si="30"/>
        <v>0.7962757459068748</v>
      </c>
      <c r="AK99" s="23">
        <f t="shared" si="31"/>
        <v>2.4450000000000003</v>
      </c>
    </row>
    <row r="100" spans="1:37" ht="12.75">
      <c r="A100" s="14" t="s">
        <v>234</v>
      </c>
      <c r="B100" s="15" t="s">
        <v>235</v>
      </c>
      <c r="C100" s="16" t="s">
        <v>225</v>
      </c>
      <c r="D100" s="17"/>
      <c r="E100" s="17" t="s">
        <v>1171</v>
      </c>
      <c r="F100" s="36">
        <v>2388259763</v>
      </c>
      <c r="G100" s="34">
        <v>89.74</v>
      </c>
      <c r="H100" s="20">
        <f t="shared" si="16"/>
        <v>0.8974</v>
      </c>
      <c r="I100" s="18">
        <v>8458369.3</v>
      </c>
      <c r="J100" s="18">
        <v>802050.53</v>
      </c>
      <c r="L100" s="18">
        <v>1094883.38</v>
      </c>
      <c r="M100" s="21">
        <f t="shared" si="17"/>
        <v>10355303.21</v>
      </c>
      <c r="N100" s="18">
        <v>37297503</v>
      </c>
      <c r="Q100" s="21">
        <f t="shared" si="18"/>
        <v>37297503</v>
      </c>
      <c r="R100" s="18">
        <v>9133676</v>
      </c>
      <c r="T100" s="22">
        <f t="shared" si="19"/>
        <v>9133676</v>
      </c>
      <c r="U100" s="21">
        <f t="shared" si="20"/>
        <v>56786482.21</v>
      </c>
      <c r="V100" s="23">
        <f t="shared" si="21"/>
        <v>0.38244064324589133</v>
      </c>
      <c r="W100" s="23">
        <f t="shared" si="21"/>
        <v>0</v>
      </c>
      <c r="X100" s="23">
        <f t="shared" si="21"/>
        <v>0.38244064324589133</v>
      </c>
      <c r="Y100" s="24">
        <f t="shared" si="22"/>
        <v>1.561702105350087</v>
      </c>
      <c r="Z100" s="24">
        <f t="shared" si="23"/>
        <v>0.4335919974212621</v>
      </c>
      <c r="AA100" s="25"/>
      <c r="AB100" s="24">
        <f t="shared" si="24"/>
        <v>2.37773474601724</v>
      </c>
      <c r="AC100" s="35">
        <v>254668.32124040343</v>
      </c>
      <c r="AD100" s="27">
        <f t="shared" si="25"/>
        <v>6055.337161231876</v>
      </c>
      <c r="AE100" s="29"/>
      <c r="AF100" s="30">
        <f t="shared" si="26"/>
        <v>2661310188.321819</v>
      </c>
      <c r="AG100" s="23">
        <f t="shared" si="27"/>
        <v>0.38910545848584055</v>
      </c>
      <c r="AH100" s="23">
        <f t="shared" si="28"/>
        <v>1.401471469341168</v>
      </c>
      <c r="AI100" s="23">
        <f t="shared" si="29"/>
        <v>0.34320223324886284</v>
      </c>
      <c r="AJ100" s="23">
        <f t="shared" si="30"/>
        <v>0.34320223324886284</v>
      </c>
      <c r="AK100" s="23">
        <f t="shared" si="31"/>
        <v>2.133</v>
      </c>
    </row>
    <row r="101" spans="1:37" ht="12.75">
      <c r="A101" s="14" t="s">
        <v>236</v>
      </c>
      <c r="B101" s="15" t="s">
        <v>237</v>
      </c>
      <c r="C101" s="16" t="s">
        <v>225</v>
      </c>
      <c r="D101" s="17"/>
      <c r="E101" s="17" t="s">
        <v>1171</v>
      </c>
      <c r="F101" s="36">
        <v>787000869</v>
      </c>
      <c r="G101" s="34">
        <v>110.32</v>
      </c>
      <c r="H101" s="20">
        <f t="shared" si="16"/>
        <v>1.1032</v>
      </c>
      <c r="I101" s="18">
        <v>2313931.63</v>
      </c>
      <c r="J101" s="18">
        <v>219397.85</v>
      </c>
      <c r="L101" s="18">
        <v>299447.73</v>
      </c>
      <c r="M101" s="21">
        <f t="shared" si="17"/>
        <v>2832777.21</v>
      </c>
      <c r="N101" s="18">
        <v>7326264</v>
      </c>
      <c r="O101" s="18">
        <v>3949832.33</v>
      </c>
      <c r="Q101" s="21">
        <f t="shared" si="18"/>
        <v>11276096.33</v>
      </c>
      <c r="R101" s="18">
        <v>325902</v>
      </c>
      <c r="T101" s="22">
        <f t="shared" si="19"/>
        <v>325902</v>
      </c>
      <c r="U101" s="21">
        <f t="shared" si="20"/>
        <v>14434775.54</v>
      </c>
      <c r="V101" s="23">
        <f t="shared" si="21"/>
        <v>0.041410627718125176</v>
      </c>
      <c r="W101" s="23">
        <f t="shared" si="21"/>
        <v>0</v>
      </c>
      <c r="X101" s="23">
        <f t="shared" si="21"/>
        <v>0.041410627718125176</v>
      </c>
      <c r="Y101" s="24">
        <f t="shared" si="22"/>
        <v>1.432793377258647</v>
      </c>
      <c r="Z101" s="24">
        <f t="shared" si="23"/>
        <v>0.35994588082214685</v>
      </c>
      <c r="AA101" s="25"/>
      <c r="AB101" s="24">
        <f t="shared" si="24"/>
        <v>1.8341498857989187</v>
      </c>
      <c r="AC101" s="35">
        <v>449378.2730673317</v>
      </c>
      <c r="AD101" s="27">
        <f t="shared" si="25"/>
        <v>8242.271082269617</v>
      </c>
      <c r="AE101" s="29"/>
      <c r="AF101" s="30">
        <f t="shared" si="26"/>
        <v>713380048.0420595</v>
      </c>
      <c r="AG101" s="23">
        <f t="shared" si="27"/>
        <v>0.39709229572299237</v>
      </c>
      <c r="AH101" s="23">
        <f t="shared" si="28"/>
        <v>1.580657653791739</v>
      </c>
      <c r="AI101" s="23">
        <f t="shared" si="29"/>
        <v>0.04568420449863569</v>
      </c>
      <c r="AJ101" s="23">
        <f t="shared" si="30"/>
        <v>0.04568420449863569</v>
      </c>
      <c r="AK101" s="23">
        <f t="shared" si="31"/>
        <v>2.024</v>
      </c>
    </row>
    <row r="102" spans="1:37" ht="12.75">
      <c r="A102" s="14" t="s">
        <v>238</v>
      </c>
      <c r="B102" s="15" t="s">
        <v>239</v>
      </c>
      <c r="C102" s="16" t="s">
        <v>225</v>
      </c>
      <c r="D102" s="17"/>
      <c r="E102" s="17" t="s">
        <v>1171</v>
      </c>
      <c r="F102" s="36">
        <v>1981556918</v>
      </c>
      <c r="G102" s="34">
        <v>103.26</v>
      </c>
      <c r="H102" s="20">
        <f t="shared" si="16"/>
        <v>1.0326</v>
      </c>
      <c r="I102" s="18">
        <v>6274559.93</v>
      </c>
      <c r="J102" s="18">
        <v>594988.06</v>
      </c>
      <c r="L102" s="18">
        <v>812078.82</v>
      </c>
      <c r="M102" s="21">
        <f t="shared" si="17"/>
        <v>7681626.8100000005</v>
      </c>
      <c r="N102" s="18">
        <v>29579010</v>
      </c>
      <c r="Q102" s="21">
        <f t="shared" si="18"/>
        <v>29579010</v>
      </c>
      <c r="R102" s="18">
        <v>7864923.29</v>
      </c>
      <c r="S102" s="18">
        <v>336864.68</v>
      </c>
      <c r="T102" s="22">
        <f t="shared" si="19"/>
        <v>8201787.97</v>
      </c>
      <c r="U102" s="21">
        <f t="shared" si="20"/>
        <v>45462424.78</v>
      </c>
      <c r="V102" s="23">
        <f t="shared" si="21"/>
        <v>0.3969062517738892</v>
      </c>
      <c r="W102" s="23">
        <f t="shared" si="21"/>
        <v>0.01700000019883355</v>
      </c>
      <c r="X102" s="23">
        <f t="shared" si="21"/>
        <v>0.4139062519727228</v>
      </c>
      <c r="Y102" s="24">
        <f t="shared" si="22"/>
        <v>1.492715638461413</v>
      </c>
      <c r="Z102" s="24">
        <f t="shared" si="23"/>
        <v>0.38765612737246646</v>
      </c>
      <c r="AA102" s="25"/>
      <c r="AB102" s="24">
        <f t="shared" si="24"/>
        <v>2.2942780178066022</v>
      </c>
      <c r="AC102" s="35">
        <v>294083.73526745243</v>
      </c>
      <c r="AD102" s="27">
        <f t="shared" si="25"/>
        <v>6747.098492185723</v>
      </c>
      <c r="AE102" s="29"/>
      <c r="AF102" s="30">
        <f t="shared" si="26"/>
        <v>1918997596.3587062</v>
      </c>
      <c r="AG102" s="23">
        <f t="shared" si="27"/>
        <v>0.4002937171248088</v>
      </c>
      <c r="AH102" s="23">
        <f t="shared" si="28"/>
        <v>1.541378168275255</v>
      </c>
      <c r="AI102" s="23">
        <f t="shared" si="29"/>
        <v>0.409845395581718</v>
      </c>
      <c r="AJ102" s="23">
        <f t="shared" si="30"/>
        <v>0.4273995957870335</v>
      </c>
      <c r="AK102" s="23">
        <f t="shared" si="31"/>
        <v>2.368</v>
      </c>
    </row>
    <row r="103" spans="1:37" ht="12.75">
      <c r="A103" s="14" t="s">
        <v>240</v>
      </c>
      <c r="B103" s="15" t="s">
        <v>241</v>
      </c>
      <c r="C103" s="16" t="s">
        <v>225</v>
      </c>
      <c r="D103" s="17"/>
      <c r="E103" s="17" t="s">
        <v>1171</v>
      </c>
      <c r="F103" s="36">
        <v>505071814</v>
      </c>
      <c r="G103" s="34">
        <v>104.24</v>
      </c>
      <c r="H103" s="20">
        <f t="shared" si="16"/>
        <v>1.0424</v>
      </c>
      <c r="I103" s="18">
        <v>1557031.99</v>
      </c>
      <c r="J103" s="18">
        <v>147642.46</v>
      </c>
      <c r="L103" s="18">
        <v>201518.38</v>
      </c>
      <c r="M103" s="21">
        <f t="shared" si="17"/>
        <v>1906192.83</v>
      </c>
      <c r="N103" s="18">
        <v>5807946</v>
      </c>
      <c r="Q103" s="21">
        <f t="shared" si="18"/>
        <v>5807946</v>
      </c>
      <c r="R103" s="18">
        <v>3125925.39</v>
      </c>
      <c r="S103" s="18">
        <v>101090.72</v>
      </c>
      <c r="T103" s="22">
        <f t="shared" si="19"/>
        <v>3227016.1100000003</v>
      </c>
      <c r="U103" s="21">
        <f t="shared" si="20"/>
        <v>10941154.940000001</v>
      </c>
      <c r="V103" s="23">
        <f t="shared" si="21"/>
        <v>0.6189071144643206</v>
      </c>
      <c r="W103" s="23">
        <f t="shared" si="21"/>
        <v>0.020015118087741875</v>
      </c>
      <c r="X103" s="23">
        <f t="shared" si="21"/>
        <v>0.6389222325520625</v>
      </c>
      <c r="Y103" s="24">
        <f t="shared" si="22"/>
        <v>1.14992479069521</v>
      </c>
      <c r="Z103" s="24">
        <f t="shared" si="23"/>
        <v>0.37741025675212203</v>
      </c>
      <c r="AA103" s="25"/>
      <c r="AB103" s="24">
        <f t="shared" si="24"/>
        <v>2.166257279999394</v>
      </c>
      <c r="AC103" s="35">
        <v>239642.19457013573</v>
      </c>
      <c r="AD103" s="27">
        <f t="shared" si="25"/>
        <v>5191.266485825879</v>
      </c>
      <c r="AE103" s="29"/>
      <c r="AF103" s="30">
        <f t="shared" si="26"/>
        <v>484527833.84497315</v>
      </c>
      <c r="AG103" s="23">
        <f t="shared" si="27"/>
        <v>0.39341245163841193</v>
      </c>
      <c r="AH103" s="23">
        <f t="shared" si="28"/>
        <v>1.1986816018206867</v>
      </c>
      <c r="AI103" s="23">
        <f t="shared" si="29"/>
        <v>0.6451487761176078</v>
      </c>
      <c r="AJ103" s="23">
        <f t="shared" si="30"/>
        <v>0.6660125352122699</v>
      </c>
      <c r="AK103" s="23">
        <f t="shared" si="31"/>
        <v>2.258</v>
      </c>
    </row>
    <row r="104" spans="1:37" ht="12.75">
      <c r="A104" s="14" t="s">
        <v>242</v>
      </c>
      <c r="B104" s="15" t="s">
        <v>243</v>
      </c>
      <c r="C104" s="16" t="s">
        <v>225</v>
      </c>
      <c r="D104" s="17"/>
      <c r="E104" s="17" t="s">
        <v>1171</v>
      </c>
      <c r="F104" s="36">
        <v>1566671378</v>
      </c>
      <c r="G104" s="34">
        <v>87.99</v>
      </c>
      <c r="H104" s="20">
        <f t="shared" si="16"/>
        <v>0.8798999999999999</v>
      </c>
      <c r="I104" s="18">
        <v>5722785.01</v>
      </c>
      <c r="J104" s="18">
        <v>542664.18</v>
      </c>
      <c r="L104" s="18">
        <v>740659.55</v>
      </c>
      <c r="M104" s="21">
        <f t="shared" si="17"/>
        <v>7006108.739999999</v>
      </c>
      <c r="N104" s="18">
        <v>26000114</v>
      </c>
      <c r="Q104" s="21">
        <f t="shared" si="18"/>
        <v>26000114</v>
      </c>
      <c r="R104" s="18">
        <v>10483417.67</v>
      </c>
      <c r="S104" s="18">
        <v>325000</v>
      </c>
      <c r="T104" s="22">
        <f t="shared" si="19"/>
        <v>10808417.67</v>
      </c>
      <c r="U104" s="21">
        <f t="shared" si="20"/>
        <v>43814640.41</v>
      </c>
      <c r="V104" s="23">
        <f t="shared" si="21"/>
        <v>0.6691523070641047</v>
      </c>
      <c r="W104" s="23">
        <f t="shared" si="21"/>
        <v>0.020744618467140975</v>
      </c>
      <c r="X104" s="23">
        <f t="shared" si="21"/>
        <v>0.6898969255312457</v>
      </c>
      <c r="Y104" s="24">
        <f t="shared" si="22"/>
        <v>1.6595767539451405</v>
      </c>
      <c r="Z104" s="24">
        <f t="shared" si="23"/>
        <v>0.447197085386467</v>
      </c>
      <c r="AA104" s="25"/>
      <c r="AB104" s="24">
        <f t="shared" si="24"/>
        <v>2.796670764862853</v>
      </c>
      <c r="AC104" s="35">
        <v>234711.96746707978</v>
      </c>
      <c r="AD104" s="27">
        <f t="shared" si="25"/>
        <v>6564.120975786231</v>
      </c>
      <c r="AE104" s="29"/>
      <c r="AF104" s="30">
        <f t="shared" si="26"/>
        <v>1780510714.8539608</v>
      </c>
      <c r="AG104" s="23">
        <f t="shared" si="27"/>
        <v>0.3934887154315523</v>
      </c>
      <c r="AH104" s="23">
        <f t="shared" si="28"/>
        <v>1.460261585796329</v>
      </c>
      <c r="AI104" s="23">
        <f t="shared" si="29"/>
        <v>0.5887871149857057</v>
      </c>
      <c r="AJ104" s="23">
        <f t="shared" si="30"/>
        <v>0.6070403047749431</v>
      </c>
      <c r="AK104" s="23">
        <f t="shared" si="31"/>
        <v>2.46</v>
      </c>
    </row>
    <row r="105" spans="1:37" ht="12.75">
      <c r="A105" s="14" t="s">
        <v>244</v>
      </c>
      <c r="B105" s="15" t="s">
        <v>245</v>
      </c>
      <c r="C105" s="16" t="s">
        <v>225</v>
      </c>
      <c r="D105" s="17"/>
      <c r="E105" s="17" t="s">
        <v>1171</v>
      </c>
      <c r="F105" s="36">
        <v>521787057</v>
      </c>
      <c r="G105" s="34">
        <v>102.46</v>
      </c>
      <c r="H105" s="20">
        <f t="shared" si="16"/>
        <v>1.0246</v>
      </c>
      <c r="I105" s="18">
        <v>1579876.54</v>
      </c>
      <c r="J105" s="18">
        <v>149829.32</v>
      </c>
      <c r="L105" s="18">
        <v>204623.68</v>
      </c>
      <c r="M105" s="21">
        <f t="shared" si="17"/>
        <v>1934329.54</v>
      </c>
      <c r="N105" s="18">
        <v>4777879</v>
      </c>
      <c r="O105" s="18">
        <v>1941607.57</v>
      </c>
      <c r="Q105" s="21">
        <f t="shared" si="18"/>
        <v>6719486.57</v>
      </c>
      <c r="R105" s="18">
        <v>3342393</v>
      </c>
      <c r="S105" s="18">
        <v>193061</v>
      </c>
      <c r="T105" s="22">
        <f t="shared" si="19"/>
        <v>3535454</v>
      </c>
      <c r="U105" s="21">
        <f t="shared" si="20"/>
        <v>12189270.11</v>
      </c>
      <c r="V105" s="23">
        <f t="shared" si="21"/>
        <v>0.6405664830432924</v>
      </c>
      <c r="W105" s="23">
        <f t="shared" si="21"/>
        <v>0.03699995954479952</v>
      </c>
      <c r="X105" s="23">
        <f t="shared" si="21"/>
        <v>0.6775664425880921</v>
      </c>
      <c r="Y105" s="24">
        <f t="shared" si="22"/>
        <v>1.2877832977754373</v>
      </c>
      <c r="Z105" s="24">
        <f t="shared" si="23"/>
        <v>0.3707124417997973</v>
      </c>
      <c r="AA105" s="25"/>
      <c r="AB105" s="24">
        <f t="shared" si="24"/>
        <v>2.3360621821633263</v>
      </c>
      <c r="AC105" s="35">
        <v>275415.40759178594</v>
      </c>
      <c r="AD105" s="27">
        <f t="shared" si="25"/>
        <v>6433.875180602694</v>
      </c>
      <c r="AE105" s="29"/>
      <c r="AF105" s="30">
        <f t="shared" si="26"/>
        <v>509259278.7429241</v>
      </c>
      <c r="AG105" s="23">
        <f t="shared" si="27"/>
        <v>0.3798319678680723</v>
      </c>
      <c r="AH105" s="23">
        <f t="shared" si="28"/>
        <v>1.319462766900713</v>
      </c>
      <c r="AI105" s="23">
        <f t="shared" si="29"/>
        <v>0.6563244185261574</v>
      </c>
      <c r="AJ105" s="23">
        <f t="shared" si="30"/>
        <v>0.6942345770757591</v>
      </c>
      <c r="AK105" s="23">
        <f t="shared" si="31"/>
        <v>2.393</v>
      </c>
    </row>
    <row r="106" spans="1:37" ht="12.75">
      <c r="A106" s="14" t="s">
        <v>246</v>
      </c>
      <c r="B106" s="15" t="s">
        <v>247</v>
      </c>
      <c r="C106" s="16" t="s">
        <v>225</v>
      </c>
      <c r="D106" s="17"/>
      <c r="E106" s="17" t="s">
        <v>1171</v>
      </c>
      <c r="F106" s="36">
        <v>307677410</v>
      </c>
      <c r="G106" s="34">
        <v>49.69</v>
      </c>
      <c r="H106" s="20">
        <f t="shared" si="16"/>
        <v>0.49689999999999995</v>
      </c>
      <c r="I106" s="18">
        <v>1976403.49</v>
      </c>
      <c r="J106" s="18">
        <v>187413.53</v>
      </c>
      <c r="L106" s="18">
        <v>255793.92</v>
      </c>
      <c r="M106" s="21">
        <f t="shared" si="17"/>
        <v>2419610.94</v>
      </c>
      <c r="N106" s="18">
        <v>7875662.5</v>
      </c>
      <c r="Q106" s="21">
        <f t="shared" si="18"/>
        <v>7875662.5</v>
      </c>
      <c r="R106" s="18">
        <v>3644853</v>
      </c>
      <c r="S106" s="18">
        <v>30767</v>
      </c>
      <c r="T106" s="22">
        <f t="shared" si="19"/>
        <v>3675620</v>
      </c>
      <c r="U106" s="21">
        <f t="shared" si="20"/>
        <v>13970893.44</v>
      </c>
      <c r="V106" s="23">
        <f t="shared" si="21"/>
        <v>1.1846345820448763</v>
      </c>
      <c r="W106" s="23">
        <f t="shared" si="21"/>
        <v>0.00999975916333929</v>
      </c>
      <c r="X106" s="23">
        <f t="shared" si="21"/>
        <v>1.1946343412082154</v>
      </c>
      <c r="Y106" s="24">
        <f t="shared" si="22"/>
        <v>2.559714247464577</v>
      </c>
      <c r="Z106" s="24">
        <f t="shared" si="23"/>
        <v>0.7864116315851722</v>
      </c>
      <c r="AA106" s="25"/>
      <c r="AB106" s="24">
        <f t="shared" si="24"/>
        <v>4.5407602202579636</v>
      </c>
      <c r="AC106" s="35">
        <v>99843.8881935753</v>
      </c>
      <c r="AD106" s="27">
        <f t="shared" si="25"/>
        <v>4533.671557452704</v>
      </c>
      <c r="AE106" s="29"/>
      <c r="AF106" s="30">
        <f t="shared" si="26"/>
        <v>619193821.694506</v>
      </c>
      <c r="AG106" s="23">
        <f t="shared" si="27"/>
        <v>0.39076793973467205</v>
      </c>
      <c r="AH106" s="23">
        <f t="shared" si="28"/>
        <v>1.271922009565148</v>
      </c>
      <c r="AI106" s="23">
        <f t="shared" si="29"/>
        <v>0.5886449238180989</v>
      </c>
      <c r="AJ106" s="23">
        <f t="shared" si="30"/>
        <v>0.5936138041463621</v>
      </c>
      <c r="AK106" s="23">
        <f t="shared" si="31"/>
        <v>2.257</v>
      </c>
    </row>
    <row r="107" spans="1:37" ht="12.75">
      <c r="A107" s="14" t="s">
        <v>248</v>
      </c>
      <c r="B107" s="15" t="s">
        <v>249</v>
      </c>
      <c r="C107" s="16" t="s">
        <v>225</v>
      </c>
      <c r="D107" s="17"/>
      <c r="E107" s="17" t="s">
        <v>1171</v>
      </c>
      <c r="F107" s="36">
        <v>5400115276</v>
      </c>
      <c r="G107" s="34">
        <v>95.66</v>
      </c>
      <c r="H107" s="20">
        <f t="shared" si="16"/>
        <v>0.9566</v>
      </c>
      <c r="I107" s="18">
        <v>17892549.740000002</v>
      </c>
      <c r="J107" s="18">
        <v>1696635.37</v>
      </c>
      <c r="L107" s="18">
        <v>2315718.77</v>
      </c>
      <c r="M107" s="21">
        <f t="shared" si="17"/>
        <v>21904903.880000003</v>
      </c>
      <c r="N107" s="18">
        <v>55227533.5</v>
      </c>
      <c r="O107" s="18">
        <v>32315242.19</v>
      </c>
      <c r="Q107" s="21">
        <f t="shared" si="18"/>
        <v>87542775.69</v>
      </c>
      <c r="R107" s="18">
        <v>20176463</v>
      </c>
      <c r="S107" s="18">
        <v>1620035</v>
      </c>
      <c r="T107" s="22">
        <f t="shared" si="19"/>
        <v>21796498</v>
      </c>
      <c r="U107" s="21">
        <f t="shared" si="20"/>
        <v>131244177.57</v>
      </c>
      <c r="V107" s="23">
        <f t="shared" si="21"/>
        <v>0.373630227667014</v>
      </c>
      <c r="W107" s="23">
        <f t="shared" si="21"/>
        <v>0.030000007725761002</v>
      </c>
      <c r="X107" s="23">
        <f t="shared" si="21"/>
        <v>0.4036302353927749</v>
      </c>
      <c r="Y107" s="24">
        <f t="shared" si="22"/>
        <v>1.621127905899911</v>
      </c>
      <c r="Z107" s="24">
        <f t="shared" si="23"/>
        <v>0.40563770883471795</v>
      </c>
      <c r="AA107" s="25"/>
      <c r="AB107" s="24">
        <f t="shared" si="24"/>
        <v>2.430395850127404</v>
      </c>
      <c r="AC107" s="35">
        <v>277223.98458599567</v>
      </c>
      <c r="AD107" s="27">
        <f t="shared" si="25"/>
        <v>6737.640216935873</v>
      </c>
      <c r="AE107" s="29"/>
      <c r="AF107" s="30">
        <f t="shared" si="26"/>
        <v>5645113188.375497</v>
      </c>
      <c r="AG107" s="23">
        <f t="shared" si="27"/>
        <v>0.3880330322712911</v>
      </c>
      <c r="AH107" s="23">
        <f t="shared" si="28"/>
        <v>1.5507709547838546</v>
      </c>
      <c r="AI107" s="23">
        <f t="shared" si="29"/>
        <v>0.3574146757862655</v>
      </c>
      <c r="AJ107" s="23">
        <f t="shared" si="30"/>
        <v>0.38611268317672853</v>
      </c>
      <c r="AK107" s="23">
        <f t="shared" si="31"/>
        <v>2.325</v>
      </c>
    </row>
    <row r="108" spans="1:37" ht="12.75">
      <c r="A108" s="14" t="s">
        <v>250</v>
      </c>
      <c r="B108" s="15" t="s">
        <v>251</v>
      </c>
      <c r="C108" s="16" t="s">
        <v>225</v>
      </c>
      <c r="D108" s="17"/>
      <c r="E108" s="17" t="s">
        <v>1171</v>
      </c>
      <c r="F108" s="36">
        <v>56511009</v>
      </c>
      <c r="G108" s="34">
        <v>103.24</v>
      </c>
      <c r="H108" s="20">
        <f t="shared" si="16"/>
        <v>1.0324</v>
      </c>
      <c r="I108" s="18">
        <v>177138.83000000002</v>
      </c>
      <c r="J108" s="18">
        <v>16797.34</v>
      </c>
      <c r="L108" s="18">
        <v>22925.86</v>
      </c>
      <c r="M108" s="21">
        <f t="shared" si="17"/>
        <v>216862.03000000003</v>
      </c>
      <c r="O108" s="18">
        <v>812582.97</v>
      </c>
      <c r="Q108" s="21">
        <f t="shared" si="18"/>
        <v>812582.97</v>
      </c>
      <c r="R108" s="18">
        <v>384303.43</v>
      </c>
      <c r="T108" s="22">
        <f t="shared" si="19"/>
        <v>384303.43</v>
      </c>
      <c r="U108" s="21">
        <f t="shared" si="20"/>
        <v>1413748.43</v>
      </c>
      <c r="V108" s="23">
        <f t="shared" si="21"/>
        <v>0.6800505543972857</v>
      </c>
      <c r="W108" s="23">
        <f t="shared" si="21"/>
        <v>0</v>
      </c>
      <c r="X108" s="23">
        <f t="shared" si="21"/>
        <v>0.6800505543972857</v>
      </c>
      <c r="Y108" s="24">
        <f t="shared" si="22"/>
        <v>1.4379197688719378</v>
      </c>
      <c r="Z108" s="24">
        <f t="shared" si="23"/>
        <v>0.38375182789604767</v>
      </c>
      <c r="AA108" s="25"/>
      <c r="AB108" s="24">
        <f t="shared" si="24"/>
        <v>2.501722151165271</v>
      </c>
      <c r="AC108" s="35">
        <v>209006.96517412935</v>
      </c>
      <c r="AD108" s="27">
        <f t="shared" si="25"/>
        <v>5228.773545239477</v>
      </c>
      <c r="AE108" s="29"/>
      <c r="AF108" s="30">
        <f t="shared" si="26"/>
        <v>54737513.56063541</v>
      </c>
      <c r="AG108" s="23">
        <f t="shared" si="27"/>
        <v>0.39618538711987966</v>
      </c>
      <c r="AH108" s="23">
        <f t="shared" si="28"/>
        <v>1.4845083693833887</v>
      </c>
      <c r="AI108" s="23">
        <f t="shared" si="29"/>
        <v>0.7020841923597577</v>
      </c>
      <c r="AJ108" s="23">
        <f t="shared" si="30"/>
        <v>0.7020841923597577</v>
      </c>
      <c r="AK108" s="23">
        <f t="shared" si="31"/>
        <v>2.583</v>
      </c>
    </row>
    <row r="109" spans="1:37" ht="12.75">
      <c r="A109" s="14" t="s">
        <v>252</v>
      </c>
      <c r="B109" s="15" t="s">
        <v>253</v>
      </c>
      <c r="C109" s="16" t="s">
        <v>225</v>
      </c>
      <c r="D109" s="17"/>
      <c r="E109" s="17" t="s">
        <v>1172</v>
      </c>
      <c r="F109" s="36">
        <v>1213644900</v>
      </c>
      <c r="G109" s="34">
        <v>95.02</v>
      </c>
      <c r="H109" s="20">
        <f t="shared" si="16"/>
        <v>0.9501999999999999</v>
      </c>
      <c r="I109" s="18">
        <v>4105511.82</v>
      </c>
      <c r="J109" s="18">
        <v>389302.77</v>
      </c>
      <c r="L109" s="18">
        <v>531359.84</v>
      </c>
      <c r="M109" s="21">
        <f t="shared" si="17"/>
        <v>5026174.43</v>
      </c>
      <c r="N109" s="18">
        <v>16200587</v>
      </c>
      <c r="Q109" s="21">
        <f t="shared" si="18"/>
        <v>16200587</v>
      </c>
      <c r="R109" s="18">
        <v>4208437</v>
      </c>
      <c r="S109" s="18">
        <v>121364</v>
      </c>
      <c r="T109" s="22">
        <f t="shared" si="19"/>
        <v>4329801</v>
      </c>
      <c r="U109" s="21">
        <f t="shared" si="20"/>
        <v>25556562.43</v>
      </c>
      <c r="V109" s="23">
        <f t="shared" si="21"/>
        <v>0.3467601602412699</v>
      </c>
      <c r="W109" s="23">
        <f t="shared" si="21"/>
        <v>0.009999959625752146</v>
      </c>
      <c r="X109" s="23">
        <f t="shared" si="21"/>
        <v>0.35676011986702205</v>
      </c>
      <c r="Y109" s="24">
        <f t="shared" si="22"/>
        <v>1.3348704386266528</v>
      </c>
      <c r="Z109" s="24">
        <f t="shared" si="23"/>
        <v>0.41413880040199563</v>
      </c>
      <c r="AA109" s="25"/>
      <c r="AB109" s="24">
        <f t="shared" si="24"/>
        <v>2.1057693588956705</v>
      </c>
      <c r="AC109" s="35">
        <v>229542.38544474394</v>
      </c>
      <c r="AD109" s="27">
        <f t="shared" si="25"/>
        <v>4833.633218373613</v>
      </c>
      <c r="AE109" s="29"/>
      <c r="AF109" s="30">
        <f t="shared" si="26"/>
        <v>1277252052.199537</v>
      </c>
      <c r="AG109" s="23">
        <f t="shared" si="27"/>
        <v>0.3935146881419762</v>
      </c>
      <c r="AH109" s="23">
        <f t="shared" si="28"/>
        <v>1.2683938907830452</v>
      </c>
      <c r="AI109" s="23">
        <f t="shared" si="29"/>
        <v>0.3294915042612547</v>
      </c>
      <c r="AJ109" s="23">
        <f t="shared" si="30"/>
        <v>0.33899346589764434</v>
      </c>
      <c r="AK109" s="23">
        <f t="shared" si="31"/>
        <v>2.001</v>
      </c>
    </row>
    <row r="110" spans="1:37" ht="12.75">
      <c r="A110" s="14" t="s">
        <v>254</v>
      </c>
      <c r="B110" s="15" t="s">
        <v>255</v>
      </c>
      <c r="C110" s="16" t="s">
        <v>225</v>
      </c>
      <c r="D110" s="17"/>
      <c r="E110" s="17" t="s">
        <v>1171</v>
      </c>
      <c r="F110" s="36">
        <v>440999892</v>
      </c>
      <c r="G110" s="34">
        <v>50.87</v>
      </c>
      <c r="H110" s="20">
        <f t="shared" si="16"/>
        <v>0.5086999999999999</v>
      </c>
      <c r="I110" s="18">
        <v>2736802.08</v>
      </c>
      <c r="J110" s="18">
        <v>259516.77</v>
      </c>
      <c r="L110" s="18">
        <v>354202.89</v>
      </c>
      <c r="M110" s="21">
        <f t="shared" si="17"/>
        <v>3350521.74</v>
      </c>
      <c r="N110" s="18">
        <v>7535305</v>
      </c>
      <c r="O110" s="18">
        <v>2312010.67</v>
      </c>
      <c r="Q110" s="21">
        <f t="shared" si="18"/>
        <v>9847315.67</v>
      </c>
      <c r="R110" s="18">
        <v>2040792.24</v>
      </c>
      <c r="S110" s="18">
        <v>132290</v>
      </c>
      <c r="T110" s="22">
        <f t="shared" si="19"/>
        <v>2173082.24</v>
      </c>
      <c r="U110" s="21">
        <f t="shared" si="20"/>
        <v>15370919.65</v>
      </c>
      <c r="V110" s="23">
        <f t="shared" si="21"/>
        <v>0.46276479360226236</v>
      </c>
      <c r="W110" s="23">
        <f t="shared" si="21"/>
        <v>0.029997739772689106</v>
      </c>
      <c r="X110" s="23">
        <f t="shared" si="21"/>
        <v>0.4927625333749516</v>
      </c>
      <c r="Y110" s="24">
        <f t="shared" si="22"/>
        <v>2.232951945938345</v>
      </c>
      <c r="Z110" s="24">
        <f t="shared" si="23"/>
        <v>0.7597556826612556</v>
      </c>
      <c r="AA110" s="25"/>
      <c r="AB110" s="24">
        <f t="shared" si="24"/>
        <v>3.4854701619745523</v>
      </c>
      <c r="AC110" s="35">
        <v>162942.59927797833</v>
      </c>
      <c r="AD110" s="27">
        <f t="shared" si="25"/>
        <v>5679.315678979697</v>
      </c>
      <c r="AE110" s="29"/>
      <c r="AF110" s="30">
        <f t="shared" si="26"/>
        <v>866915455.0815806</v>
      </c>
      <c r="AG110" s="23">
        <f t="shared" si="27"/>
        <v>0.3864877157697807</v>
      </c>
      <c r="AH110" s="23">
        <f t="shared" si="28"/>
        <v>1.135902654898836</v>
      </c>
      <c r="AI110" s="23">
        <f t="shared" si="29"/>
        <v>0.23540845050547082</v>
      </c>
      <c r="AJ110" s="23">
        <f t="shared" si="30"/>
        <v>0.2506683007278378</v>
      </c>
      <c r="AK110" s="23">
        <f t="shared" si="31"/>
        <v>1.7729999999999997</v>
      </c>
    </row>
    <row r="111" spans="1:37" ht="12.75">
      <c r="A111" s="14" t="s">
        <v>256</v>
      </c>
      <c r="B111" s="15" t="s">
        <v>257</v>
      </c>
      <c r="C111" s="16" t="s">
        <v>225</v>
      </c>
      <c r="D111" s="17"/>
      <c r="E111" s="17" t="s">
        <v>1171</v>
      </c>
      <c r="F111" s="36">
        <v>1448976333</v>
      </c>
      <c r="G111" s="34">
        <v>99.98</v>
      </c>
      <c r="H111" s="20">
        <f t="shared" si="16"/>
        <v>0.9998</v>
      </c>
      <c r="I111" s="18">
        <v>4714163.03</v>
      </c>
      <c r="J111" s="18">
        <v>447021.6</v>
      </c>
      <c r="L111" s="18">
        <v>610115.93</v>
      </c>
      <c r="M111" s="21">
        <f t="shared" si="17"/>
        <v>5771300.56</v>
      </c>
      <c r="N111" s="18">
        <v>13711091</v>
      </c>
      <c r="O111" s="18">
        <v>5131459.97</v>
      </c>
      <c r="Q111" s="21">
        <f t="shared" si="18"/>
        <v>18842550.97</v>
      </c>
      <c r="R111" s="18">
        <v>4805842</v>
      </c>
      <c r="S111" s="18">
        <v>144669</v>
      </c>
      <c r="T111" s="22">
        <f t="shared" si="19"/>
        <v>4950511</v>
      </c>
      <c r="U111" s="21">
        <f t="shared" si="20"/>
        <v>29564362.529999997</v>
      </c>
      <c r="V111" s="23">
        <f t="shared" si="21"/>
        <v>0.33167153186345383</v>
      </c>
      <c r="W111" s="23">
        <f t="shared" si="21"/>
        <v>0.009984221046624922</v>
      </c>
      <c r="X111" s="23">
        <f t="shared" si="21"/>
        <v>0.34165575291007877</v>
      </c>
      <c r="Y111" s="24">
        <f t="shared" si="22"/>
        <v>1.3004043296544305</v>
      </c>
      <c r="Z111" s="24">
        <f t="shared" si="23"/>
        <v>0.3983019203668387</v>
      </c>
      <c r="AA111" s="25"/>
      <c r="AB111" s="24">
        <f t="shared" si="24"/>
        <v>2.040362002931348</v>
      </c>
      <c r="AC111" s="35">
        <v>318803.66754617414</v>
      </c>
      <c r="AD111" s="27">
        <f t="shared" si="25"/>
        <v>6504.748896563714</v>
      </c>
      <c r="AE111" s="29"/>
      <c r="AF111" s="30">
        <f t="shared" si="26"/>
        <v>1449266186.2372475</v>
      </c>
      <c r="AG111" s="23">
        <f t="shared" si="27"/>
        <v>0.39822225998276534</v>
      </c>
      <c r="AH111" s="23">
        <f t="shared" si="28"/>
        <v>1.3001442487884995</v>
      </c>
      <c r="AI111" s="23">
        <f t="shared" si="29"/>
        <v>0.3316051975570812</v>
      </c>
      <c r="AJ111" s="23">
        <f t="shared" si="30"/>
        <v>0.34158742175949675</v>
      </c>
      <c r="AK111" s="23">
        <f t="shared" si="31"/>
        <v>2.04</v>
      </c>
    </row>
    <row r="112" spans="1:37" ht="12.75">
      <c r="A112" s="14" t="s">
        <v>258</v>
      </c>
      <c r="B112" s="15" t="s">
        <v>259</v>
      </c>
      <c r="C112" s="16" t="s">
        <v>225</v>
      </c>
      <c r="D112" s="17"/>
      <c r="E112" s="17" t="s">
        <v>1171</v>
      </c>
      <c r="F112" s="36">
        <v>1317910160</v>
      </c>
      <c r="G112" s="34">
        <v>102.74</v>
      </c>
      <c r="H112" s="20">
        <f t="shared" si="16"/>
        <v>1.0273999999999999</v>
      </c>
      <c r="I112" s="18">
        <v>4170912.0300000003</v>
      </c>
      <c r="J112" s="18">
        <v>395510.32</v>
      </c>
      <c r="L112" s="18">
        <v>539815.88</v>
      </c>
      <c r="M112" s="21">
        <f t="shared" si="17"/>
        <v>5106238.23</v>
      </c>
      <c r="N112" s="18">
        <v>9059447</v>
      </c>
      <c r="O112" s="18">
        <v>8388376.02</v>
      </c>
      <c r="Q112" s="21">
        <f t="shared" si="18"/>
        <v>17447823.02</v>
      </c>
      <c r="R112" s="18">
        <v>2991501.56</v>
      </c>
      <c r="T112" s="22">
        <f t="shared" si="19"/>
        <v>2991501.56</v>
      </c>
      <c r="U112" s="21">
        <f t="shared" si="20"/>
        <v>25545562.81</v>
      </c>
      <c r="V112" s="23">
        <f t="shared" si="21"/>
        <v>0.2269882766515739</v>
      </c>
      <c r="W112" s="23">
        <f t="shared" si="21"/>
        <v>0</v>
      </c>
      <c r="X112" s="23">
        <f t="shared" si="21"/>
        <v>0.2269882766515739</v>
      </c>
      <c r="Y112" s="24">
        <f t="shared" si="22"/>
        <v>1.323900790020467</v>
      </c>
      <c r="Z112" s="24">
        <f t="shared" si="23"/>
        <v>0.3874496445190164</v>
      </c>
      <c r="AA112" s="25"/>
      <c r="AB112" s="24">
        <f t="shared" si="24"/>
        <v>1.938338711191057</v>
      </c>
      <c r="AC112" s="35">
        <v>339108.2494969819</v>
      </c>
      <c r="AD112" s="27">
        <f t="shared" si="25"/>
        <v>6573.0664728423535</v>
      </c>
      <c r="AE112" s="29"/>
      <c r="AF112" s="30">
        <f t="shared" si="26"/>
        <v>1282762468.3667512</v>
      </c>
      <c r="AG112" s="23">
        <f t="shared" si="27"/>
        <v>0.3980657647788374</v>
      </c>
      <c r="AH112" s="23">
        <f t="shared" si="28"/>
        <v>1.3601756716670275</v>
      </c>
      <c r="AI112" s="23">
        <f t="shared" si="29"/>
        <v>0.23320775543182698</v>
      </c>
      <c r="AJ112" s="23">
        <f t="shared" si="30"/>
        <v>0.23320775543182698</v>
      </c>
      <c r="AK112" s="23">
        <f t="shared" si="31"/>
        <v>1.991</v>
      </c>
    </row>
    <row r="113" spans="1:37" ht="12.75">
      <c r="A113" s="14" t="s">
        <v>260</v>
      </c>
      <c r="B113" s="15" t="s">
        <v>261</v>
      </c>
      <c r="C113" s="16" t="s">
        <v>225</v>
      </c>
      <c r="D113" s="17"/>
      <c r="E113" s="17" t="s">
        <v>1171</v>
      </c>
      <c r="F113" s="36">
        <v>1583942090</v>
      </c>
      <c r="G113" s="34">
        <v>95.34</v>
      </c>
      <c r="H113" s="20">
        <f t="shared" si="16"/>
        <v>0.9534</v>
      </c>
      <c r="I113" s="18">
        <v>5195939.6899999995</v>
      </c>
      <c r="J113" s="18">
        <v>492753.49</v>
      </c>
      <c r="L113" s="18">
        <v>672821.78</v>
      </c>
      <c r="M113" s="21">
        <f t="shared" si="17"/>
        <v>6361514.96</v>
      </c>
      <c r="N113" s="18">
        <v>22572782</v>
      </c>
      <c r="Q113" s="21">
        <f t="shared" si="18"/>
        <v>22572782</v>
      </c>
      <c r="R113" s="18">
        <v>8984527.67</v>
      </c>
      <c r="T113" s="22">
        <f t="shared" si="19"/>
        <v>8984527.67</v>
      </c>
      <c r="U113" s="21">
        <f t="shared" si="20"/>
        <v>37918824.63</v>
      </c>
      <c r="V113" s="23">
        <f t="shared" si="21"/>
        <v>0.5672257670733404</v>
      </c>
      <c r="W113" s="23">
        <f t="shared" si="21"/>
        <v>0</v>
      </c>
      <c r="X113" s="23">
        <f t="shared" si="21"/>
        <v>0.5672257670733404</v>
      </c>
      <c r="Y113" s="24">
        <f t="shared" si="22"/>
        <v>1.4251014694609194</v>
      </c>
      <c r="Z113" s="24">
        <f t="shared" si="23"/>
        <v>0.40162547609300536</v>
      </c>
      <c r="AA113" s="25"/>
      <c r="AB113" s="24">
        <f t="shared" si="24"/>
        <v>2.3939527126272653</v>
      </c>
      <c r="AC113" s="35">
        <v>204947.1694082461</v>
      </c>
      <c r="AD113" s="27">
        <f t="shared" si="25"/>
        <v>4906.338321501505</v>
      </c>
      <c r="AE113" s="29"/>
      <c r="AF113" s="30">
        <f t="shared" si="26"/>
        <v>1661361537.6547093</v>
      </c>
      <c r="AG113" s="23">
        <f t="shared" si="27"/>
        <v>0.38290972890707137</v>
      </c>
      <c r="AH113" s="23">
        <f t="shared" si="28"/>
        <v>1.3586917409840407</v>
      </c>
      <c r="AI113" s="23">
        <f t="shared" si="29"/>
        <v>0.5407930463277228</v>
      </c>
      <c r="AJ113" s="23">
        <f t="shared" si="30"/>
        <v>0.5407930463277228</v>
      </c>
      <c r="AK113" s="23">
        <f t="shared" si="31"/>
        <v>2.283</v>
      </c>
    </row>
    <row r="114" spans="1:37" ht="12.75">
      <c r="A114" s="14" t="s">
        <v>262</v>
      </c>
      <c r="B114" s="15" t="s">
        <v>263</v>
      </c>
      <c r="C114" s="16" t="s">
        <v>225</v>
      </c>
      <c r="D114" s="17"/>
      <c r="E114" s="17" t="s">
        <v>1171</v>
      </c>
      <c r="F114" s="36">
        <v>1781135937</v>
      </c>
      <c r="G114" s="34">
        <v>54.4</v>
      </c>
      <c r="H114" s="20">
        <f t="shared" si="16"/>
        <v>0.544</v>
      </c>
      <c r="I114" s="18">
        <v>10581459.620000001</v>
      </c>
      <c r="J114" s="18">
        <v>1003379.22</v>
      </c>
      <c r="L114" s="18">
        <v>1369479.91</v>
      </c>
      <c r="M114" s="21">
        <f t="shared" si="17"/>
        <v>12954318.750000002</v>
      </c>
      <c r="N114" s="18">
        <v>39129997</v>
      </c>
      <c r="O114" s="18">
        <v>17033957.17</v>
      </c>
      <c r="Q114" s="21">
        <f t="shared" si="18"/>
        <v>56163954.17</v>
      </c>
      <c r="R114" s="18">
        <v>8824220.41</v>
      </c>
      <c r="S114" s="18">
        <v>534370.78</v>
      </c>
      <c r="T114" s="22">
        <f t="shared" si="19"/>
        <v>9358591.19</v>
      </c>
      <c r="U114" s="21">
        <f t="shared" si="20"/>
        <v>78476864.11</v>
      </c>
      <c r="V114" s="23">
        <f t="shared" si="21"/>
        <v>0.49542655485705356</v>
      </c>
      <c r="W114" s="23">
        <f t="shared" si="21"/>
        <v>0.030001684256623924</v>
      </c>
      <c r="X114" s="23">
        <f t="shared" si="21"/>
        <v>0.5254282391136775</v>
      </c>
      <c r="Y114" s="24">
        <f t="shared" si="22"/>
        <v>3.153266014305342</v>
      </c>
      <c r="Z114" s="24">
        <f t="shared" si="23"/>
        <v>0.7273065733443792</v>
      </c>
      <c r="AA114" s="25"/>
      <c r="AB114" s="24">
        <f t="shared" si="24"/>
        <v>4.406000826763398</v>
      </c>
      <c r="AC114" s="35">
        <v>201817.49098402885</v>
      </c>
      <c r="AD114" s="27">
        <f t="shared" si="25"/>
        <v>8892.080321309457</v>
      </c>
      <c r="AE114" s="29"/>
      <c r="AF114" s="30">
        <f t="shared" si="26"/>
        <v>3274146943.0147057</v>
      </c>
      <c r="AG114" s="23">
        <f t="shared" si="27"/>
        <v>0.39565477589934234</v>
      </c>
      <c r="AH114" s="23">
        <f t="shared" si="28"/>
        <v>1.715376711782106</v>
      </c>
      <c r="AI114" s="23">
        <f t="shared" si="29"/>
        <v>0.2695120458422372</v>
      </c>
      <c r="AJ114" s="23">
        <f t="shared" si="30"/>
        <v>0.28583296207784054</v>
      </c>
      <c r="AK114" s="23">
        <f t="shared" si="31"/>
        <v>2.3970000000000002</v>
      </c>
    </row>
    <row r="115" spans="1:37" ht="12.75">
      <c r="A115" s="14" t="s">
        <v>264</v>
      </c>
      <c r="B115" s="15" t="s">
        <v>265</v>
      </c>
      <c r="C115" s="16" t="s">
        <v>225</v>
      </c>
      <c r="D115" s="17"/>
      <c r="E115" s="17" t="s">
        <v>1170</v>
      </c>
      <c r="F115" s="36">
        <v>456281111</v>
      </c>
      <c r="G115" s="34">
        <v>94.47</v>
      </c>
      <c r="H115" s="20">
        <f t="shared" si="16"/>
        <v>0.9447</v>
      </c>
      <c r="I115" s="18">
        <v>1523314.42</v>
      </c>
      <c r="J115" s="18">
        <v>144450.05</v>
      </c>
      <c r="L115" s="18">
        <v>197153.82</v>
      </c>
      <c r="M115" s="21">
        <f t="shared" si="17"/>
        <v>1864918.29</v>
      </c>
      <c r="N115" s="18">
        <v>5543226</v>
      </c>
      <c r="O115" s="18">
        <v>2474781.04</v>
      </c>
      <c r="Q115" s="21">
        <f t="shared" si="18"/>
        <v>8018007.04</v>
      </c>
      <c r="R115" s="18">
        <v>2693672.15</v>
      </c>
      <c r="T115" s="22">
        <f t="shared" si="19"/>
        <v>2693672.15</v>
      </c>
      <c r="U115" s="21">
        <f t="shared" si="20"/>
        <v>12576597.48</v>
      </c>
      <c r="V115" s="23">
        <f t="shared" si="21"/>
        <v>0.5903536405652348</v>
      </c>
      <c r="W115" s="23">
        <f t="shared" si="21"/>
        <v>0</v>
      </c>
      <c r="X115" s="23">
        <f t="shared" si="21"/>
        <v>0.5903536405652348</v>
      </c>
      <c r="Y115" s="24">
        <f t="shared" si="22"/>
        <v>1.7572515816899552</v>
      </c>
      <c r="Z115" s="24">
        <f t="shared" si="23"/>
        <v>0.40872134415399897</v>
      </c>
      <c r="AA115" s="25"/>
      <c r="AB115" s="24">
        <f t="shared" si="24"/>
        <v>2.756326566409189</v>
      </c>
      <c r="AC115" s="35">
        <v>289864.06757634826</v>
      </c>
      <c r="AD115" s="27">
        <f t="shared" si="25"/>
        <v>7989.600301081171</v>
      </c>
      <c r="AE115" s="29"/>
      <c r="AF115" s="30">
        <f t="shared" si="26"/>
        <v>482990484.8099926</v>
      </c>
      <c r="AG115" s="23">
        <f t="shared" si="27"/>
        <v>0.3861190538222828</v>
      </c>
      <c r="AH115" s="23">
        <f t="shared" si="28"/>
        <v>1.6600755692225004</v>
      </c>
      <c r="AI115" s="23">
        <f t="shared" si="29"/>
        <v>0.5577070842419772</v>
      </c>
      <c r="AJ115" s="23">
        <f t="shared" si="30"/>
        <v>0.5577070842419772</v>
      </c>
      <c r="AK115" s="23">
        <f t="shared" si="31"/>
        <v>2.604</v>
      </c>
    </row>
    <row r="116" spans="1:37" ht="12.75">
      <c r="A116" s="14" t="s">
        <v>266</v>
      </c>
      <c r="B116" s="15" t="s">
        <v>267</v>
      </c>
      <c r="C116" s="16" t="s">
        <v>225</v>
      </c>
      <c r="D116" s="17"/>
      <c r="E116" s="17" t="s">
        <v>1171</v>
      </c>
      <c r="F116" s="36">
        <v>4684995840</v>
      </c>
      <c r="G116" s="34">
        <v>102.29</v>
      </c>
      <c r="H116" s="20">
        <f t="shared" si="16"/>
        <v>1.0229000000000001</v>
      </c>
      <c r="I116" s="18">
        <v>14144800.02</v>
      </c>
      <c r="L116" s="18">
        <v>1830717.55</v>
      </c>
      <c r="M116" s="21">
        <f t="shared" si="17"/>
        <v>15975517.57</v>
      </c>
      <c r="N116" s="18">
        <v>58402906</v>
      </c>
      <c r="Q116" s="21">
        <f t="shared" si="18"/>
        <v>58402906</v>
      </c>
      <c r="R116" s="18">
        <v>15293075</v>
      </c>
      <c r="S116" s="18">
        <v>468500</v>
      </c>
      <c r="T116" s="22">
        <f t="shared" si="19"/>
        <v>15761575</v>
      </c>
      <c r="U116" s="21">
        <f t="shared" si="20"/>
        <v>90139998.57</v>
      </c>
      <c r="V116" s="23">
        <f t="shared" si="21"/>
        <v>0.3264266505730772</v>
      </c>
      <c r="W116" s="23">
        <f t="shared" si="21"/>
        <v>0.010000008879410233</v>
      </c>
      <c r="X116" s="23">
        <f t="shared" si="21"/>
        <v>0.33642665945248734</v>
      </c>
      <c r="Y116" s="24">
        <f t="shared" si="22"/>
        <v>1.2465946181074943</v>
      </c>
      <c r="Z116" s="24">
        <f t="shared" si="23"/>
        <v>0.34099320715725545</v>
      </c>
      <c r="AA116" s="25"/>
      <c r="AB116" s="24">
        <f t="shared" si="24"/>
        <v>1.9240144847172371</v>
      </c>
      <c r="AC116" s="35">
        <v>537434.3219691179</v>
      </c>
      <c r="AD116" s="27">
        <f t="shared" si="25"/>
        <v>10340.314200527699</v>
      </c>
      <c r="AE116" s="29"/>
      <c r="AF116" s="30">
        <f t="shared" si="26"/>
        <v>4580111291.426336</v>
      </c>
      <c r="AG116" s="23">
        <f t="shared" si="27"/>
        <v>0.3488019516011567</v>
      </c>
      <c r="AH116" s="23">
        <f t="shared" si="28"/>
        <v>1.2751416348621563</v>
      </c>
      <c r="AI116" s="23">
        <f t="shared" si="29"/>
        <v>0.3339018208712006</v>
      </c>
      <c r="AJ116" s="23">
        <f t="shared" si="30"/>
        <v>0.34413082995394934</v>
      </c>
      <c r="AK116" s="23">
        <f t="shared" si="31"/>
        <v>1.968</v>
      </c>
    </row>
    <row r="117" spans="1:37" ht="12.75">
      <c r="A117" s="14" t="s">
        <v>268</v>
      </c>
      <c r="B117" s="15" t="s">
        <v>269</v>
      </c>
      <c r="C117" s="16" t="s">
        <v>225</v>
      </c>
      <c r="D117" s="17"/>
      <c r="E117" s="17" t="s">
        <v>1171</v>
      </c>
      <c r="F117" s="36">
        <v>317861987</v>
      </c>
      <c r="G117" s="34">
        <v>48.1</v>
      </c>
      <c r="H117" s="20">
        <f t="shared" si="16"/>
        <v>0.48100000000000004</v>
      </c>
      <c r="I117" s="18">
        <v>2087946.55</v>
      </c>
      <c r="J117" s="18">
        <v>197990.84</v>
      </c>
      <c r="L117" s="18">
        <v>270229.92</v>
      </c>
      <c r="M117" s="21">
        <f t="shared" si="17"/>
        <v>2556167.31</v>
      </c>
      <c r="N117" s="18">
        <v>6903021</v>
      </c>
      <c r="O117" s="18">
        <v>2377026.64</v>
      </c>
      <c r="Q117" s="21">
        <f t="shared" si="18"/>
        <v>9280047.64</v>
      </c>
      <c r="R117" s="18">
        <v>3668904.8</v>
      </c>
      <c r="T117" s="22">
        <f t="shared" si="19"/>
        <v>3668904.8</v>
      </c>
      <c r="U117" s="21">
        <f t="shared" si="20"/>
        <v>15505119.75</v>
      </c>
      <c r="V117" s="23">
        <f t="shared" si="21"/>
        <v>1.1542445935820567</v>
      </c>
      <c r="W117" s="23">
        <f t="shared" si="21"/>
        <v>0</v>
      </c>
      <c r="X117" s="23">
        <f t="shared" si="21"/>
        <v>1.1542445935820567</v>
      </c>
      <c r="Y117" s="24">
        <f t="shared" si="22"/>
        <v>2.9195210561620257</v>
      </c>
      <c r="Z117" s="24">
        <f t="shared" si="23"/>
        <v>0.8041752126843654</v>
      </c>
      <c r="AA117" s="25"/>
      <c r="AB117" s="24">
        <f t="shared" si="24"/>
        <v>4.8779408624284475</v>
      </c>
      <c r="AC117" s="35">
        <v>82626.18652505809</v>
      </c>
      <c r="AD117" s="27">
        <f t="shared" si="25"/>
        <v>4030.456515572156</v>
      </c>
      <c r="AE117" s="29"/>
      <c r="AF117" s="30">
        <f t="shared" si="26"/>
        <v>660835731.8087318</v>
      </c>
      <c r="AG117" s="23">
        <f t="shared" si="27"/>
        <v>0.3868082773011798</v>
      </c>
      <c r="AH117" s="23">
        <f t="shared" si="28"/>
        <v>1.4042896280139343</v>
      </c>
      <c r="AI117" s="23">
        <f t="shared" si="29"/>
        <v>0.5551916495129693</v>
      </c>
      <c r="AJ117" s="23">
        <f t="shared" si="30"/>
        <v>0.5551916495129693</v>
      </c>
      <c r="AK117" s="23">
        <f t="shared" si="31"/>
        <v>2.346</v>
      </c>
    </row>
    <row r="118" spans="1:37" ht="12.75">
      <c r="A118" s="14" t="s">
        <v>270</v>
      </c>
      <c r="B118" s="15" t="s">
        <v>271</v>
      </c>
      <c r="C118" s="16" t="s">
        <v>225</v>
      </c>
      <c r="D118" s="17"/>
      <c r="E118" s="17" t="s">
        <v>1171</v>
      </c>
      <c r="F118" s="36">
        <v>3442500780</v>
      </c>
      <c r="G118" s="34">
        <v>52.06</v>
      </c>
      <c r="H118" s="20">
        <f t="shared" si="16"/>
        <v>0.5206000000000001</v>
      </c>
      <c r="I118" s="18">
        <v>21657135.13</v>
      </c>
      <c r="L118" s="18">
        <v>2803619.73</v>
      </c>
      <c r="M118" s="21">
        <f t="shared" si="17"/>
        <v>24460754.86</v>
      </c>
      <c r="N118" s="18">
        <v>54619564</v>
      </c>
      <c r="O118" s="18">
        <v>37053526.61</v>
      </c>
      <c r="Q118" s="21">
        <f t="shared" si="18"/>
        <v>91673090.61</v>
      </c>
      <c r="R118" s="18">
        <v>19393881.87</v>
      </c>
      <c r="S118" s="18">
        <v>2754000.62</v>
      </c>
      <c r="T118" s="22">
        <f t="shared" si="19"/>
        <v>22147882.490000002</v>
      </c>
      <c r="U118" s="21">
        <f t="shared" si="20"/>
        <v>138281727.96</v>
      </c>
      <c r="V118" s="23">
        <f t="shared" si="21"/>
        <v>0.5633660849889481</v>
      </c>
      <c r="W118" s="23">
        <f t="shared" si="21"/>
        <v>0.0799999998838054</v>
      </c>
      <c r="X118" s="23">
        <f t="shared" si="21"/>
        <v>0.6433660848727535</v>
      </c>
      <c r="Y118" s="24">
        <f t="shared" si="22"/>
        <v>2.6629795160133556</v>
      </c>
      <c r="Z118" s="24">
        <f t="shared" si="23"/>
        <v>0.7105519046534536</v>
      </c>
      <c r="AA118" s="25"/>
      <c r="AB118" s="24">
        <f t="shared" si="24"/>
        <v>4.016897505539563</v>
      </c>
      <c r="AC118" s="35">
        <v>142161.69497739215</v>
      </c>
      <c r="AD118" s="27">
        <f t="shared" si="25"/>
        <v>5710.489579379628</v>
      </c>
      <c r="AE118" s="29"/>
      <c r="AF118" s="30">
        <f t="shared" si="26"/>
        <v>6612563926.238955</v>
      </c>
      <c r="AG118" s="23">
        <f t="shared" si="27"/>
        <v>0.36991332156258805</v>
      </c>
      <c r="AH118" s="23">
        <f t="shared" si="28"/>
        <v>1.3863471360365531</v>
      </c>
      <c r="AI118" s="23">
        <f t="shared" si="29"/>
        <v>0.2932883838452464</v>
      </c>
      <c r="AJ118" s="23">
        <f t="shared" si="30"/>
        <v>0.3349363837847555</v>
      </c>
      <c r="AK118" s="23">
        <f t="shared" si="31"/>
        <v>2.0909999999999997</v>
      </c>
    </row>
    <row r="119" spans="1:37" ht="12.75">
      <c r="A119" s="14" t="s">
        <v>272</v>
      </c>
      <c r="B119" s="15" t="s">
        <v>273</v>
      </c>
      <c r="C119" s="16" t="s">
        <v>225</v>
      </c>
      <c r="D119" s="17"/>
      <c r="E119" s="17" t="s">
        <v>1171</v>
      </c>
      <c r="F119" s="36">
        <v>61160723</v>
      </c>
      <c r="G119" s="34">
        <v>63.75</v>
      </c>
      <c r="H119" s="20">
        <f t="shared" si="16"/>
        <v>0.6375</v>
      </c>
      <c r="I119" s="18">
        <v>299429.93</v>
      </c>
      <c r="J119" s="18">
        <v>28393.78</v>
      </c>
      <c r="L119" s="18">
        <v>38753.42</v>
      </c>
      <c r="M119" s="21">
        <f t="shared" si="17"/>
        <v>366577.12999999995</v>
      </c>
      <c r="O119" s="18">
        <v>1082255.77</v>
      </c>
      <c r="Q119" s="21">
        <f t="shared" si="18"/>
        <v>1082255.77</v>
      </c>
      <c r="T119" s="22">
        <f t="shared" si="19"/>
        <v>0</v>
      </c>
      <c r="U119" s="21">
        <f t="shared" si="20"/>
        <v>1448832.9</v>
      </c>
      <c r="V119" s="23">
        <f t="shared" si="21"/>
        <v>0</v>
      </c>
      <c r="W119" s="23">
        <f t="shared" si="21"/>
        <v>0</v>
      </c>
      <c r="X119" s="23">
        <f t="shared" si="21"/>
        <v>0</v>
      </c>
      <c r="Y119" s="24">
        <f t="shared" si="22"/>
        <v>1.7695274302103985</v>
      </c>
      <c r="Z119" s="24">
        <f t="shared" si="23"/>
        <v>0.5993669008785262</v>
      </c>
      <c r="AA119" s="38">
        <v>0.071</v>
      </c>
      <c r="AB119" s="24">
        <f t="shared" si="24"/>
        <v>2.297894331088924</v>
      </c>
      <c r="AC119" s="35">
        <v>175514.61538461538</v>
      </c>
      <c r="AD119" s="27">
        <f t="shared" si="25"/>
        <v>4033.1403971556056</v>
      </c>
      <c r="AE119" s="29"/>
      <c r="AF119" s="30">
        <f t="shared" si="26"/>
        <v>95938389.01960786</v>
      </c>
      <c r="AG119" s="23">
        <f t="shared" si="27"/>
        <v>0.38209639931006034</v>
      </c>
      <c r="AH119" s="23">
        <f t="shared" si="28"/>
        <v>1.1280737367591287</v>
      </c>
      <c r="AI119" s="23">
        <f t="shared" si="29"/>
        <v>0</v>
      </c>
      <c r="AJ119" s="23">
        <f t="shared" si="30"/>
        <v>0</v>
      </c>
      <c r="AK119" s="23">
        <f t="shared" si="31"/>
        <v>1.5099999999999998</v>
      </c>
    </row>
    <row r="120" spans="1:37" ht="12.75">
      <c r="A120" s="14" t="s">
        <v>274</v>
      </c>
      <c r="B120" s="15" t="s">
        <v>275</v>
      </c>
      <c r="C120" s="16" t="s">
        <v>225</v>
      </c>
      <c r="D120" s="17"/>
      <c r="E120" s="17" t="s">
        <v>1171</v>
      </c>
      <c r="F120" s="36">
        <v>235140796</v>
      </c>
      <c r="G120" s="34">
        <v>51.26</v>
      </c>
      <c r="H120" s="20">
        <f t="shared" si="16"/>
        <v>0.5126</v>
      </c>
      <c r="I120" s="18">
        <v>1522941.55</v>
      </c>
      <c r="J120" s="18">
        <v>144408.23</v>
      </c>
      <c r="L120" s="18">
        <v>197102.33</v>
      </c>
      <c r="M120" s="21">
        <f t="shared" si="17"/>
        <v>1864452.11</v>
      </c>
      <c r="N120" s="18">
        <v>2029264</v>
      </c>
      <c r="O120" s="18">
        <v>2599735.18</v>
      </c>
      <c r="Q120" s="21">
        <f t="shared" si="18"/>
        <v>4628999.18</v>
      </c>
      <c r="R120" s="18">
        <v>864728</v>
      </c>
      <c r="S120" s="18">
        <v>211627</v>
      </c>
      <c r="T120" s="22">
        <f t="shared" si="19"/>
        <v>1076355</v>
      </c>
      <c r="U120" s="21">
        <f t="shared" si="20"/>
        <v>7569806.29</v>
      </c>
      <c r="V120" s="23">
        <f t="shared" si="21"/>
        <v>0.36774903152067245</v>
      </c>
      <c r="W120" s="23">
        <f t="shared" si="21"/>
        <v>0.0900001206085906</v>
      </c>
      <c r="X120" s="23">
        <f t="shared" si="21"/>
        <v>0.45774915212926304</v>
      </c>
      <c r="Y120" s="24">
        <f t="shared" si="22"/>
        <v>1.9686074295674323</v>
      </c>
      <c r="Z120" s="24">
        <f t="shared" si="23"/>
        <v>0.792908819616312</v>
      </c>
      <c r="AA120" s="38">
        <v>0.037</v>
      </c>
      <c r="AB120" s="24">
        <f t="shared" si="24"/>
        <v>3.1822654013130074</v>
      </c>
      <c r="AC120" s="35">
        <v>181032.17960710946</v>
      </c>
      <c r="AD120" s="27">
        <f t="shared" si="25"/>
        <v>5760.924416879866</v>
      </c>
      <c r="AE120" s="29"/>
      <c r="AF120" s="30">
        <f t="shared" si="26"/>
        <v>458721802.57510734</v>
      </c>
      <c r="AG120" s="23">
        <f t="shared" si="27"/>
        <v>0.40644506093532146</v>
      </c>
      <c r="AH120" s="23">
        <f t="shared" si="28"/>
        <v>1.0091081683962657</v>
      </c>
      <c r="AI120" s="23">
        <f t="shared" si="29"/>
        <v>0.18850815355749667</v>
      </c>
      <c r="AJ120" s="23">
        <f t="shared" si="30"/>
        <v>0.2346422153814602</v>
      </c>
      <c r="AK120" s="23">
        <f t="shared" si="31"/>
        <v>1.65</v>
      </c>
    </row>
    <row r="121" spans="1:37" ht="12.75">
      <c r="A121" s="14" t="s">
        <v>276</v>
      </c>
      <c r="B121" s="15" t="s">
        <v>277</v>
      </c>
      <c r="C121" s="16" t="s">
        <v>225</v>
      </c>
      <c r="D121" s="17"/>
      <c r="E121" s="17" t="s">
        <v>1171</v>
      </c>
      <c r="F121" s="36">
        <v>313548862</v>
      </c>
      <c r="G121" s="34">
        <v>52.43</v>
      </c>
      <c r="H121" s="20">
        <f t="shared" si="16"/>
        <v>0.5243</v>
      </c>
      <c r="I121" s="18">
        <v>1853631.54</v>
      </c>
      <c r="J121" s="18">
        <v>175771.86</v>
      </c>
      <c r="L121" s="18">
        <v>239905.29</v>
      </c>
      <c r="M121" s="21">
        <f t="shared" si="17"/>
        <v>2269308.69</v>
      </c>
      <c r="N121" s="18">
        <v>8150787</v>
      </c>
      <c r="Q121" s="21">
        <f t="shared" si="18"/>
        <v>8150787</v>
      </c>
      <c r="R121" s="18">
        <v>5155022.08</v>
      </c>
      <c r="T121" s="22">
        <f t="shared" si="19"/>
        <v>5155022.08</v>
      </c>
      <c r="U121" s="21">
        <f t="shared" si="20"/>
        <v>15575117.77</v>
      </c>
      <c r="V121" s="23">
        <f t="shared" si="21"/>
        <v>1.6440889139632726</v>
      </c>
      <c r="W121" s="23">
        <f t="shared" si="21"/>
        <v>0</v>
      </c>
      <c r="X121" s="23">
        <f t="shared" si="21"/>
        <v>1.6440889139632726</v>
      </c>
      <c r="Y121" s="24">
        <f t="shared" si="22"/>
        <v>2.5995268960663616</v>
      </c>
      <c r="Z121" s="24">
        <f t="shared" si="23"/>
        <v>0.7237496176911654</v>
      </c>
      <c r="AA121" s="25"/>
      <c r="AB121" s="24">
        <f t="shared" si="24"/>
        <v>4.9673654277208</v>
      </c>
      <c r="AC121" s="35">
        <v>97373.71500358937</v>
      </c>
      <c r="AD121" s="27">
        <f t="shared" si="25"/>
        <v>4836.90825477568</v>
      </c>
      <c r="AE121" s="29"/>
      <c r="AF121" s="30">
        <f t="shared" si="26"/>
        <v>598033305.359527</v>
      </c>
      <c r="AG121" s="23">
        <f t="shared" si="27"/>
        <v>0.37946192455547806</v>
      </c>
      <c r="AH121" s="23">
        <f t="shared" si="28"/>
        <v>1.3629319516075935</v>
      </c>
      <c r="AI121" s="23">
        <f t="shared" si="29"/>
        <v>0.8619958175909439</v>
      </c>
      <c r="AJ121" s="23">
        <f t="shared" si="30"/>
        <v>0.8619958175909439</v>
      </c>
      <c r="AK121" s="23">
        <f t="shared" si="31"/>
        <v>2.604</v>
      </c>
    </row>
    <row r="122" spans="1:37" ht="12.75">
      <c r="A122" s="14" t="s">
        <v>278</v>
      </c>
      <c r="B122" s="15" t="s">
        <v>279</v>
      </c>
      <c r="C122" s="16" t="s">
        <v>225</v>
      </c>
      <c r="D122" s="17"/>
      <c r="E122" s="17" t="s">
        <v>1171</v>
      </c>
      <c r="F122" s="36">
        <v>65768535</v>
      </c>
      <c r="G122" s="34">
        <v>54.32</v>
      </c>
      <c r="H122" s="20">
        <f t="shared" si="16"/>
        <v>0.5432</v>
      </c>
      <c r="I122" s="18">
        <v>396472.11</v>
      </c>
      <c r="J122" s="18">
        <v>37595.92</v>
      </c>
      <c r="L122" s="18">
        <v>51313.01</v>
      </c>
      <c r="M122" s="21">
        <f t="shared" si="17"/>
        <v>485381.04</v>
      </c>
      <c r="O122" s="18">
        <v>954919.6</v>
      </c>
      <c r="Q122" s="21">
        <f t="shared" si="18"/>
        <v>954919.6</v>
      </c>
      <c r="R122" s="18">
        <v>387670.17</v>
      </c>
      <c r="T122" s="22">
        <f t="shared" si="19"/>
        <v>387670.17</v>
      </c>
      <c r="U122" s="21">
        <f t="shared" si="20"/>
        <v>1827970.8099999998</v>
      </c>
      <c r="V122" s="23">
        <f t="shared" si="21"/>
        <v>0.5894462602823675</v>
      </c>
      <c r="W122" s="23">
        <f t="shared" si="21"/>
        <v>0</v>
      </c>
      <c r="X122" s="23">
        <f t="shared" si="21"/>
        <v>0.5894462602823675</v>
      </c>
      <c r="Y122" s="24">
        <f t="shared" si="22"/>
        <v>1.451939898007459</v>
      </c>
      <c r="Z122" s="24">
        <f t="shared" si="23"/>
        <v>0.7380140670610953</v>
      </c>
      <c r="AA122" s="25"/>
      <c r="AB122" s="24">
        <f t="shared" si="24"/>
        <v>2.779400225350922</v>
      </c>
      <c r="AC122" s="35">
        <v>113957.14285714286</v>
      </c>
      <c r="AD122" s="27">
        <f t="shared" si="25"/>
        <v>3167.3250853749</v>
      </c>
      <c r="AE122" s="29"/>
      <c r="AF122" s="30">
        <f t="shared" si="26"/>
        <v>121076095.36082473</v>
      </c>
      <c r="AG122" s="23">
        <f t="shared" si="27"/>
        <v>0.40088924122758707</v>
      </c>
      <c r="AH122" s="23">
        <f t="shared" si="28"/>
        <v>0.7886937525976517</v>
      </c>
      <c r="AI122" s="23">
        <f t="shared" si="29"/>
        <v>0.3201872085853821</v>
      </c>
      <c r="AJ122" s="23">
        <f t="shared" si="30"/>
        <v>0.3201872085853821</v>
      </c>
      <c r="AK122" s="23">
        <f t="shared" si="31"/>
        <v>1.51</v>
      </c>
    </row>
    <row r="123" spans="1:37" ht="12.75">
      <c r="A123" s="14" t="s">
        <v>280</v>
      </c>
      <c r="B123" s="15" t="s">
        <v>281</v>
      </c>
      <c r="C123" s="16" t="s">
        <v>225</v>
      </c>
      <c r="D123" s="17"/>
      <c r="E123" s="17" t="s">
        <v>1171</v>
      </c>
      <c r="F123" s="36">
        <v>880900170</v>
      </c>
      <c r="G123" s="34">
        <v>53.79</v>
      </c>
      <c r="H123" s="20">
        <f t="shared" si="16"/>
        <v>0.5379</v>
      </c>
      <c r="I123" s="18">
        <v>5271650.54</v>
      </c>
      <c r="J123" s="18">
        <v>499891.57</v>
      </c>
      <c r="L123" s="18">
        <v>682288.61</v>
      </c>
      <c r="M123" s="21">
        <f t="shared" si="17"/>
        <v>6453830.720000001</v>
      </c>
      <c r="N123" s="18">
        <v>11223708</v>
      </c>
      <c r="Q123" s="21">
        <f t="shared" si="18"/>
        <v>11223708</v>
      </c>
      <c r="R123" s="18">
        <v>12844444</v>
      </c>
      <c r="T123" s="22">
        <f t="shared" si="19"/>
        <v>12844444</v>
      </c>
      <c r="U123" s="21">
        <f t="shared" si="20"/>
        <v>30521982.72</v>
      </c>
      <c r="V123" s="23">
        <f t="shared" si="21"/>
        <v>1.458104384291355</v>
      </c>
      <c r="W123" s="23">
        <f t="shared" si="21"/>
        <v>0</v>
      </c>
      <c r="X123" s="23">
        <f t="shared" si="21"/>
        <v>1.458104384291355</v>
      </c>
      <c r="Y123" s="24">
        <f t="shared" si="22"/>
        <v>1.2741180422294618</v>
      </c>
      <c r="Z123" s="24">
        <f t="shared" si="23"/>
        <v>0.7326404216722991</v>
      </c>
      <c r="AA123" s="25"/>
      <c r="AB123" s="24">
        <f t="shared" si="24"/>
        <v>3.4648628481931154</v>
      </c>
      <c r="AC123" s="35">
        <v>96209.20275590551</v>
      </c>
      <c r="AD123" s="27">
        <f t="shared" si="25"/>
        <v>3333.516922832157</v>
      </c>
      <c r="AE123" s="29"/>
      <c r="AF123" s="30">
        <f t="shared" si="26"/>
        <v>1637665309.5370886</v>
      </c>
      <c r="AG123" s="23">
        <f t="shared" si="27"/>
        <v>0.3940872828175297</v>
      </c>
      <c r="AH123" s="23">
        <f t="shared" si="28"/>
        <v>0.6853480949152274</v>
      </c>
      <c r="AI123" s="23">
        <f t="shared" si="29"/>
        <v>0.7843143483103199</v>
      </c>
      <c r="AJ123" s="23">
        <f t="shared" si="30"/>
        <v>0.7843143483103199</v>
      </c>
      <c r="AK123" s="23">
        <f t="shared" si="31"/>
        <v>1.8630000000000002</v>
      </c>
    </row>
    <row r="124" spans="1:37" ht="12.75">
      <c r="A124" s="14" t="s">
        <v>282</v>
      </c>
      <c r="B124" s="15" t="s">
        <v>283</v>
      </c>
      <c r="C124" s="16" t="s">
        <v>225</v>
      </c>
      <c r="D124" s="17"/>
      <c r="E124" s="17" t="s">
        <v>1171</v>
      </c>
      <c r="F124" s="36">
        <v>449856565</v>
      </c>
      <c r="G124" s="34">
        <v>87.35</v>
      </c>
      <c r="H124" s="20">
        <f t="shared" si="16"/>
        <v>0.8734999999999999</v>
      </c>
      <c r="I124" s="18">
        <v>1680603.12</v>
      </c>
      <c r="J124" s="18">
        <v>159359.78</v>
      </c>
      <c r="L124" s="18">
        <v>217511.61</v>
      </c>
      <c r="M124" s="21">
        <f t="shared" si="17"/>
        <v>2057474.5100000002</v>
      </c>
      <c r="N124" s="18">
        <v>7208662</v>
      </c>
      <c r="Q124" s="21">
        <f t="shared" si="18"/>
        <v>7208662</v>
      </c>
      <c r="R124" s="18">
        <v>3653715</v>
      </c>
      <c r="T124" s="22">
        <f t="shared" si="19"/>
        <v>3653715</v>
      </c>
      <c r="U124" s="21">
        <f t="shared" si="20"/>
        <v>12919851.51</v>
      </c>
      <c r="V124" s="23">
        <f t="shared" si="21"/>
        <v>0.8121955494858678</v>
      </c>
      <c r="W124" s="23">
        <f t="shared" si="21"/>
        <v>0</v>
      </c>
      <c r="X124" s="23">
        <f t="shared" si="21"/>
        <v>0.8121955494858678</v>
      </c>
      <c r="Y124" s="24">
        <f t="shared" si="22"/>
        <v>1.6024356563519309</v>
      </c>
      <c r="Z124" s="24">
        <f t="shared" si="23"/>
        <v>0.45736233948258603</v>
      </c>
      <c r="AA124" s="25"/>
      <c r="AB124" s="24">
        <f t="shared" si="24"/>
        <v>2.8719935453203846</v>
      </c>
      <c r="AC124" s="35">
        <v>154017.10364604671</v>
      </c>
      <c r="AD124" s="27">
        <f t="shared" si="25"/>
        <v>4423.361275403869</v>
      </c>
      <c r="AE124" s="29"/>
      <c r="AF124" s="30">
        <f t="shared" si="26"/>
        <v>515004653.69204354</v>
      </c>
      <c r="AG124" s="23">
        <f t="shared" si="27"/>
        <v>0.3995060035380389</v>
      </c>
      <c r="AH124" s="23">
        <f t="shared" si="28"/>
        <v>1.3997275458234113</v>
      </c>
      <c r="AI124" s="23">
        <f t="shared" si="29"/>
        <v>0.7094528124759055</v>
      </c>
      <c r="AJ124" s="23">
        <f t="shared" si="30"/>
        <v>0.7094528124759055</v>
      </c>
      <c r="AK124" s="23">
        <f t="shared" si="31"/>
        <v>2.509</v>
      </c>
    </row>
    <row r="125" spans="1:37" ht="12.75">
      <c r="A125" s="14" t="s">
        <v>284</v>
      </c>
      <c r="B125" s="15" t="s">
        <v>285</v>
      </c>
      <c r="C125" s="16" t="s">
        <v>225</v>
      </c>
      <c r="D125" s="17"/>
      <c r="E125" s="17" t="s">
        <v>1171</v>
      </c>
      <c r="F125" s="36">
        <v>283993222</v>
      </c>
      <c r="G125" s="34">
        <v>98.76</v>
      </c>
      <c r="H125" s="20">
        <f t="shared" si="16"/>
        <v>0.9876</v>
      </c>
      <c r="I125" s="18">
        <v>933402.51</v>
      </c>
      <c r="J125" s="18">
        <v>88507.45</v>
      </c>
      <c r="L125" s="18">
        <v>120806.84</v>
      </c>
      <c r="M125" s="21">
        <f t="shared" si="17"/>
        <v>1142716.8</v>
      </c>
      <c r="N125" s="18">
        <v>4459697</v>
      </c>
      <c r="Q125" s="21">
        <f t="shared" si="18"/>
        <v>4459697</v>
      </c>
      <c r="R125" s="18">
        <v>1699476.41</v>
      </c>
      <c r="T125" s="22">
        <f t="shared" si="19"/>
        <v>1699476.41</v>
      </c>
      <c r="U125" s="21">
        <f t="shared" si="20"/>
        <v>7301890.21</v>
      </c>
      <c r="V125" s="23">
        <f t="shared" si="21"/>
        <v>0.5984214686644881</v>
      </c>
      <c r="W125" s="23">
        <f t="shared" si="21"/>
        <v>0</v>
      </c>
      <c r="X125" s="23">
        <f t="shared" si="21"/>
        <v>0.5984214686644881</v>
      </c>
      <c r="Y125" s="24">
        <f t="shared" si="22"/>
        <v>1.5703533234324867</v>
      </c>
      <c r="Z125" s="24">
        <f t="shared" si="23"/>
        <v>0.4023746735758363</v>
      </c>
      <c r="AA125" s="25"/>
      <c r="AB125" s="24">
        <f t="shared" si="24"/>
        <v>2.571149465672811</v>
      </c>
      <c r="AC125" s="35">
        <v>289640.4977375566</v>
      </c>
      <c r="AD125" s="27">
        <f t="shared" si="25"/>
        <v>7447.090109951257</v>
      </c>
      <c r="AE125" s="29"/>
      <c r="AF125" s="30">
        <f t="shared" si="26"/>
        <v>287558953.01741594</v>
      </c>
      <c r="AG125" s="23">
        <f t="shared" si="27"/>
        <v>0.39738522762349593</v>
      </c>
      <c r="AH125" s="23">
        <f t="shared" si="28"/>
        <v>1.5508809422219239</v>
      </c>
      <c r="AI125" s="23">
        <f t="shared" si="29"/>
        <v>0.5910010424530484</v>
      </c>
      <c r="AJ125" s="23">
        <f t="shared" si="30"/>
        <v>0.5910010424530484</v>
      </c>
      <c r="AK125" s="23">
        <f t="shared" si="31"/>
        <v>2.5389999999999997</v>
      </c>
    </row>
    <row r="126" spans="1:37" ht="12.75">
      <c r="A126" s="14" t="s">
        <v>286</v>
      </c>
      <c r="B126" s="15" t="s">
        <v>287</v>
      </c>
      <c r="C126" s="16" t="s">
        <v>225</v>
      </c>
      <c r="D126" s="17"/>
      <c r="E126" s="17" t="s">
        <v>1171</v>
      </c>
      <c r="F126" s="36">
        <v>410609807</v>
      </c>
      <c r="G126" s="34">
        <v>54.1</v>
      </c>
      <c r="H126" s="20">
        <f t="shared" si="16"/>
        <v>0.541</v>
      </c>
      <c r="I126" s="18">
        <v>2469636.11</v>
      </c>
      <c r="J126" s="18">
        <v>234184.44</v>
      </c>
      <c r="L126" s="18">
        <v>319630.33</v>
      </c>
      <c r="M126" s="21">
        <f t="shared" si="17"/>
        <v>3023450.88</v>
      </c>
      <c r="N126" s="18">
        <v>8765917</v>
      </c>
      <c r="O126" s="18">
        <v>4205600.42</v>
      </c>
      <c r="Q126" s="21">
        <f t="shared" si="18"/>
        <v>12971517.42</v>
      </c>
      <c r="R126" s="18">
        <v>111704</v>
      </c>
      <c r="S126" s="18">
        <v>82122</v>
      </c>
      <c r="T126" s="22">
        <f t="shared" si="19"/>
        <v>193826</v>
      </c>
      <c r="U126" s="21">
        <f t="shared" si="20"/>
        <v>16188794.3</v>
      </c>
      <c r="V126" s="23">
        <f t="shared" si="21"/>
        <v>0.027204415991944394</v>
      </c>
      <c r="W126" s="23">
        <f t="shared" si="21"/>
        <v>0.020000009400652236</v>
      </c>
      <c r="X126" s="23">
        <f t="shared" si="21"/>
        <v>0.04720442539259663</v>
      </c>
      <c r="Y126" s="24">
        <f t="shared" si="22"/>
        <v>3.159086119927964</v>
      </c>
      <c r="Z126" s="24">
        <f t="shared" si="23"/>
        <v>0.73633187236563</v>
      </c>
      <c r="AA126" s="25"/>
      <c r="AB126" s="24">
        <f t="shared" si="24"/>
        <v>3.94262241768619</v>
      </c>
      <c r="AC126" s="26">
        <v>191610.6289614822</v>
      </c>
      <c r="AD126" s="27">
        <f t="shared" si="25"/>
        <v>7554.483612104906</v>
      </c>
      <c r="AE126" s="29"/>
      <c r="AF126" s="30">
        <f t="shared" si="26"/>
        <v>758983007.3937153</v>
      </c>
      <c r="AG126" s="23">
        <f t="shared" si="27"/>
        <v>0.3983555429498059</v>
      </c>
      <c r="AH126" s="23">
        <f t="shared" si="28"/>
        <v>1.7090655908810284</v>
      </c>
      <c r="AI126" s="23">
        <f t="shared" si="29"/>
        <v>0.014717589051641916</v>
      </c>
      <c r="AJ126" s="23">
        <f t="shared" si="30"/>
        <v>0.025537594137394776</v>
      </c>
      <c r="AK126" s="23">
        <f t="shared" si="31"/>
        <v>2.133</v>
      </c>
    </row>
    <row r="127" spans="1:37" ht="12.75">
      <c r="A127" s="14" t="s">
        <v>288</v>
      </c>
      <c r="B127" s="15" t="s">
        <v>289</v>
      </c>
      <c r="C127" s="16" t="s">
        <v>225</v>
      </c>
      <c r="D127" s="17"/>
      <c r="E127" s="17" t="s">
        <v>1171</v>
      </c>
      <c r="F127" s="36">
        <v>767032394</v>
      </c>
      <c r="G127" s="34">
        <v>60.1</v>
      </c>
      <c r="H127" s="20">
        <f t="shared" si="16"/>
        <v>0.601</v>
      </c>
      <c r="I127" s="18">
        <v>4200069.28</v>
      </c>
      <c r="J127" s="18">
        <v>398265.61</v>
      </c>
      <c r="L127" s="18">
        <v>543595.51</v>
      </c>
      <c r="M127" s="21">
        <f t="shared" si="17"/>
        <v>5141930.4</v>
      </c>
      <c r="N127" s="18">
        <v>10291453</v>
      </c>
      <c r="O127" s="18">
        <v>7380125.53</v>
      </c>
      <c r="Q127" s="21">
        <f t="shared" si="18"/>
        <v>17671578.53</v>
      </c>
      <c r="R127" s="18">
        <v>2849800.93</v>
      </c>
      <c r="S127" s="18">
        <v>153406.48</v>
      </c>
      <c r="T127" s="22">
        <f t="shared" si="19"/>
        <v>3003207.41</v>
      </c>
      <c r="U127" s="21">
        <f t="shared" si="20"/>
        <v>25816716.34</v>
      </c>
      <c r="V127" s="23">
        <f t="shared" si="21"/>
        <v>0.3715359288984606</v>
      </c>
      <c r="W127" s="23">
        <f t="shared" si="21"/>
        <v>0.020000000156447113</v>
      </c>
      <c r="X127" s="23">
        <f t="shared" si="21"/>
        <v>0.3915359290549077</v>
      </c>
      <c r="Y127" s="24">
        <f t="shared" si="22"/>
        <v>2.303889466498856</v>
      </c>
      <c r="Z127" s="24">
        <f t="shared" si="23"/>
        <v>0.6703667850565384</v>
      </c>
      <c r="AA127" s="25"/>
      <c r="AB127" s="24">
        <f t="shared" si="24"/>
        <v>3.3657921806103017</v>
      </c>
      <c r="AC127" s="35">
        <v>148491.34096307494</v>
      </c>
      <c r="AD127" s="27">
        <f t="shared" si="25"/>
        <v>4997.909943018558</v>
      </c>
      <c r="AE127" s="29"/>
      <c r="AF127" s="30">
        <f t="shared" si="26"/>
        <v>1276260222.9617305</v>
      </c>
      <c r="AG127" s="23">
        <f t="shared" si="27"/>
        <v>0.40289043781897954</v>
      </c>
      <c r="AH127" s="23">
        <f t="shared" si="28"/>
        <v>1.3846375693658124</v>
      </c>
      <c r="AI127" s="23">
        <f t="shared" si="29"/>
        <v>0.22329309326797483</v>
      </c>
      <c r="AJ127" s="23">
        <f t="shared" si="30"/>
        <v>0.23531309336199951</v>
      </c>
      <c r="AK127" s="23">
        <f t="shared" si="31"/>
        <v>2.023</v>
      </c>
    </row>
    <row r="128" spans="1:37" ht="12.75">
      <c r="A128" s="14" t="s">
        <v>290</v>
      </c>
      <c r="B128" s="15" t="s">
        <v>291</v>
      </c>
      <c r="C128" s="16" t="s">
        <v>225</v>
      </c>
      <c r="D128" s="17"/>
      <c r="E128" s="17" t="s">
        <v>1171</v>
      </c>
      <c r="F128" s="36">
        <v>447495871</v>
      </c>
      <c r="G128" s="34">
        <v>97.36</v>
      </c>
      <c r="H128" s="20">
        <f t="shared" si="16"/>
        <v>0.9736</v>
      </c>
      <c r="I128" s="18">
        <v>1500368.0799999998</v>
      </c>
      <c r="J128" s="18">
        <v>142273.28</v>
      </c>
      <c r="L128" s="18">
        <v>194183.07</v>
      </c>
      <c r="M128" s="21">
        <f t="shared" si="17"/>
        <v>1836824.43</v>
      </c>
      <c r="N128" s="18">
        <v>3230096</v>
      </c>
      <c r="O128" s="18">
        <v>3130876.47</v>
      </c>
      <c r="Q128" s="21">
        <f t="shared" si="18"/>
        <v>6360972.470000001</v>
      </c>
      <c r="R128" s="18">
        <v>1606665</v>
      </c>
      <c r="S128" s="18">
        <v>89499</v>
      </c>
      <c r="T128" s="22">
        <f t="shared" si="19"/>
        <v>1696164</v>
      </c>
      <c r="U128" s="21">
        <f t="shared" si="20"/>
        <v>9893960.9</v>
      </c>
      <c r="V128" s="23">
        <f t="shared" si="21"/>
        <v>0.359034597662243</v>
      </c>
      <c r="W128" s="23">
        <f t="shared" si="21"/>
        <v>0.01999996107226652</v>
      </c>
      <c r="X128" s="23">
        <f t="shared" si="21"/>
        <v>0.37903455873450953</v>
      </c>
      <c r="Y128" s="24">
        <f t="shared" si="22"/>
        <v>1.421459477555716</v>
      </c>
      <c r="Z128" s="24">
        <f t="shared" si="23"/>
        <v>0.4104673470830751</v>
      </c>
      <c r="AA128" s="25"/>
      <c r="AB128" s="24">
        <f t="shared" si="24"/>
        <v>2.210961383373301</v>
      </c>
      <c r="AC128" s="35">
        <v>322020.0593220339</v>
      </c>
      <c r="AD128" s="27">
        <f t="shared" si="25"/>
        <v>7119.739158325964</v>
      </c>
      <c r="AE128" s="29"/>
      <c r="AF128" s="30">
        <f t="shared" si="26"/>
        <v>459630105.7929334</v>
      </c>
      <c r="AG128" s="23">
        <f t="shared" si="27"/>
        <v>0.39963100912008187</v>
      </c>
      <c r="AH128" s="23">
        <f t="shared" si="28"/>
        <v>1.3839329473482451</v>
      </c>
      <c r="AI128" s="23">
        <f t="shared" si="29"/>
        <v>0.34955608428395984</v>
      </c>
      <c r="AJ128" s="23">
        <f t="shared" si="30"/>
        <v>0.3690280463839185</v>
      </c>
      <c r="AK128" s="23">
        <f t="shared" si="31"/>
        <v>2.1529999999999996</v>
      </c>
    </row>
    <row r="129" spans="1:37" ht="12.75">
      <c r="A129" s="14" t="s">
        <v>292</v>
      </c>
      <c r="B129" s="15" t="s">
        <v>293</v>
      </c>
      <c r="C129" s="16" t="s">
        <v>225</v>
      </c>
      <c r="D129" s="17"/>
      <c r="E129" s="17" t="s">
        <v>1171</v>
      </c>
      <c r="F129" s="36">
        <v>744187109</v>
      </c>
      <c r="G129" s="34">
        <v>93.94</v>
      </c>
      <c r="H129" s="20">
        <f t="shared" si="16"/>
        <v>0.9394</v>
      </c>
      <c r="I129" s="18">
        <v>2540572.02</v>
      </c>
      <c r="J129" s="18">
        <v>240903.7</v>
      </c>
      <c r="L129" s="18">
        <v>328809.04</v>
      </c>
      <c r="M129" s="21">
        <f t="shared" si="17"/>
        <v>3110284.7600000002</v>
      </c>
      <c r="N129" s="18">
        <v>7253312</v>
      </c>
      <c r="O129" s="18">
        <v>4561628.36</v>
      </c>
      <c r="Q129" s="21">
        <f t="shared" si="18"/>
        <v>11814940.36</v>
      </c>
      <c r="R129" s="18">
        <v>1769720</v>
      </c>
      <c r="T129" s="22">
        <f t="shared" si="19"/>
        <v>1769720</v>
      </c>
      <c r="U129" s="21">
        <f t="shared" si="20"/>
        <v>16694945.12</v>
      </c>
      <c r="V129" s="23">
        <f t="shared" si="21"/>
        <v>0.2378057854802212</v>
      </c>
      <c r="W129" s="23">
        <f t="shared" si="21"/>
        <v>0</v>
      </c>
      <c r="X129" s="23">
        <f t="shared" si="21"/>
        <v>0.2378057854802212</v>
      </c>
      <c r="Y129" s="24">
        <f t="shared" si="22"/>
        <v>1.5876303441853894</v>
      </c>
      <c r="Z129" s="24">
        <f t="shared" si="23"/>
        <v>0.41794391791863195</v>
      </c>
      <c r="AA129" s="25"/>
      <c r="AB129" s="24">
        <f t="shared" si="24"/>
        <v>2.2433800475842425</v>
      </c>
      <c r="AC129" s="35">
        <v>299764.4670050761</v>
      </c>
      <c r="AD129" s="27">
        <f t="shared" si="25"/>
        <v>6724.856242539127</v>
      </c>
      <c r="AE129" s="29"/>
      <c r="AF129" s="30">
        <f t="shared" si="26"/>
        <v>792194069.6189057</v>
      </c>
      <c r="AG129" s="23">
        <f t="shared" si="27"/>
        <v>0.39261651649276286</v>
      </c>
      <c r="AH129" s="23">
        <f t="shared" si="28"/>
        <v>1.4914199453277548</v>
      </c>
      <c r="AI129" s="23">
        <f t="shared" si="29"/>
        <v>0.2233947548801198</v>
      </c>
      <c r="AJ129" s="23">
        <f t="shared" si="30"/>
        <v>0.2233947548801198</v>
      </c>
      <c r="AK129" s="23">
        <f t="shared" si="31"/>
        <v>2.107</v>
      </c>
    </row>
    <row r="130" spans="1:37" ht="12.75">
      <c r="A130" s="14" t="s">
        <v>294</v>
      </c>
      <c r="B130" s="15" t="s">
        <v>214</v>
      </c>
      <c r="C130" s="16" t="s">
        <v>225</v>
      </c>
      <c r="D130" s="17"/>
      <c r="E130" s="17" t="s">
        <v>1171</v>
      </c>
      <c r="F130" s="36">
        <v>124242047</v>
      </c>
      <c r="G130" s="34">
        <v>117.78</v>
      </c>
      <c r="H130" s="20">
        <f aca="true" t="shared" si="32" ref="H130:H193">G130/100</f>
        <v>1.1778</v>
      </c>
      <c r="I130" s="18">
        <v>358593.88</v>
      </c>
      <c r="J130" s="18">
        <v>34001.7</v>
      </c>
      <c r="L130" s="18">
        <v>46408.86</v>
      </c>
      <c r="M130" s="21">
        <f aca="true" t="shared" si="33" ref="M130:M193">SUM(I130:L130)</f>
        <v>439004.44</v>
      </c>
      <c r="N130" s="18">
        <v>913077</v>
      </c>
      <c r="Q130" s="21">
        <f aca="true" t="shared" si="34" ref="Q130:Q193">SUM(N130:P130)</f>
        <v>913077</v>
      </c>
      <c r="T130" s="22">
        <f aca="true" t="shared" si="35" ref="T130:T193">R130+S130</f>
        <v>0</v>
      </c>
      <c r="U130" s="21">
        <f aca="true" t="shared" si="36" ref="U130:U193">M130+Q130+T130</f>
        <v>1352081.44</v>
      </c>
      <c r="V130" s="23">
        <f aca="true" t="shared" si="37" ref="V130:X193">(R130/$F130)*100</f>
        <v>0</v>
      </c>
      <c r="W130" s="23">
        <f t="shared" si="37"/>
        <v>0</v>
      </c>
      <c r="X130" s="23">
        <f t="shared" si="37"/>
        <v>0</v>
      </c>
      <c r="Y130" s="24">
        <f aca="true" t="shared" si="38" ref="Y130:Y193">(Q130/F130)*100</f>
        <v>0.734917865607929</v>
      </c>
      <c r="Z130" s="24">
        <f aca="true" t="shared" si="39" ref="Z130:Z193">(M130/F130)*100</f>
        <v>0.35334610995261534</v>
      </c>
      <c r="AA130" s="25"/>
      <c r="AB130" s="24">
        <f aca="true" t="shared" si="40" ref="AB130:AB193">((U130/F130)*100)-AA130</f>
        <v>1.0882639755605443</v>
      </c>
      <c r="AC130" s="35">
        <v>305733.53474320244</v>
      </c>
      <c r="AD130" s="27">
        <f aca="true" t="shared" si="41" ref="AD130:AD193">AC130/100*AB130</f>
        <v>3327.1879198181527</v>
      </c>
      <c r="AE130" s="29"/>
      <c r="AF130" s="30">
        <f aca="true" t="shared" si="42" ref="AF130:AF193">F130/H130</f>
        <v>105486540.15961963</v>
      </c>
      <c r="AG130" s="23">
        <f aca="true" t="shared" si="43" ref="AG130:AG193">(M130/AF130)*100</f>
        <v>0.41617104830219037</v>
      </c>
      <c r="AH130" s="23">
        <f aca="true" t="shared" si="44" ref="AH130:AH193">(Q130/AF130)*100</f>
        <v>0.8655862621130187</v>
      </c>
      <c r="AI130" s="23">
        <f aca="true" t="shared" si="45" ref="AI130:AI193">(R130/AF130)*100</f>
        <v>0</v>
      </c>
      <c r="AJ130" s="23">
        <f aca="true" t="shared" si="46" ref="AJ130:AJ193">(T130/AF130)*100</f>
        <v>0</v>
      </c>
      <c r="AK130" s="23">
        <f t="shared" si="31"/>
        <v>1.282</v>
      </c>
    </row>
    <row r="131" spans="1:37" ht="12.75">
      <c r="A131" s="14" t="s">
        <v>295</v>
      </c>
      <c r="B131" s="15" t="s">
        <v>296</v>
      </c>
      <c r="C131" s="16" t="s">
        <v>225</v>
      </c>
      <c r="D131" s="17"/>
      <c r="E131" s="17" t="s">
        <v>1171</v>
      </c>
      <c r="F131" s="36">
        <v>704978456</v>
      </c>
      <c r="G131" s="34">
        <v>60.65</v>
      </c>
      <c r="H131" s="20">
        <f t="shared" si="32"/>
        <v>0.6065</v>
      </c>
      <c r="I131" s="18">
        <v>3816914.27</v>
      </c>
      <c r="J131" s="18">
        <v>362031.42</v>
      </c>
      <c r="L131" s="18">
        <v>494487.04</v>
      </c>
      <c r="M131" s="21">
        <f t="shared" si="33"/>
        <v>4673432.7299999995</v>
      </c>
      <c r="N131" s="18">
        <v>9245409</v>
      </c>
      <c r="O131" s="18">
        <v>4405469.76</v>
      </c>
      <c r="Q131" s="21">
        <f t="shared" si="34"/>
        <v>13650878.76</v>
      </c>
      <c r="R131" s="18">
        <v>4993008.5</v>
      </c>
      <c r="S131" s="18">
        <v>281991.38</v>
      </c>
      <c r="T131" s="22">
        <f t="shared" si="35"/>
        <v>5274999.88</v>
      </c>
      <c r="U131" s="21">
        <f t="shared" si="36"/>
        <v>23599311.369999997</v>
      </c>
      <c r="V131" s="23">
        <f t="shared" si="37"/>
        <v>0.7082497993385488</v>
      </c>
      <c r="W131" s="23">
        <f t="shared" si="37"/>
        <v>0.039999999659564064</v>
      </c>
      <c r="X131" s="23">
        <f t="shared" si="37"/>
        <v>0.748249798998113</v>
      </c>
      <c r="Y131" s="24">
        <f t="shared" si="38"/>
        <v>1.9363540323564157</v>
      </c>
      <c r="Z131" s="24">
        <f t="shared" si="39"/>
        <v>0.6629185176121183</v>
      </c>
      <c r="AA131" s="25"/>
      <c r="AB131" s="24">
        <f t="shared" si="40"/>
        <v>3.3475223489666464</v>
      </c>
      <c r="AC131" s="35">
        <v>149936.24140087556</v>
      </c>
      <c r="AD131" s="27">
        <f t="shared" si="41"/>
        <v>5019.149190094891</v>
      </c>
      <c r="AE131" s="29"/>
      <c r="AF131" s="30">
        <f t="shared" si="42"/>
        <v>1162371732.893652</v>
      </c>
      <c r="AG131" s="23">
        <f t="shared" si="43"/>
        <v>0.4020600809317498</v>
      </c>
      <c r="AH131" s="23">
        <f t="shared" si="44"/>
        <v>1.1743987206241662</v>
      </c>
      <c r="AI131" s="23">
        <f t="shared" si="45"/>
        <v>0.4295535032988299</v>
      </c>
      <c r="AJ131" s="23">
        <f t="shared" si="46"/>
        <v>0.4538135030923555</v>
      </c>
      <c r="AK131" s="23">
        <f aca="true" t="shared" si="47" ref="AK131:AK194">ROUND(AG131,3)+ROUND(AH131,3)+ROUND(AJ131,3)</f>
        <v>2.0300000000000002</v>
      </c>
    </row>
    <row r="132" spans="1:37" ht="12.75">
      <c r="A132" s="14" t="s">
        <v>297</v>
      </c>
      <c r="B132" s="15" t="s">
        <v>298</v>
      </c>
      <c r="C132" s="16" t="s">
        <v>225</v>
      </c>
      <c r="D132" s="17"/>
      <c r="E132" s="17" t="s">
        <v>1172</v>
      </c>
      <c r="F132" s="36">
        <v>1937041519</v>
      </c>
      <c r="G132" s="34">
        <v>95.21</v>
      </c>
      <c r="H132" s="20">
        <f t="shared" si="32"/>
        <v>0.9521</v>
      </c>
      <c r="I132" s="18">
        <v>6722124.619999999</v>
      </c>
      <c r="L132" s="18">
        <v>870003.86</v>
      </c>
      <c r="M132" s="21">
        <f t="shared" si="33"/>
        <v>7592128.4799999995</v>
      </c>
      <c r="N132" s="18">
        <v>26962867</v>
      </c>
      <c r="Q132" s="21">
        <f t="shared" si="34"/>
        <v>26962867</v>
      </c>
      <c r="R132" s="18">
        <v>27441895</v>
      </c>
      <c r="T132" s="22">
        <f t="shared" si="35"/>
        <v>27441895</v>
      </c>
      <c r="U132" s="21">
        <f t="shared" si="36"/>
        <v>61996890.48</v>
      </c>
      <c r="V132" s="23">
        <f t="shared" si="37"/>
        <v>1.416691110171294</v>
      </c>
      <c r="W132" s="23">
        <f t="shared" si="37"/>
        <v>0</v>
      </c>
      <c r="X132" s="23">
        <f t="shared" si="37"/>
        <v>1.416691110171294</v>
      </c>
      <c r="Y132" s="24">
        <f t="shared" si="38"/>
        <v>1.3919612324014414</v>
      </c>
      <c r="Z132" s="24">
        <f t="shared" si="39"/>
        <v>0.3919445404515358</v>
      </c>
      <c r="AA132" s="25"/>
      <c r="AB132" s="24">
        <f t="shared" si="40"/>
        <v>3.200596883024271</v>
      </c>
      <c r="AC132" s="35">
        <v>159640.38549793483</v>
      </c>
      <c r="AD132" s="27">
        <f t="shared" si="41"/>
        <v>5109.445202294833</v>
      </c>
      <c r="AE132" s="29"/>
      <c r="AF132" s="30">
        <f t="shared" si="42"/>
        <v>2034493770.6123307</v>
      </c>
      <c r="AG132" s="23">
        <f t="shared" si="43"/>
        <v>0.3731703969639073</v>
      </c>
      <c r="AH132" s="23">
        <f t="shared" si="44"/>
        <v>1.3252862893694122</v>
      </c>
      <c r="AI132" s="23">
        <f t="shared" si="45"/>
        <v>1.348831605994089</v>
      </c>
      <c r="AJ132" s="23">
        <f t="shared" si="46"/>
        <v>1.348831605994089</v>
      </c>
      <c r="AK132" s="23">
        <f t="shared" si="47"/>
        <v>3.0469999999999997</v>
      </c>
    </row>
    <row r="133" spans="1:37" ht="12.75">
      <c r="A133" s="14" t="s">
        <v>299</v>
      </c>
      <c r="B133" s="15" t="s">
        <v>300</v>
      </c>
      <c r="C133" s="16" t="s">
        <v>225</v>
      </c>
      <c r="D133" s="17"/>
      <c r="E133" s="17" t="s">
        <v>1171</v>
      </c>
      <c r="F133" s="36">
        <v>172536901</v>
      </c>
      <c r="G133" s="34">
        <v>108.27</v>
      </c>
      <c r="H133" s="20">
        <f t="shared" si="32"/>
        <v>1.0827</v>
      </c>
      <c r="I133" s="18">
        <v>517061.43</v>
      </c>
      <c r="J133" s="18">
        <v>49012.95</v>
      </c>
      <c r="L133" s="18">
        <v>66899.28</v>
      </c>
      <c r="M133" s="21">
        <f t="shared" si="33"/>
        <v>632973.66</v>
      </c>
      <c r="N133" s="18">
        <v>1441245.5</v>
      </c>
      <c r="O133" s="18">
        <v>798094.02</v>
      </c>
      <c r="Q133" s="21">
        <f t="shared" si="34"/>
        <v>2239339.52</v>
      </c>
      <c r="R133" s="18">
        <v>102222</v>
      </c>
      <c r="T133" s="22">
        <f t="shared" si="35"/>
        <v>102222</v>
      </c>
      <c r="U133" s="21">
        <f t="shared" si="36"/>
        <v>2974535.18</v>
      </c>
      <c r="V133" s="23">
        <f t="shared" si="37"/>
        <v>0.05924645650149936</v>
      </c>
      <c r="W133" s="23">
        <f t="shared" si="37"/>
        <v>0</v>
      </c>
      <c r="X133" s="23">
        <f t="shared" si="37"/>
        <v>0.05924645650149936</v>
      </c>
      <c r="Y133" s="24">
        <f t="shared" si="38"/>
        <v>1.297890194515549</v>
      </c>
      <c r="Z133" s="24">
        <f t="shared" si="39"/>
        <v>0.3668627733147937</v>
      </c>
      <c r="AA133" s="25"/>
      <c r="AB133" s="24">
        <f t="shared" si="40"/>
        <v>1.723999424331842</v>
      </c>
      <c r="AC133" s="35">
        <v>285342.69005847955</v>
      </c>
      <c r="AD133" s="27">
        <f t="shared" si="41"/>
        <v>4919.30633398118</v>
      </c>
      <c r="AE133" s="29"/>
      <c r="AF133" s="30">
        <f t="shared" si="42"/>
        <v>159357994.82774544</v>
      </c>
      <c r="AG133" s="23">
        <f t="shared" si="43"/>
        <v>0.39720232466792715</v>
      </c>
      <c r="AH133" s="23">
        <f t="shared" si="44"/>
        <v>1.4052257136019848</v>
      </c>
      <c r="AI133" s="23">
        <f t="shared" si="45"/>
        <v>0.06414613845417334</v>
      </c>
      <c r="AJ133" s="23">
        <f t="shared" si="46"/>
        <v>0.06414613845417334</v>
      </c>
      <c r="AK133" s="23">
        <f t="shared" si="47"/>
        <v>1.866</v>
      </c>
    </row>
    <row r="134" spans="1:37" ht="12.75">
      <c r="A134" s="14" t="s">
        <v>301</v>
      </c>
      <c r="B134" s="15" t="s">
        <v>302</v>
      </c>
      <c r="C134" s="16" t="s">
        <v>225</v>
      </c>
      <c r="D134" s="17"/>
      <c r="E134" s="17" t="s">
        <v>1171</v>
      </c>
      <c r="F134" s="36">
        <v>27176950</v>
      </c>
      <c r="G134" s="34">
        <v>53.22</v>
      </c>
      <c r="H134" s="20">
        <f t="shared" si="32"/>
        <v>0.5322</v>
      </c>
      <c r="I134" s="18">
        <v>137106.59999999998</v>
      </c>
      <c r="J134" s="18">
        <v>13000.22</v>
      </c>
      <c r="L134" s="18">
        <v>17742.79</v>
      </c>
      <c r="M134" s="21">
        <f t="shared" si="33"/>
        <v>167849.61</v>
      </c>
      <c r="O134" s="18">
        <v>488036.23</v>
      </c>
      <c r="Q134" s="21">
        <f t="shared" si="34"/>
        <v>488036.23</v>
      </c>
      <c r="R134" s="18">
        <v>240717.57</v>
      </c>
      <c r="T134" s="22">
        <f t="shared" si="35"/>
        <v>240717.57</v>
      </c>
      <c r="U134" s="21">
        <f t="shared" si="36"/>
        <v>896603.4099999999</v>
      </c>
      <c r="V134" s="23">
        <f t="shared" si="37"/>
        <v>0.8857416671112837</v>
      </c>
      <c r="W134" s="23">
        <f t="shared" si="37"/>
        <v>0</v>
      </c>
      <c r="X134" s="23">
        <f t="shared" si="37"/>
        <v>0.8857416671112837</v>
      </c>
      <c r="Y134" s="24">
        <f t="shared" si="38"/>
        <v>1.7957726308507762</v>
      </c>
      <c r="Z134" s="24">
        <f t="shared" si="39"/>
        <v>0.6176175398637448</v>
      </c>
      <c r="AA134" s="38">
        <v>0.09</v>
      </c>
      <c r="AB134" s="24">
        <f t="shared" si="40"/>
        <v>3.2091318378258045</v>
      </c>
      <c r="AC134" s="35">
        <v>104544.140625</v>
      </c>
      <c r="AD134" s="27">
        <f t="shared" si="41"/>
        <v>3354.959301378256</v>
      </c>
      <c r="AE134" s="29"/>
      <c r="AF134" s="30">
        <f t="shared" si="42"/>
        <v>51065295.00187899</v>
      </c>
      <c r="AG134" s="23">
        <f t="shared" si="43"/>
        <v>0.32869605471548496</v>
      </c>
      <c r="AH134" s="23">
        <f t="shared" si="44"/>
        <v>0.9557101941387831</v>
      </c>
      <c r="AI134" s="23">
        <f t="shared" si="45"/>
        <v>0.4713917152366252</v>
      </c>
      <c r="AJ134" s="23">
        <f t="shared" si="46"/>
        <v>0.4713917152366252</v>
      </c>
      <c r="AK134" s="23">
        <f t="shared" si="47"/>
        <v>1.7559999999999998</v>
      </c>
    </row>
    <row r="135" spans="1:37" ht="12.75">
      <c r="A135" s="14" t="s">
        <v>303</v>
      </c>
      <c r="B135" s="15" t="s">
        <v>304</v>
      </c>
      <c r="C135" s="16" t="s">
        <v>305</v>
      </c>
      <c r="D135" s="17"/>
      <c r="E135" s="17" t="s">
        <v>1171</v>
      </c>
      <c r="F135" s="36">
        <v>745890720</v>
      </c>
      <c r="G135" s="34">
        <v>99.53</v>
      </c>
      <c r="H135" s="20">
        <f t="shared" si="32"/>
        <v>0.9953</v>
      </c>
      <c r="I135" s="18">
        <v>4657628.03</v>
      </c>
      <c r="J135" s="18">
        <v>0</v>
      </c>
      <c r="K135" s="18">
        <v>0</v>
      </c>
      <c r="L135" s="18">
        <v>0</v>
      </c>
      <c r="M135" s="21">
        <f t="shared" si="33"/>
        <v>4657628.03</v>
      </c>
      <c r="N135" s="18">
        <v>10525820.72</v>
      </c>
      <c r="O135" s="18">
        <v>0</v>
      </c>
      <c r="P135" s="18">
        <v>0</v>
      </c>
      <c r="Q135" s="21">
        <f t="shared" si="34"/>
        <v>10525820.72</v>
      </c>
      <c r="R135" s="18">
        <v>5383859</v>
      </c>
      <c r="S135" s="18">
        <v>0</v>
      </c>
      <c r="T135" s="22">
        <f t="shared" si="35"/>
        <v>5383859</v>
      </c>
      <c r="U135" s="21">
        <f t="shared" si="36"/>
        <v>20567307.75</v>
      </c>
      <c r="V135" s="23">
        <f t="shared" si="37"/>
        <v>0.7218026522705632</v>
      </c>
      <c r="W135" s="23">
        <f t="shared" si="37"/>
        <v>0</v>
      </c>
      <c r="X135" s="23">
        <f t="shared" si="37"/>
        <v>0.7218026522705632</v>
      </c>
      <c r="Y135" s="24">
        <f t="shared" si="38"/>
        <v>1.4111746449935725</v>
      </c>
      <c r="Z135" s="24">
        <f t="shared" si="39"/>
        <v>0.624438393602752</v>
      </c>
      <c r="AA135" s="25"/>
      <c r="AB135" s="24">
        <f t="shared" si="40"/>
        <v>2.757415690866887</v>
      </c>
      <c r="AC135" s="35">
        <v>208893.68526561977</v>
      </c>
      <c r="AD135" s="27">
        <f t="shared" si="41"/>
        <v>5760.06725474429</v>
      </c>
      <c r="AE135" s="29"/>
      <c r="AF135" s="30">
        <f t="shared" si="42"/>
        <v>749412960.9163066</v>
      </c>
      <c r="AG135" s="23">
        <f t="shared" si="43"/>
        <v>0.621503533152819</v>
      </c>
      <c r="AH135" s="23">
        <f t="shared" si="44"/>
        <v>1.4045421241621026</v>
      </c>
      <c r="AI135" s="23">
        <f t="shared" si="45"/>
        <v>0.7184101798048915</v>
      </c>
      <c r="AJ135" s="23">
        <f t="shared" si="46"/>
        <v>0.7184101798048915</v>
      </c>
      <c r="AK135" s="23">
        <f t="shared" si="47"/>
        <v>2.745</v>
      </c>
    </row>
    <row r="136" spans="1:37" ht="12.75">
      <c r="A136" s="14" t="s">
        <v>306</v>
      </c>
      <c r="B136" s="15" t="s">
        <v>307</v>
      </c>
      <c r="C136" s="16" t="s">
        <v>305</v>
      </c>
      <c r="D136" s="17"/>
      <c r="E136" s="17" t="s">
        <v>1171</v>
      </c>
      <c r="F136" s="36">
        <v>23270477</v>
      </c>
      <c r="G136" s="34">
        <v>117.55</v>
      </c>
      <c r="H136" s="20">
        <f t="shared" si="32"/>
        <v>1.1755</v>
      </c>
      <c r="I136" s="18">
        <v>143929.91</v>
      </c>
      <c r="J136" s="18">
        <v>9659.85</v>
      </c>
      <c r="K136" s="18">
        <v>0</v>
      </c>
      <c r="L136" s="18">
        <v>0</v>
      </c>
      <c r="M136" s="21">
        <f t="shared" si="33"/>
        <v>153589.76</v>
      </c>
      <c r="N136" s="18">
        <v>245347.28</v>
      </c>
      <c r="O136" s="18">
        <v>0</v>
      </c>
      <c r="P136" s="18">
        <v>0</v>
      </c>
      <c r="Q136" s="21">
        <f t="shared" si="34"/>
        <v>245347.28</v>
      </c>
      <c r="R136" s="18">
        <v>505070.64</v>
      </c>
      <c r="S136" s="18">
        <v>0</v>
      </c>
      <c r="T136" s="22">
        <f t="shared" si="35"/>
        <v>505070.64</v>
      </c>
      <c r="U136" s="21">
        <f t="shared" si="36"/>
        <v>904007.68</v>
      </c>
      <c r="V136" s="23">
        <f t="shared" si="37"/>
        <v>2.170435268688304</v>
      </c>
      <c r="W136" s="23">
        <f t="shared" si="37"/>
        <v>0</v>
      </c>
      <c r="X136" s="23">
        <f t="shared" si="37"/>
        <v>2.170435268688304</v>
      </c>
      <c r="Y136" s="24">
        <f t="shared" si="38"/>
        <v>1.0543285382590137</v>
      </c>
      <c r="Z136" s="24">
        <f t="shared" si="39"/>
        <v>0.6600198182443789</v>
      </c>
      <c r="AA136" s="25"/>
      <c r="AB136" s="24">
        <f t="shared" si="40"/>
        <v>3.884783625191697</v>
      </c>
      <c r="AC136" s="39">
        <v>46092.18436873748</v>
      </c>
      <c r="AD136" s="27">
        <f t="shared" si="41"/>
        <v>1790.5816308498806</v>
      </c>
      <c r="AE136" s="29"/>
      <c r="AF136" s="30">
        <f t="shared" si="42"/>
        <v>19796237.345810294</v>
      </c>
      <c r="AG136" s="23">
        <f t="shared" si="43"/>
        <v>0.7758532963462674</v>
      </c>
      <c r="AH136" s="23">
        <f t="shared" si="44"/>
        <v>1.2393631967234706</v>
      </c>
      <c r="AI136" s="23">
        <f t="shared" si="45"/>
        <v>2.5513466583431015</v>
      </c>
      <c r="AJ136" s="23">
        <f t="shared" si="46"/>
        <v>2.5513466583431015</v>
      </c>
      <c r="AK136" s="23">
        <f t="shared" si="47"/>
        <v>4.566000000000001</v>
      </c>
    </row>
    <row r="137" spans="1:37" ht="12.75">
      <c r="A137" s="14" t="s">
        <v>308</v>
      </c>
      <c r="B137" s="15" t="s">
        <v>309</v>
      </c>
      <c r="C137" s="16" t="s">
        <v>305</v>
      </c>
      <c r="D137" s="17"/>
      <c r="E137" s="17" t="s">
        <v>1170</v>
      </c>
      <c r="F137" s="36">
        <v>592864638</v>
      </c>
      <c r="G137" s="34">
        <v>103.07</v>
      </c>
      <c r="H137" s="20">
        <f t="shared" si="32"/>
        <v>1.0307</v>
      </c>
      <c r="I137" s="18">
        <v>3712251.47</v>
      </c>
      <c r="J137" s="18">
        <v>249414.24</v>
      </c>
      <c r="K137" s="18">
        <v>0</v>
      </c>
      <c r="L137" s="18">
        <v>0</v>
      </c>
      <c r="M137" s="21">
        <f t="shared" si="33"/>
        <v>3961665.71</v>
      </c>
      <c r="N137" s="18">
        <v>9505737</v>
      </c>
      <c r="O137" s="18">
        <v>0</v>
      </c>
      <c r="P137" s="18">
        <v>0</v>
      </c>
      <c r="Q137" s="21">
        <f t="shared" si="34"/>
        <v>9505737</v>
      </c>
      <c r="R137" s="18">
        <v>4403889.34</v>
      </c>
      <c r="S137" s="18">
        <v>0</v>
      </c>
      <c r="T137" s="22">
        <f t="shared" si="35"/>
        <v>4403889.34</v>
      </c>
      <c r="U137" s="21">
        <f t="shared" si="36"/>
        <v>17871292.05</v>
      </c>
      <c r="V137" s="23">
        <f t="shared" si="37"/>
        <v>0.7428153169762841</v>
      </c>
      <c r="W137" s="23">
        <f t="shared" si="37"/>
        <v>0</v>
      </c>
      <c r="X137" s="23">
        <f t="shared" si="37"/>
        <v>0.7428153169762841</v>
      </c>
      <c r="Y137" s="24">
        <f t="shared" si="38"/>
        <v>1.6033570550045186</v>
      </c>
      <c r="Z137" s="24">
        <f t="shared" si="39"/>
        <v>0.6682243223958316</v>
      </c>
      <c r="AA137" s="25"/>
      <c r="AB137" s="24">
        <f t="shared" si="40"/>
        <v>3.0143966943766345</v>
      </c>
      <c r="AC137" s="35">
        <v>224878.85657959586</v>
      </c>
      <c r="AD137" s="27">
        <f t="shared" si="41"/>
        <v>6778.74081908731</v>
      </c>
      <c r="AE137" s="29"/>
      <c r="AF137" s="30">
        <f t="shared" si="42"/>
        <v>575205819.3460755</v>
      </c>
      <c r="AG137" s="23">
        <f t="shared" si="43"/>
        <v>0.6887388090933836</v>
      </c>
      <c r="AH137" s="23">
        <f t="shared" si="44"/>
        <v>1.652580116593157</v>
      </c>
      <c r="AI137" s="23">
        <f t="shared" si="45"/>
        <v>0.7656197472074561</v>
      </c>
      <c r="AJ137" s="23">
        <f t="shared" si="46"/>
        <v>0.7656197472074561</v>
      </c>
      <c r="AK137" s="23">
        <f t="shared" si="47"/>
        <v>3.108</v>
      </c>
    </row>
    <row r="138" spans="1:37" ht="12.75">
      <c r="A138" s="14" t="s">
        <v>310</v>
      </c>
      <c r="B138" s="15" t="s">
        <v>311</v>
      </c>
      <c r="C138" s="16" t="s">
        <v>305</v>
      </c>
      <c r="D138" s="17"/>
      <c r="E138" s="17" t="s">
        <v>1171</v>
      </c>
      <c r="F138" s="36">
        <v>835440497</v>
      </c>
      <c r="G138" s="34">
        <v>97.57</v>
      </c>
      <c r="H138" s="20">
        <f t="shared" si="32"/>
        <v>0.9756999999999999</v>
      </c>
      <c r="I138" s="18">
        <v>5201220.46</v>
      </c>
      <c r="J138" s="18">
        <v>350996.07</v>
      </c>
      <c r="K138" s="18">
        <v>0</v>
      </c>
      <c r="L138" s="18">
        <v>0</v>
      </c>
      <c r="M138" s="21">
        <f t="shared" si="33"/>
        <v>5552216.53</v>
      </c>
      <c r="N138" s="18">
        <v>7683271</v>
      </c>
      <c r="O138" s="18">
        <v>3875971.35</v>
      </c>
      <c r="P138" s="18">
        <v>0</v>
      </c>
      <c r="Q138" s="21">
        <f t="shared" si="34"/>
        <v>11559242.35</v>
      </c>
      <c r="R138" s="18">
        <v>7800073.93</v>
      </c>
      <c r="S138" s="18">
        <v>0</v>
      </c>
      <c r="T138" s="22">
        <f t="shared" si="35"/>
        <v>7800073.93</v>
      </c>
      <c r="U138" s="21">
        <f t="shared" si="36"/>
        <v>24911532.81</v>
      </c>
      <c r="V138" s="23">
        <f t="shared" si="37"/>
        <v>0.9336480524955926</v>
      </c>
      <c r="W138" s="23">
        <f t="shared" si="37"/>
        <v>0</v>
      </c>
      <c r="X138" s="23">
        <f t="shared" si="37"/>
        <v>0.9336480524955926</v>
      </c>
      <c r="Y138" s="24">
        <f t="shared" si="38"/>
        <v>1.383610489497255</v>
      </c>
      <c r="Z138" s="24">
        <f t="shared" si="39"/>
        <v>0.6645855150591293</v>
      </c>
      <c r="AA138" s="25"/>
      <c r="AB138" s="24">
        <f t="shared" si="40"/>
        <v>2.9818440570519766</v>
      </c>
      <c r="AC138" s="35">
        <v>170441.48213758488</v>
      </c>
      <c r="AD138" s="27">
        <f t="shared" si="41"/>
        <v>5082.2992058708805</v>
      </c>
      <c r="AE138" s="29"/>
      <c r="AF138" s="30">
        <f t="shared" si="42"/>
        <v>856247306.5491443</v>
      </c>
      <c r="AG138" s="23">
        <f t="shared" si="43"/>
        <v>0.6484360870431926</v>
      </c>
      <c r="AH138" s="23">
        <f t="shared" si="44"/>
        <v>1.3499887546024716</v>
      </c>
      <c r="AI138" s="23">
        <f t="shared" si="45"/>
        <v>0.9109604048199497</v>
      </c>
      <c r="AJ138" s="23">
        <f t="shared" si="46"/>
        <v>0.9109604048199497</v>
      </c>
      <c r="AK138" s="23">
        <f t="shared" si="47"/>
        <v>2.9090000000000003</v>
      </c>
    </row>
    <row r="139" spans="1:37" ht="12.75">
      <c r="A139" s="14" t="s">
        <v>312</v>
      </c>
      <c r="B139" s="15" t="s">
        <v>313</v>
      </c>
      <c r="C139" s="16" t="s">
        <v>305</v>
      </c>
      <c r="D139" s="17"/>
      <c r="E139" s="17" t="s">
        <v>1171</v>
      </c>
      <c r="F139" s="36">
        <v>410830135</v>
      </c>
      <c r="G139" s="34">
        <v>52.21</v>
      </c>
      <c r="H139" s="20">
        <f t="shared" si="32"/>
        <v>0.5221</v>
      </c>
      <c r="I139" s="18">
        <v>4995348.46</v>
      </c>
      <c r="J139" s="18">
        <v>335625.19</v>
      </c>
      <c r="K139" s="18">
        <v>0</v>
      </c>
      <c r="L139" s="18">
        <v>0</v>
      </c>
      <c r="M139" s="21">
        <f t="shared" si="33"/>
        <v>5330973.65</v>
      </c>
      <c r="N139" s="18">
        <v>6763013</v>
      </c>
      <c r="O139" s="18">
        <v>3427034.21</v>
      </c>
      <c r="P139" s="18">
        <v>0</v>
      </c>
      <c r="Q139" s="21">
        <f t="shared" si="34"/>
        <v>10190047.21</v>
      </c>
      <c r="R139" s="18">
        <v>4271783.66</v>
      </c>
      <c r="S139" s="18">
        <v>82166.03</v>
      </c>
      <c r="T139" s="22">
        <f t="shared" si="35"/>
        <v>4353949.69</v>
      </c>
      <c r="U139" s="21">
        <f t="shared" si="36"/>
        <v>19874970.55</v>
      </c>
      <c r="V139" s="23">
        <f t="shared" si="37"/>
        <v>1.039793164150434</v>
      </c>
      <c r="W139" s="23">
        <f t="shared" si="37"/>
        <v>0.02000000073022881</v>
      </c>
      <c r="X139" s="23">
        <f t="shared" si="37"/>
        <v>1.0597931648806629</v>
      </c>
      <c r="Y139" s="24">
        <f t="shared" si="38"/>
        <v>2.480355344429639</v>
      </c>
      <c r="Z139" s="24">
        <f t="shared" si="39"/>
        <v>1.2976101789611905</v>
      </c>
      <c r="AA139" s="25"/>
      <c r="AB139" s="24">
        <f t="shared" si="40"/>
        <v>4.837758688271492</v>
      </c>
      <c r="AC139" s="35">
        <v>131705.96837944665</v>
      </c>
      <c r="AD139" s="27">
        <f t="shared" si="41"/>
        <v>6371.6169282487845</v>
      </c>
      <c r="AE139" s="29"/>
      <c r="AF139" s="30">
        <f t="shared" si="42"/>
        <v>786880166.6347443</v>
      </c>
      <c r="AG139" s="23">
        <f t="shared" si="43"/>
        <v>0.6774822744356376</v>
      </c>
      <c r="AH139" s="23">
        <f t="shared" si="44"/>
        <v>1.2949935253267146</v>
      </c>
      <c r="AI139" s="23">
        <f t="shared" si="45"/>
        <v>0.5428760110029417</v>
      </c>
      <c r="AJ139" s="23">
        <f t="shared" si="46"/>
        <v>0.5533180113841941</v>
      </c>
      <c r="AK139" s="23">
        <f t="shared" si="47"/>
        <v>2.525</v>
      </c>
    </row>
    <row r="140" spans="1:37" ht="12.75">
      <c r="A140" s="14" t="s">
        <v>314</v>
      </c>
      <c r="B140" s="15" t="s">
        <v>315</v>
      </c>
      <c r="C140" s="16" t="s">
        <v>305</v>
      </c>
      <c r="D140" s="17"/>
      <c r="E140" s="17" t="s">
        <v>1171</v>
      </c>
      <c r="F140" s="36">
        <v>344824838</v>
      </c>
      <c r="G140" s="34">
        <v>58.48</v>
      </c>
      <c r="H140" s="20">
        <f t="shared" si="32"/>
        <v>0.5848</v>
      </c>
      <c r="I140" s="18">
        <v>3595988.78</v>
      </c>
      <c r="J140" s="18">
        <v>241911.01</v>
      </c>
      <c r="K140" s="18">
        <v>0</v>
      </c>
      <c r="L140" s="18">
        <v>0</v>
      </c>
      <c r="M140" s="21">
        <f t="shared" si="33"/>
        <v>3837899.79</v>
      </c>
      <c r="N140" s="18">
        <v>7829211.5</v>
      </c>
      <c r="O140" s="18">
        <v>0</v>
      </c>
      <c r="P140" s="18">
        <v>0</v>
      </c>
      <c r="Q140" s="21">
        <f t="shared" si="34"/>
        <v>7829211.5</v>
      </c>
      <c r="R140" s="18">
        <v>4725287.3</v>
      </c>
      <c r="S140" s="18">
        <v>137929.94</v>
      </c>
      <c r="T140" s="22">
        <f t="shared" si="35"/>
        <v>4863217.24</v>
      </c>
      <c r="U140" s="21">
        <f t="shared" si="36"/>
        <v>16530328.53</v>
      </c>
      <c r="V140" s="23">
        <f t="shared" si="37"/>
        <v>1.3703442383695108</v>
      </c>
      <c r="W140" s="23">
        <f t="shared" si="37"/>
        <v>0.0400000013920111</v>
      </c>
      <c r="X140" s="23">
        <f t="shared" si="37"/>
        <v>1.410344239761522</v>
      </c>
      <c r="Y140" s="24">
        <f t="shared" si="38"/>
        <v>2.270489430346662</v>
      </c>
      <c r="Z140" s="24">
        <f t="shared" si="39"/>
        <v>1.1129998094858817</v>
      </c>
      <c r="AA140" s="25"/>
      <c r="AB140" s="24">
        <f t="shared" si="40"/>
        <v>4.793833479594065</v>
      </c>
      <c r="AC140" s="35">
        <v>104660.94570928196</v>
      </c>
      <c r="AD140" s="27">
        <f t="shared" si="41"/>
        <v>5017.271455471327</v>
      </c>
      <c r="AE140" s="29"/>
      <c r="AF140" s="30">
        <f t="shared" si="42"/>
        <v>589645755.8139535</v>
      </c>
      <c r="AG140" s="23">
        <f t="shared" si="43"/>
        <v>0.6508822885873435</v>
      </c>
      <c r="AH140" s="23">
        <f t="shared" si="44"/>
        <v>1.3277822188667279</v>
      </c>
      <c r="AI140" s="23">
        <f t="shared" si="45"/>
        <v>0.8013773105984899</v>
      </c>
      <c r="AJ140" s="23">
        <f t="shared" si="46"/>
        <v>0.8247693114125382</v>
      </c>
      <c r="AK140" s="23">
        <f t="shared" si="47"/>
        <v>2.8040000000000003</v>
      </c>
    </row>
    <row r="141" spans="1:37" ht="12.75">
      <c r="A141" s="14" t="s">
        <v>316</v>
      </c>
      <c r="B141" s="15" t="s">
        <v>317</v>
      </c>
      <c r="C141" s="16" t="s">
        <v>305</v>
      </c>
      <c r="D141" s="17"/>
      <c r="E141" s="17" t="s">
        <v>1171</v>
      </c>
      <c r="F141" s="36">
        <v>79712513</v>
      </c>
      <c r="G141" s="34">
        <v>53.19</v>
      </c>
      <c r="H141" s="20">
        <f t="shared" si="32"/>
        <v>0.5318999999999999</v>
      </c>
      <c r="I141" s="18">
        <v>921397.54</v>
      </c>
      <c r="J141" s="18">
        <v>61862.88</v>
      </c>
      <c r="K141" s="18">
        <v>0</v>
      </c>
      <c r="L141" s="18">
        <v>0</v>
      </c>
      <c r="M141" s="21">
        <f t="shared" si="33"/>
        <v>983260.42</v>
      </c>
      <c r="N141" s="18">
        <v>1196342</v>
      </c>
      <c r="O141" s="18">
        <v>0</v>
      </c>
      <c r="P141" s="18">
        <v>0</v>
      </c>
      <c r="Q141" s="21">
        <f t="shared" si="34"/>
        <v>1196342</v>
      </c>
      <c r="R141" s="18">
        <v>1557525</v>
      </c>
      <c r="S141" s="18">
        <v>0</v>
      </c>
      <c r="T141" s="22">
        <f t="shared" si="35"/>
        <v>1557525</v>
      </c>
      <c r="U141" s="21">
        <f t="shared" si="36"/>
        <v>3737127.42</v>
      </c>
      <c r="V141" s="23">
        <f t="shared" si="37"/>
        <v>1.9539278607362436</v>
      </c>
      <c r="W141" s="23">
        <f t="shared" si="37"/>
        <v>0</v>
      </c>
      <c r="X141" s="23">
        <f t="shared" si="37"/>
        <v>1.9539278607362436</v>
      </c>
      <c r="Y141" s="24">
        <f t="shared" si="38"/>
        <v>1.500820830977942</v>
      </c>
      <c r="Z141" s="24">
        <f t="shared" si="39"/>
        <v>1.233508244809695</v>
      </c>
      <c r="AA141" s="25"/>
      <c r="AB141" s="24">
        <f t="shared" si="40"/>
        <v>4.688256936523881</v>
      </c>
      <c r="AC141" s="35">
        <v>77162.55442670536</v>
      </c>
      <c r="AD141" s="27">
        <f t="shared" si="41"/>
        <v>3617.578810309029</v>
      </c>
      <c r="AE141" s="29"/>
      <c r="AF141" s="30">
        <f t="shared" si="42"/>
        <v>149863720.6241775</v>
      </c>
      <c r="AG141" s="23">
        <f t="shared" si="43"/>
        <v>0.6561030354142768</v>
      </c>
      <c r="AH141" s="23">
        <f t="shared" si="44"/>
        <v>0.7982865999971672</v>
      </c>
      <c r="AI141" s="23">
        <f t="shared" si="45"/>
        <v>1.039294229125608</v>
      </c>
      <c r="AJ141" s="23">
        <f t="shared" si="46"/>
        <v>1.039294229125608</v>
      </c>
      <c r="AK141" s="23">
        <f t="shared" si="47"/>
        <v>2.4930000000000003</v>
      </c>
    </row>
    <row r="142" spans="1:37" ht="12.75">
      <c r="A142" s="14" t="s">
        <v>318</v>
      </c>
      <c r="B142" s="15" t="s">
        <v>319</v>
      </c>
      <c r="C142" s="16" t="s">
        <v>305</v>
      </c>
      <c r="D142" s="17"/>
      <c r="E142" s="17" t="s">
        <v>1171</v>
      </c>
      <c r="F142" s="36">
        <v>814135056</v>
      </c>
      <c r="G142" s="34">
        <v>71.82</v>
      </c>
      <c r="H142" s="20">
        <f t="shared" si="32"/>
        <v>0.7182</v>
      </c>
      <c r="I142" s="18">
        <v>9328523.06</v>
      </c>
      <c r="J142" s="18">
        <v>0</v>
      </c>
      <c r="K142" s="18">
        <v>0</v>
      </c>
      <c r="L142" s="18">
        <v>0</v>
      </c>
      <c r="M142" s="21">
        <f t="shared" si="33"/>
        <v>9328523.06</v>
      </c>
      <c r="N142" s="18">
        <v>7301319</v>
      </c>
      <c r="O142" s="18">
        <v>0</v>
      </c>
      <c r="P142" s="18">
        <v>0</v>
      </c>
      <c r="Q142" s="21">
        <f t="shared" si="34"/>
        <v>7301319</v>
      </c>
      <c r="R142" s="18">
        <v>20759990.36</v>
      </c>
      <c r="S142" s="18">
        <v>0</v>
      </c>
      <c r="T142" s="22">
        <f t="shared" si="35"/>
        <v>20759990.36</v>
      </c>
      <c r="U142" s="21">
        <f t="shared" si="36"/>
        <v>37389832.42</v>
      </c>
      <c r="V142" s="23">
        <f t="shared" si="37"/>
        <v>2.549944288358957</v>
      </c>
      <c r="W142" s="23">
        <f t="shared" si="37"/>
        <v>0</v>
      </c>
      <c r="X142" s="23">
        <f t="shared" si="37"/>
        <v>2.549944288358957</v>
      </c>
      <c r="Y142" s="24">
        <f t="shared" si="38"/>
        <v>0.8968191390594044</v>
      </c>
      <c r="Z142" s="24">
        <f t="shared" si="39"/>
        <v>1.1458200935152951</v>
      </c>
      <c r="AA142" s="25"/>
      <c r="AB142" s="24">
        <f t="shared" si="40"/>
        <v>4.592583520933657</v>
      </c>
      <c r="AC142" s="35">
        <v>26968.356280979322</v>
      </c>
      <c r="AD142" s="27">
        <f t="shared" si="41"/>
        <v>1238.5442864269332</v>
      </c>
      <c r="AE142" s="29"/>
      <c r="AF142" s="30">
        <f t="shared" si="42"/>
        <v>1133577076.023392</v>
      </c>
      <c r="AG142" s="23">
        <f t="shared" si="43"/>
        <v>0.822927991162685</v>
      </c>
      <c r="AH142" s="23">
        <f t="shared" si="44"/>
        <v>0.6440955056724641</v>
      </c>
      <c r="AI142" s="23">
        <f t="shared" si="45"/>
        <v>1.831369987899403</v>
      </c>
      <c r="AJ142" s="23">
        <f t="shared" si="46"/>
        <v>1.831369987899403</v>
      </c>
      <c r="AK142" s="23">
        <f t="shared" si="47"/>
        <v>3.298</v>
      </c>
    </row>
    <row r="143" spans="1:37" ht="12.75">
      <c r="A143" s="14" t="s">
        <v>320</v>
      </c>
      <c r="B143" s="15" t="s">
        <v>321</v>
      </c>
      <c r="C143" s="16" t="s">
        <v>305</v>
      </c>
      <c r="D143" s="17"/>
      <c r="E143" s="17" t="s">
        <v>1171</v>
      </c>
      <c r="F143" s="36">
        <v>4571999107</v>
      </c>
      <c r="G143" s="34">
        <v>46.94</v>
      </c>
      <c r="H143" s="20">
        <f t="shared" si="32"/>
        <v>0.4694</v>
      </c>
      <c r="I143" s="18">
        <v>58472682.22</v>
      </c>
      <c r="J143" s="18">
        <v>0</v>
      </c>
      <c r="K143" s="18">
        <v>0</v>
      </c>
      <c r="L143" s="18">
        <v>0</v>
      </c>
      <c r="M143" s="21">
        <f t="shared" si="33"/>
        <v>58472682.22</v>
      </c>
      <c r="N143" s="18">
        <v>148529475.5</v>
      </c>
      <c r="O143" s="18">
        <v>0</v>
      </c>
      <c r="P143" s="18">
        <v>0</v>
      </c>
      <c r="Q143" s="21">
        <f t="shared" si="34"/>
        <v>148529475.5</v>
      </c>
      <c r="R143" s="18">
        <v>41693052.88</v>
      </c>
      <c r="S143" s="18">
        <v>457199.91</v>
      </c>
      <c r="T143" s="22">
        <f t="shared" si="35"/>
        <v>42150252.79</v>
      </c>
      <c r="U143" s="21">
        <f t="shared" si="36"/>
        <v>249152410.51</v>
      </c>
      <c r="V143" s="23">
        <f t="shared" si="37"/>
        <v>0.9119217196732494</v>
      </c>
      <c r="W143" s="23">
        <f t="shared" si="37"/>
        <v>0.009999999984689409</v>
      </c>
      <c r="X143" s="23">
        <f t="shared" si="37"/>
        <v>0.9219217196579387</v>
      </c>
      <c r="Y143" s="24">
        <f t="shared" si="38"/>
        <v>3.248676826567893</v>
      </c>
      <c r="Z143" s="24">
        <f t="shared" si="39"/>
        <v>1.2789303071051539</v>
      </c>
      <c r="AA143" s="25"/>
      <c r="AB143" s="24">
        <f t="shared" si="40"/>
        <v>5.449528853330985</v>
      </c>
      <c r="AC143" s="35">
        <v>139168.0723905724</v>
      </c>
      <c r="AD143" s="27">
        <f t="shared" si="41"/>
        <v>7584.004259548797</v>
      </c>
      <c r="AE143" s="29"/>
      <c r="AF143" s="30">
        <f t="shared" si="42"/>
        <v>9740091834.256498</v>
      </c>
      <c r="AG143" s="23">
        <f t="shared" si="43"/>
        <v>0.6003298861551593</v>
      </c>
      <c r="AH143" s="23">
        <f t="shared" si="44"/>
        <v>1.5249289023909687</v>
      </c>
      <c r="AI143" s="23">
        <f t="shared" si="45"/>
        <v>0.42805605521462325</v>
      </c>
      <c r="AJ143" s="23">
        <f t="shared" si="46"/>
        <v>0.43275005520743637</v>
      </c>
      <c r="AK143" s="23">
        <f t="shared" si="47"/>
        <v>2.558</v>
      </c>
    </row>
    <row r="144" spans="1:37" ht="12.75">
      <c r="A144" s="14" t="s">
        <v>322</v>
      </c>
      <c r="B144" s="15" t="s">
        <v>323</v>
      </c>
      <c r="C144" s="16" t="s">
        <v>305</v>
      </c>
      <c r="D144" s="17"/>
      <c r="E144" s="17" t="s">
        <v>1171</v>
      </c>
      <c r="F144" s="36">
        <v>90190179</v>
      </c>
      <c r="G144" s="34">
        <v>102.58</v>
      </c>
      <c r="H144" s="20">
        <f t="shared" si="32"/>
        <v>1.0258</v>
      </c>
      <c r="I144" s="18">
        <v>481961.85</v>
      </c>
      <c r="J144" s="18">
        <v>32346.87</v>
      </c>
      <c r="K144" s="18">
        <v>0</v>
      </c>
      <c r="L144" s="18">
        <v>0</v>
      </c>
      <c r="M144" s="21">
        <f t="shared" si="33"/>
        <v>514308.72</v>
      </c>
      <c r="N144" s="18">
        <v>791164</v>
      </c>
      <c r="O144" s="18">
        <v>0</v>
      </c>
      <c r="P144" s="18">
        <v>0</v>
      </c>
      <c r="Q144" s="21">
        <f t="shared" si="34"/>
        <v>791164</v>
      </c>
      <c r="R144" s="18">
        <v>1066975.48</v>
      </c>
      <c r="S144" s="18">
        <v>0</v>
      </c>
      <c r="T144" s="22">
        <f t="shared" si="35"/>
        <v>1066975.48</v>
      </c>
      <c r="U144" s="21">
        <f t="shared" si="36"/>
        <v>2372448.2</v>
      </c>
      <c r="V144" s="23">
        <f t="shared" si="37"/>
        <v>1.183028453685628</v>
      </c>
      <c r="W144" s="23">
        <f t="shared" si="37"/>
        <v>0</v>
      </c>
      <c r="X144" s="23">
        <f t="shared" si="37"/>
        <v>1.183028453685628</v>
      </c>
      <c r="Y144" s="24">
        <f t="shared" si="38"/>
        <v>0.8772174628902776</v>
      </c>
      <c r="Z144" s="24">
        <f t="shared" si="39"/>
        <v>0.5702491398758616</v>
      </c>
      <c r="AA144" s="25"/>
      <c r="AB144" s="24">
        <f t="shared" si="40"/>
        <v>2.6304950564517675</v>
      </c>
      <c r="AC144" s="35">
        <v>166316.95652173914</v>
      </c>
      <c r="AD144" s="27">
        <f t="shared" si="41"/>
        <v>4374.959319345384</v>
      </c>
      <c r="AE144" s="29"/>
      <c r="AF144" s="30">
        <f t="shared" si="42"/>
        <v>87921796.64651978</v>
      </c>
      <c r="AG144" s="23">
        <f t="shared" si="43"/>
        <v>0.5849615676846589</v>
      </c>
      <c r="AH144" s="23">
        <f t="shared" si="44"/>
        <v>0.8998496734328469</v>
      </c>
      <c r="AI144" s="23">
        <f t="shared" si="45"/>
        <v>1.2135505877907173</v>
      </c>
      <c r="AJ144" s="23">
        <f t="shared" si="46"/>
        <v>1.2135505877907173</v>
      </c>
      <c r="AK144" s="23">
        <f t="shared" si="47"/>
        <v>2.699</v>
      </c>
    </row>
    <row r="145" spans="1:37" ht="12.75">
      <c r="A145" s="14" t="s">
        <v>324</v>
      </c>
      <c r="B145" s="15" t="s">
        <v>325</v>
      </c>
      <c r="C145" s="16" t="s">
        <v>305</v>
      </c>
      <c r="D145" s="17"/>
      <c r="E145" s="17" t="s">
        <v>1171</v>
      </c>
      <c r="F145" s="36">
        <v>172763274</v>
      </c>
      <c r="G145" s="34">
        <v>59.51</v>
      </c>
      <c r="H145" s="20">
        <f t="shared" si="32"/>
        <v>0.5951</v>
      </c>
      <c r="I145" s="18">
        <v>1812380.88</v>
      </c>
      <c r="J145" s="18">
        <v>122059.88</v>
      </c>
      <c r="K145" s="18">
        <v>0</v>
      </c>
      <c r="L145" s="18">
        <v>0</v>
      </c>
      <c r="M145" s="21">
        <f t="shared" si="33"/>
        <v>1934440.7599999998</v>
      </c>
      <c r="N145" s="18">
        <v>4023773</v>
      </c>
      <c r="O145" s="18">
        <v>0</v>
      </c>
      <c r="P145" s="18">
        <v>0</v>
      </c>
      <c r="Q145" s="21">
        <f t="shared" si="34"/>
        <v>4023773</v>
      </c>
      <c r="R145" s="18">
        <v>2945136.85</v>
      </c>
      <c r="S145" s="18">
        <v>34552.65</v>
      </c>
      <c r="T145" s="22">
        <f t="shared" si="35"/>
        <v>2979689.5</v>
      </c>
      <c r="U145" s="21">
        <f t="shared" si="36"/>
        <v>8937903.26</v>
      </c>
      <c r="V145" s="23">
        <f t="shared" si="37"/>
        <v>1.704723916033219</v>
      </c>
      <c r="W145" s="23">
        <f t="shared" si="37"/>
        <v>0.019999997221631725</v>
      </c>
      <c r="X145" s="23">
        <f t="shared" si="37"/>
        <v>1.7247239132548509</v>
      </c>
      <c r="Y145" s="24">
        <f t="shared" si="38"/>
        <v>2.3290673456443063</v>
      </c>
      <c r="Z145" s="24">
        <f t="shared" si="39"/>
        <v>1.119706008812961</v>
      </c>
      <c r="AA145" s="25"/>
      <c r="AB145" s="24">
        <f t="shared" si="40"/>
        <v>5.173497267712118</v>
      </c>
      <c r="AC145" s="35">
        <v>83307.72949816402</v>
      </c>
      <c r="AD145" s="27">
        <f t="shared" si="41"/>
        <v>4309.923109380517</v>
      </c>
      <c r="AE145" s="29"/>
      <c r="AF145" s="30">
        <f t="shared" si="42"/>
        <v>290309652.159301</v>
      </c>
      <c r="AG145" s="23">
        <f t="shared" si="43"/>
        <v>0.666337045844593</v>
      </c>
      <c r="AH145" s="23">
        <f t="shared" si="44"/>
        <v>1.3860279773929265</v>
      </c>
      <c r="AI145" s="23">
        <f t="shared" si="45"/>
        <v>1.0144812024313685</v>
      </c>
      <c r="AJ145" s="23">
        <f t="shared" si="46"/>
        <v>1.0263832007779616</v>
      </c>
      <c r="AK145" s="23">
        <f t="shared" si="47"/>
        <v>3.0780000000000003</v>
      </c>
    </row>
    <row r="146" spans="1:37" ht="12.75">
      <c r="A146" s="14" t="s">
        <v>326</v>
      </c>
      <c r="B146" s="15" t="s">
        <v>327</v>
      </c>
      <c r="C146" s="16" t="s">
        <v>305</v>
      </c>
      <c r="D146" s="17"/>
      <c r="E146" s="17" t="s">
        <v>1171</v>
      </c>
      <c r="F146" s="36">
        <v>1076628694</v>
      </c>
      <c r="G146" s="34">
        <v>97.47</v>
      </c>
      <c r="H146" s="20">
        <f t="shared" si="32"/>
        <v>0.9747</v>
      </c>
      <c r="I146" s="18">
        <v>6984574.66</v>
      </c>
      <c r="J146" s="18">
        <v>0</v>
      </c>
      <c r="K146" s="18">
        <v>0</v>
      </c>
      <c r="L146" s="18">
        <v>0</v>
      </c>
      <c r="M146" s="21">
        <f t="shared" si="33"/>
        <v>6984574.66</v>
      </c>
      <c r="N146" s="18">
        <v>14602249</v>
      </c>
      <c r="O146" s="18">
        <v>0</v>
      </c>
      <c r="P146" s="18">
        <v>0</v>
      </c>
      <c r="Q146" s="21">
        <f t="shared" si="34"/>
        <v>14602249</v>
      </c>
      <c r="R146" s="18">
        <v>9108000</v>
      </c>
      <c r="S146" s="18">
        <v>0</v>
      </c>
      <c r="T146" s="22">
        <f t="shared" si="35"/>
        <v>9108000</v>
      </c>
      <c r="U146" s="21">
        <f t="shared" si="36"/>
        <v>30694823.66</v>
      </c>
      <c r="V146" s="23">
        <f t="shared" si="37"/>
        <v>0.8459741088788034</v>
      </c>
      <c r="W146" s="23">
        <f t="shared" si="37"/>
        <v>0</v>
      </c>
      <c r="X146" s="23">
        <f t="shared" si="37"/>
        <v>0.8459741088788034</v>
      </c>
      <c r="Y146" s="24">
        <f t="shared" si="38"/>
        <v>1.3562938719149538</v>
      </c>
      <c r="Z146" s="24">
        <f t="shared" si="39"/>
        <v>0.6487449850561015</v>
      </c>
      <c r="AA146" s="25"/>
      <c r="AB146" s="24">
        <f t="shared" si="40"/>
        <v>2.8510129658498586</v>
      </c>
      <c r="AC146" s="35">
        <v>232466.23143881207</v>
      </c>
      <c r="AD146" s="27">
        <f t="shared" si="41"/>
        <v>6627.642399543072</v>
      </c>
      <c r="AE146" s="29"/>
      <c r="AF146" s="30">
        <f t="shared" si="42"/>
        <v>1104574427.0031805</v>
      </c>
      <c r="AG146" s="23">
        <f t="shared" si="43"/>
        <v>0.632331736934182</v>
      </c>
      <c r="AH146" s="23">
        <f t="shared" si="44"/>
        <v>1.3219796369555055</v>
      </c>
      <c r="AI146" s="23">
        <f t="shared" si="45"/>
        <v>0.8245709639241698</v>
      </c>
      <c r="AJ146" s="23">
        <f t="shared" si="46"/>
        <v>0.8245709639241698</v>
      </c>
      <c r="AK146" s="23">
        <f t="shared" si="47"/>
        <v>2.779</v>
      </c>
    </row>
    <row r="147" spans="1:37" ht="12.75">
      <c r="A147" s="14" t="s">
        <v>328</v>
      </c>
      <c r="B147" s="15" t="s">
        <v>329</v>
      </c>
      <c r="C147" s="16" t="s">
        <v>305</v>
      </c>
      <c r="D147" s="17"/>
      <c r="E147" s="17" t="s">
        <v>1171</v>
      </c>
      <c r="F147" s="36">
        <v>176314741</v>
      </c>
      <c r="G147" s="34">
        <v>65.31</v>
      </c>
      <c r="H147" s="20">
        <f t="shared" si="32"/>
        <v>0.6531</v>
      </c>
      <c r="I147" s="18">
        <v>1677341.59</v>
      </c>
      <c r="J147" s="18">
        <v>112834.17</v>
      </c>
      <c r="K147" s="18">
        <v>0</v>
      </c>
      <c r="L147" s="18">
        <v>0</v>
      </c>
      <c r="M147" s="21">
        <f t="shared" si="33"/>
        <v>1790175.76</v>
      </c>
      <c r="N147" s="18">
        <v>2719552</v>
      </c>
      <c r="O147" s="18">
        <v>1342933.59</v>
      </c>
      <c r="P147" s="18">
        <v>0</v>
      </c>
      <c r="Q147" s="21">
        <f t="shared" si="34"/>
        <v>4062485.59</v>
      </c>
      <c r="R147" s="18">
        <v>1580763.69</v>
      </c>
      <c r="S147" s="18">
        <v>56942.6</v>
      </c>
      <c r="T147" s="22">
        <f t="shared" si="35"/>
        <v>1637706.29</v>
      </c>
      <c r="U147" s="21">
        <f t="shared" si="36"/>
        <v>7490367.64</v>
      </c>
      <c r="V147" s="23">
        <f t="shared" si="37"/>
        <v>0.8965578720386176</v>
      </c>
      <c r="W147" s="23">
        <f t="shared" si="37"/>
        <v>0.032295995035378236</v>
      </c>
      <c r="X147" s="23">
        <f t="shared" si="37"/>
        <v>0.9288538670739959</v>
      </c>
      <c r="Y147" s="24">
        <f t="shared" si="38"/>
        <v>2.3041100063210256</v>
      </c>
      <c r="Z147" s="24">
        <f t="shared" si="39"/>
        <v>1.015329603098813</v>
      </c>
      <c r="AA147" s="25"/>
      <c r="AB147" s="24">
        <f t="shared" si="40"/>
        <v>4.248293476493834</v>
      </c>
      <c r="AC147" s="35">
        <v>161834.66334164588</v>
      </c>
      <c r="AD147" s="27">
        <f t="shared" si="41"/>
        <v>6875.2114454489</v>
      </c>
      <c r="AE147" s="29"/>
      <c r="AF147" s="30">
        <f t="shared" si="42"/>
        <v>269965917.92987293</v>
      </c>
      <c r="AG147" s="23">
        <f t="shared" si="43"/>
        <v>0.6631117637838347</v>
      </c>
      <c r="AH147" s="23">
        <f t="shared" si="44"/>
        <v>1.5048142451282618</v>
      </c>
      <c r="AI147" s="23">
        <f t="shared" si="45"/>
        <v>0.585541946228421</v>
      </c>
      <c r="AJ147" s="23">
        <f t="shared" si="46"/>
        <v>0.6066344605860265</v>
      </c>
      <c r="AK147" s="23">
        <f t="shared" si="47"/>
        <v>2.7750000000000004</v>
      </c>
    </row>
    <row r="148" spans="1:37" ht="12.75">
      <c r="A148" s="14" t="s">
        <v>330</v>
      </c>
      <c r="B148" s="15" t="s">
        <v>331</v>
      </c>
      <c r="C148" s="16" t="s">
        <v>305</v>
      </c>
      <c r="D148" s="17"/>
      <c r="E148" s="17" t="s">
        <v>1171</v>
      </c>
      <c r="F148" s="36">
        <v>357571517</v>
      </c>
      <c r="G148" s="34">
        <v>52.29</v>
      </c>
      <c r="H148" s="20">
        <f t="shared" si="32"/>
        <v>0.5229</v>
      </c>
      <c r="I148" s="18">
        <v>4380789.39</v>
      </c>
      <c r="J148" s="18">
        <v>0</v>
      </c>
      <c r="K148" s="18">
        <v>0</v>
      </c>
      <c r="L148" s="18">
        <v>0</v>
      </c>
      <c r="M148" s="21">
        <f t="shared" si="33"/>
        <v>4380789.39</v>
      </c>
      <c r="N148" s="18">
        <v>3761304.04</v>
      </c>
      <c r="O148" s="18">
        <v>0</v>
      </c>
      <c r="P148" s="18">
        <v>0</v>
      </c>
      <c r="Q148" s="21">
        <f t="shared" si="34"/>
        <v>3761304.04</v>
      </c>
      <c r="R148" s="18">
        <v>9749600</v>
      </c>
      <c r="S148" s="18">
        <v>0</v>
      </c>
      <c r="T148" s="22">
        <f t="shared" si="35"/>
        <v>9749600</v>
      </c>
      <c r="U148" s="21">
        <f t="shared" si="36"/>
        <v>17891693.43</v>
      </c>
      <c r="V148" s="23">
        <f t="shared" si="37"/>
        <v>2.7266153864263187</v>
      </c>
      <c r="W148" s="23">
        <f t="shared" si="37"/>
        <v>0</v>
      </c>
      <c r="X148" s="23">
        <f t="shared" si="37"/>
        <v>2.7266153864263187</v>
      </c>
      <c r="Y148" s="24">
        <f t="shared" si="38"/>
        <v>1.0519025876437467</v>
      </c>
      <c r="Z148" s="24">
        <f t="shared" si="39"/>
        <v>1.2251505451984868</v>
      </c>
      <c r="AA148" s="25"/>
      <c r="AB148" s="24">
        <f t="shared" si="40"/>
        <v>5.003668519268553</v>
      </c>
      <c r="AC148" s="35">
        <v>72547.66177270256</v>
      </c>
      <c r="AD148" s="27">
        <f t="shared" si="41"/>
        <v>3630.0445135861437</v>
      </c>
      <c r="AE148" s="29"/>
      <c r="AF148" s="30">
        <f t="shared" si="42"/>
        <v>683823899.4071524</v>
      </c>
      <c r="AG148" s="23">
        <f t="shared" si="43"/>
        <v>0.6406312200842887</v>
      </c>
      <c r="AH148" s="23">
        <f t="shared" si="44"/>
        <v>0.5500398630789152</v>
      </c>
      <c r="AI148" s="23">
        <f t="shared" si="45"/>
        <v>1.425747185562322</v>
      </c>
      <c r="AJ148" s="23">
        <f t="shared" si="46"/>
        <v>1.425747185562322</v>
      </c>
      <c r="AK148" s="23">
        <f t="shared" si="47"/>
        <v>2.617</v>
      </c>
    </row>
    <row r="149" spans="1:37" ht="12.75">
      <c r="A149" s="14" t="s">
        <v>332</v>
      </c>
      <c r="B149" s="15" t="s">
        <v>333</v>
      </c>
      <c r="C149" s="16" t="s">
        <v>305</v>
      </c>
      <c r="D149" s="17"/>
      <c r="E149" s="17" t="s">
        <v>1170</v>
      </c>
      <c r="F149" s="36">
        <v>4535602750</v>
      </c>
      <c r="G149" s="34">
        <v>98.18</v>
      </c>
      <c r="H149" s="20">
        <f t="shared" si="32"/>
        <v>0.9818000000000001</v>
      </c>
      <c r="I149" s="18">
        <v>28976721.56</v>
      </c>
      <c r="J149" s="18">
        <v>1945699.98</v>
      </c>
      <c r="K149" s="18">
        <v>0</v>
      </c>
      <c r="L149" s="18">
        <v>0</v>
      </c>
      <c r="M149" s="21">
        <f t="shared" si="33"/>
        <v>30922421.54</v>
      </c>
      <c r="N149" s="18">
        <v>41784082</v>
      </c>
      <c r="O149" s="18">
        <v>22616558.47</v>
      </c>
      <c r="P149" s="18">
        <v>0</v>
      </c>
      <c r="Q149" s="21">
        <f t="shared" si="34"/>
        <v>64400640.47</v>
      </c>
      <c r="R149" s="18">
        <v>39355137</v>
      </c>
      <c r="S149" s="18">
        <v>907121</v>
      </c>
      <c r="T149" s="22">
        <f t="shared" si="35"/>
        <v>40262258</v>
      </c>
      <c r="U149" s="21">
        <f t="shared" si="36"/>
        <v>135585320.01</v>
      </c>
      <c r="V149" s="23">
        <f t="shared" si="37"/>
        <v>0.8676936488761059</v>
      </c>
      <c r="W149" s="23">
        <f t="shared" si="37"/>
        <v>0.020000009921503817</v>
      </c>
      <c r="X149" s="23">
        <f t="shared" si="37"/>
        <v>0.8876936587976096</v>
      </c>
      <c r="Y149" s="24">
        <f t="shared" si="38"/>
        <v>1.419891556199449</v>
      </c>
      <c r="Z149" s="24">
        <f t="shared" si="39"/>
        <v>0.6817709408082531</v>
      </c>
      <c r="AA149" s="25"/>
      <c r="AB149" s="24">
        <f t="shared" si="40"/>
        <v>2.989356155805311</v>
      </c>
      <c r="AC149" s="35">
        <v>198796.47139171345</v>
      </c>
      <c r="AD149" s="27">
        <f t="shared" si="41"/>
        <v>5942.73455507193</v>
      </c>
      <c r="AE149" s="29"/>
      <c r="AF149" s="30">
        <f t="shared" si="42"/>
        <v>4619680943.165613</v>
      </c>
      <c r="AG149" s="23">
        <f t="shared" si="43"/>
        <v>0.669362709685543</v>
      </c>
      <c r="AH149" s="23">
        <f t="shared" si="44"/>
        <v>1.3940495298766191</v>
      </c>
      <c r="AI149" s="23">
        <f t="shared" si="45"/>
        <v>0.8519016244665608</v>
      </c>
      <c r="AJ149" s="23">
        <f t="shared" si="46"/>
        <v>0.8715376342074933</v>
      </c>
      <c r="AK149" s="23">
        <f t="shared" si="47"/>
        <v>2.9349999999999996</v>
      </c>
    </row>
    <row r="150" spans="1:37" ht="12.75">
      <c r="A150" s="14" t="s">
        <v>334</v>
      </c>
      <c r="B150" s="15" t="s">
        <v>335</v>
      </c>
      <c r="C150" s="16" t="s">
        <v>305</v>
      </c>
      <c r="D150" s="17"/>
      <c r="E150" s="17" t="s">
        <v>1171</v>
      </c>
      <c r="F150" s="36">
        <v>683638203</v>
      </c>
      <c r="G150" s="34">
        <v>48.58</v>
      </c>
      <c r="H150" s="20">
        <f t="shared" si="32"/>
        <v>0.4858</v>
      </c>
      <c r="I150" s="18">
        <v>8778461.6</v>
      </c>
      <c r="J150" s="18">
        <v>589465.85</v>
      </c>
      <c r="K150" s="18">
        <v>0</v>
      </c>
      <c r="L150" s="18">
        <v>0</v>
      </c>
      <c r="M150" s="21">
        <f t="shared" si="33"/>
        <v>9367927.45</v>
      </c>
      <c r="N150" s="18">
        <v>21141575</v>
      </c>
      <c r="O150" s="18">
        <v>0</v>
      </c>
      <c r="P150" s="18">
        <v>0</v>
      </c>
      <c r="Q150" s="21">
        <f t="shared" si="34"/>
        <v>21141575</v>
      </c>
      <c r="R150" s="18">
        <v>7383963</v>
      </c>
      <c r="S150" s="18">
        <v>0</v>
      </c>
      <c r="T150" s="22">
        <f t="shared" si="35"/>
        <v>7383963</v>
      </c>
      <c r="U150" s="21">
        <f t="shared" si="36"/>
        <v>37893465.45</v>
      </c>
      <c r="V150" s="23">
        <f t="shared" si="37"/>
        <v>1.0800980646776406</v>
      </c>
      <c r="W150" s="23">
        <f t="shared" si="37"/>
        <v>0</v>
      </c>
      <c r="X150" s="23">
        <f t="shared" si="37"/>
        <v>1.0800980646776406</v>
      </c>
      <c r="Y150" s="24">
        <f t="shared" si="38"/>
        <v>3.092509299103637</v>
      </c>
      <c r="Z150" s="24">
        <f t="shared" si="39"/>
        <v>1.3703048496837733</v>
      </c>
      <c r="AA150" s="25"/>
      <c r="AB150" s="24">
        <f t="shared" si="40"/>
        <v>5.542912213465052</v>
      </c>
      <c r="AC150" s="35">
        <v>119874.04822335026</v>
      </c>
      <c r="AD150" s="27">
        <f t="shared" si="41"/>
        <v>6644.513259747067</v>
      </c>
      <c r="AE150" s="29"/>
      <c r="AF150" s="30">
        <f t="shared" si="42"/>
        <v>1407242081.1033347</v>
      </c>
      <c r="AG150" s="23">
        <f t="shared" si="43"/>
        <v>0.6656940959763771</v>
      </c>
      <c r="AH150" s="23">
        <f t="shared" si="44"/>
        <v>1.502341017504547</v>
      </c>
      <c r="AI150" s="23">
        <f t="shared" si="45"/>
        <v>0.5247116398203978</v>
      </c>
      <c r="AJ150" s="23">
        <f t="shared" si="46"/>
        <v>0.5247116398203978</v>
      </c>
      <c r="AK150" s="23">
        <f t="shared" si="47"/>
        <v>2.693</v>
      </c>
    </row>
    <row r="151" spans="1:37" ht="12.75">
      <c r="A151" s="14" t="s">
        <v>336</v>
      </c>
      <c r="B151" s="15" t="s">
        <v>337</v>
      </c>
      <c r="C151" s="16" t="s">
        <v>305</v>
      </c>
      <c r="D151" s="17"/>
      <c r="E151" s="17" t="s">
        <v>1171</v>
      </c>
      <c r="F151" s="36">
        <v>2269352464</v>
      </c>
      <c r="G151" s="34">
        <v>99.37</v>
      </c>
      <c r="H151" s="20">
        <f t="shared" si="32"/>
        <v>0.9937</v>
      </c>
      <c r="I151" s="18">
        <v>13697793.13</v>
      </c>
      <c r="J151" s="18">
        <v>0</v>
      </c>
      <c r="K151" s="18">
        <v>0</v>
      </c>
      <c r="L151" s="18">
        <v>0</v>
      </c>
      <c r="M151" s="21">
        <f t="shared" si="33"/>
        <v>13697793.13</v>
      </c>
      <c r="N151" s="18">
        <v>32208436</v>
      </c>
      <c r="O151" s="18">
        <v>0</v>
      </c>
      <c r="P151" s="18">
        <v>0</v>
      </c>
      <c r="Q151" s="21">
        <f t="shared" si="34"/>
        <v>32208436</v>
      </c>
      <c r="R151" s="18">
        <v>9602014</v>
      </c>
      <c r="S151" s="18">
        <v>113211</v>
      </c>
      <c r="T151" s="22">
        <f t="shared" si="35"/>
        <v>9715225</v>
      </c>
      <c r="U151" s="21">
        <f t="shared" si="36"/>
        <v>55621454.13</v>
      </c>
      <c r="V151" s="23">
        <f t="shared" si="37"/>
        <v>0.4231169090003465</v>
      </c>
      <c r="W151" s="23">
        <f t="shared" si="37"/>
        <v>0.004988691787456072</v>
      </c>
      <c r="X151" s="23">
        <f t="shared" si="37"/>
        <v>0.4281056007878026</v>
      </c>
      <c r="Y151" s="24">
        <f t="shared" si="38"/>
        <v>1.4192786934132238</v>
      </c>
      <c r="Z151" s="24">
        <f t="shared" si="39"/>
        <v>0.6035991917207975</v>
      </c>
      <c r="AA151" s="25"/>
      <c r="AB151" s="24">
        <f t="shared" si="40"/>
        <v>2.450983485921824</v>
      </c>
      <c r="AC151" s="35">
        <v>493209.4482421875</v>
      </c>
      <c r="AD151" s="27">
        <f t="shared" si="41"/>
        <v>12088.482127422161</v>
      </c>
      <c r="AE151" s="29"/>
      <c r="AF151" s="30">
        <f t="shared" si="42"/>
        <v>2283740026.1648383</v>
      </c>
      <c r="AG151" s="23">
        <f t="shared" si="43"/>
        <v>0.5997965168129565</v>
      </c>
      <c r="AH151" s="23">
        <f t="shared" si="44"/>
        <v>1.4103372376447205</v>
      </c>
      <c r="AI151" s="23">
        <f t="shared" si="45"/>
        <v>0.42045127247364433</v>
      </c>
      <c r="AJ151" s="23">
        <f t="shared" si="46"/>
        <v>0.4254085355028394</v>
      </c>
      <c r="AK151" s="23">
        <f t="shared" si="47"/>
        <v>2.4349999999999996</v>
      </c>
    </row>
    <row r="152" spans="1:37" ht="12.75">
      <c r="A152" s="14" t="s">
        <v>338</v>
      </c>
      <c r="B152" s="15" t="s">
        <v>339</v>
      </c>
      <c r="C152" s="16" t="s">
        <v>305</v>
      </c>
      <c r="D152" s="17"/>
      <c r="E152" s="17" t="s">
        <v>1171</v>
      </c>
      <c r="F152" s="36">
        <v>820544102</v>
      </c>
      <c r="G152" s="34">
        <v>102.49</v>
      </c>
      <c r="H152" s="20">
        <f t="shared" si="32"/>
        <v>1.0249</v>
      </c>
      <c r="I152" s="18">
        <v>4936018.12</v>
      </c>
      <c r="J152" s="18">
        <v>0</v>
      </c>
      <c r="K152" s="18">
        <v>0</v>
      </c>
      <c r="L152" s="18">
        <v>0</v>
      </c>
      <c r="M152" s="21">
        <f t="shared" si="33"/>
        <v>4936018.12</v>
      </c>
      <c r="N152" s="18">
        <v>10752052.5</v>
      </c>
      <c r="O152" s="18">
        <v>0</v>
      </c>
      <c r="P152" s="18">
        <v>0</v>
      </c>
      <c r="Q152" s="21">
        <f t="shared" si="34"/>
        <v>10752052.5</v>
      </c>
      <c r="R152" s="18">
        <v>5170654.89</v>
      </c>
      <c r="S152" s="18">
        <v>0</v>
      </c>
      <c r="T152" s="22">
        <f t="shared" si="35"/>
        <v>5170654.89</v>
      </c>
      <c r="U152" s="21">
        <f t="shared" si="36"/>
        <v>20858725.51</v>
      </c>
      <c r="V152" s="23">
        <f t="shared" si="37"/>
        <v>0.6301495407007385</v>
      </c>
      <c r="W152" s="23">
        <f t="shared" si="37"/>
        <v>0</v>
      </c>
      <c r="X152" s="23">
        <f t="shared" si="37"/>
        <v>0.6301495407007385</v>
      </c>
      <c r="Y152" s="24">
        <f t="shared" si="38"/>
        <v>1.3103564419990188</v>
      </c>
      <c r="Z152" s="24">
        <f t="shared" si="39"/>
        <v>0.6015542745318521</v>
      </c>
      <c r="AA152" s="25"/>
      <c r="AB152" s="24">
        <f t="shared" si="40"/>
        <v>2.5420602572316096</v>
      </c>
      <c r="AC152" s="35">
        <v>289494.1199841081</v>
      </c>
      <c r="AD152" s="27">
        <f t="shared" si="41"/>
        <v>7359.114971138403</v>
      </c>
      <c r="AE152" s="29"/>
      <c r="AF152" s="30">
        <f t="shared" si="42"/>
        <v>800608939.4087229</v>
      </c>
      <c r="AG152" s="23">
        <f t="shared" si="43"/>
        <v>0.6165329759676952</v>
      </c>
      <c r="AH152" s="23">
        <f t="shared" si="44"/>
        <v>1.3429843174047944</v>
      </c>
      <c r="AI152" s="23">
        <f t="shared" si="45"/>
        <v>0.6458402642641868</v>
      </c>
      <c r="AJ152" s="23">
        <f t="shared" si="46"/>
        <v>0.6458402642641868</v>
      </c>
      <c r="AK152" s="23">
        <f t="shared" si="47"/>
        <v>2.606</v>
      </c>
    </row>
    <row r="153" spans="1:37" ht="12.75">
      <c r="A153" s="14" t="s">
        <v>340</v>
      </c>
      <c r="B153" s="15" t="s">
        <v>341</v>
      </c>
      <c r="C153" s="16" t="s">
        <v>305</v>
      </c>
      <c r="D153" s="17"/>
      <c r="E153" s="17" t="s">
        <v>1171</v>
      </c>
      <c r="F153" s="36">
        <v>22963088</v>
      </c>
      <c r="G153" s="34">
        <v>58.98</v>
      </c>
      <c r="H153" s="20">
        <f t="shared" si="32"/>
        <v>0.5898</v>
      </c>
      <c r="I153" s="18">
        <v>218233.61</v>
      </c>
      <c r="J153" s="18">
        <v>14657.82</v>
      </c>
      <c r="K153" s="18">
        <v>0</v>
      </c>
      <c r="L153" s="18">
        <v>0</v>
      </c>
      <c r="M153" s="21">
        <f t="shared" si="33"/>
        <v>232891.43</v>
      </c>
      <c r="N153" s="18">
        <v>502485</v>
      </c>
      <c r="O153" s="18">
        <v>0</v>
      </c>
      <c r="P153" s="18">
        <v>0</v>
      </c>
      <c r="Q153" s="21">
        <f t="shared" si="34"/>
        <v>502485</v>
      </c>
      <c r="R153" s="18">
        <v>393859.48</v>
      </c>
      <c r="S153" s="18">
        <v>0</v>
      </c>
      <c r="T153" s="22">
        <f t="shared" si="35"/>
        <v>393859.48</v>
      </c>
      <c r="U153" s="21">
        <f t="shared" si="36"/>
        <v>1129235.91</v>
      </c>
      <c r="V153" s="23">
        <f t="shared" si="37"/>
        <v>1.7151851702175247</v>
      </c>
      <c r="W153" s="23">
        <f t="shared" si="37"/>
        <v>0</v>
      </c>
      <c r="X153" s="23">
        <f t="shared" si="37"/>
        <v>1.7151851702175247</v>
      </c>
      <c r="Y153" s="24">
        <f t="shared" si="38"/>
        <v>2.188229213771249</v>
      </c>
      <c r="Z153" s="24">
        <f t="shared" si="39"/>
        <v>1.0141990920384922</v>
      </c>
      <c r="AA153" s="38">
        <v>0.087</v>
      </c>
      <c r="AB153" s="24">
        <f t="shared" si="40"/>
        <v>4.830613476027265</v>
      </c>
      <c r="AC153" s="35">
        <v>93270.86614173229</v>
      </c>
      <c r="AD153" s="27">
        <f t="shared" si="41"/>
        <v>4505.555029049871</v>
      </c>
      <c r="AE153" s="29"/>
      <c r="AF153" s="30">
        <f t="shared" si="42"/>
        <v>38933685.99525263</v>
      </c>
      <c r="AG153" s="23">
        <f t="shared" si="43"/>
        <v>0.5981746244843027</v>
      </c>
      <c r="AH153" s="23">
        <f t="shared" si="44"/>
        <v>1.2906175902822825</v>
      </c>
      <c r="AI153" s="23">
        <f t="shared" si="45"/>
        <v>1.0116162133942959</v>
      </c>
      <c r="AJ153" s="23">
        <f t="shared" si="46"/>
        <v>1.0116162133942959</v>
      </c>
      <c r="AK153" s="23">
        <f t="shared" si="47"/>
        <v>2.901</v>
      </c>
    </row>
    <row r="154" spans="1:37" ht="12.75">
      <c r="A154" s="14" t="s">
        <v>342</v>
      </c>
      <c r="B154" s="15" t="s">
        <v>343</v>
      </c>
      <c r="C154" s="16" t="s">
        <v>305</v>
      </c>
      <c r="D154" s="17"/>
      <c r="E154" s="17" t="s">
        <v>1171</v>
      </c>
      <c r="F154" s="36">
        <v>82388228</v>
      </c>
      <c r="G154" s="34">
        <v>54.83</v>
      </c>
      <c r="H154" s="20">
        <f t="shared" si="32"/>
        <v>0.5483</v>
      </c>
      <c r="I154" s="18">
        <v>930677.45</v>
      </c>
      <c r="J154" s="18">
        <v>62525.83</v>
      </c>
      <c r="K154" s="18">
        <v>0</v>
      </c>
      <c r="L154" s="18">
        <v>0</v>
      </c>
      <c r="M154" s="21">
        <f t="shared" si="33"/>
        <v>993203.2799999999</v>
      </c>
      <c r="N154" s="18">
        <v>2672463</v>
      </c>
      <c r="O154" s="18">
        <v>0</v>
      </c>
      <c r="P154" s="18">
        <v>0</v>
      </c>
      <c r="Q154" s="21">
        <f t="shared" si="34"/>
        <v>2672463</v>
      </c>
      <c r="R154" s="18">
        <v>1659344</v>
      </c>
      <c r="S154" s="18">
        <v>0</v>
      </c>
      <c r="T154" s="22">
        <f t="shared" si="35"/>
        <v>1659344</v>
      </c>
      <c r="U154" s="21">
        <f t="shared" si="36"/>
        <v>5325010.279999999</v>
      </c>
      <c r="V154" s="23">
        <f t="shared" si="37"/>
        <v>2.0140547263621205</v>
      </c>
      <c r="W154" s="23">
        <f t="shared" si="37"/>
        <v>0</v>
      </c>
      <c r="X154" s="23">
        <f t="shared" si="37"/>
        <v>2.0140547263621205</v>
      </c>
      <c r="Y154" s="24">
        <f t="shared" si="38"/>
        <v>3.243743754265476</v>
      </c>
      <c r="Z154" s="24">
        <f t="shared" si="39"/>
        <v>1.2055160113408434</v>
      </c>
      <c r="AA154" s="25"/>
      <c r="AB154" s="24">
        <f t="shared" si="40"/>
        <v>6.463314491968439</v>
      </c>
      <c r="AC154" s="35">
        <v>109109.84126984127</v>
      </c>
      <c r="AD154" s="27">
        <f t="shared" si="41"/>
        <v>7052.112182957411</v>
      </c>
      <c r="AE154" s="29"/>
      <c r="AF154" s="30">
        <f t="shared" si="42"/>
        <v>150261221.9587817</v>
      </c>
      <c r="AG154" s="23">
        <f t="shared" si="43"/>
        <v>0.6609844290181844</v>
      </c>
      <c r="AH154" s="23">
        <f t="shared" si="44"/>
        <v>1.7785447004637605</v>
      </c>
      <c r="AI154" s="23">
        <f t="shared" si="45"/>
        <v>1.1043062064643507</v>
      </c>
      <c r="AJ154" s="23">
        <f t="shared" si="46"/>
        <v>1.1043062064643507</v>
      </c>
      <c r="AK154" s="23">
        <f t="shared" si="47"/>
        <v>3.544</v>
      </c>
    </row>
    <row r="155" spans="1:37" ht="12.75">
      <c r="A155" s="14" t="s">
        <v>344</v>
      </c>
      <c r="B155" s="15" t="s">
        <v>345</v>
      </c>
      <c r="C155" s="16" t="s">
        <v>305</v>
      </c>
      <c r="D155" s="17"/>
      <c r="E155" s="17" t="s">
        <v>1171</v>
      </c>
      <c r="F155" s="36">
        <v>162026674</v>
      </c>
      <c r="G155" s="34">
        <v>60.36</v>
      </c>
      <c r="H155" s="20">
        <f t="shared" si="32"/>
        <v>0.6036</v>
      </c>
      <c r="I155" s="18">
        <v>1608358.96</v>
      </c>
      <c r="J155" s="18">
        <v>107951.71</v>
      </c>
      <c r="K155" s="18">
        <v>0</v>
      </c>
      <c r="L155" s="18">
        <v>0</v>
      </c>
      <c r="M155" s="21">
        <f t="shared" si="33"/>
        <v>1716310.67</v>
      </c>
      <c r="N155" s="18">
        <v>4618077.5</v>
      </c>
      <c r="O155" s="18">
        <v>0</v>
      </c>
      <c r="P155" s="18">
        <v>0</v>
      </c>
      <c r="Q155" s="21">
        <f t="shared" si="34"/>
        <v>4618077.5</v>
      </c>
      <c r="R155" s="18">
        <v>1923560.79</v>
      </c>
      <c r="S155" s="18">
        <v>0</v>
      </c>
      <c r="T155" s="22">
        <f t="shared" si="35"/>
        <v>1923560.79</v>
      </c>
      <c r="U155" s="21">
        <f t="shared" si="36"/>
        <v>8257948.96</v>
      </c>
      <c r="V155" s="23">
        <f t="shared" si="37"/>
        <v>1.187187728114446</v>
      </c>
      <c r="W155" s="23">
        <f t="shared" si="37"/>
        <v>0</v>
      </c>
      <c r="X155" s="23">
        <f t="shared" si="37"/>
        <v>1.187187728114446</v>
      </c>
      <c r="Y155" s="24">
        <f t="shared" si="38"/>
        <v>2.8501958263983127</v>
      </c>
      <c r="Z155" s="24">
        <f t="shared" si="39"/>
        <v>1.0592766163921872</v>
      </c>
      <c r="AA155" s="25"/>
      <c r="AB155" s="24">
        <f t="shared" si="40"/>
        <v>5.096660170904946</v>
      </c>
      <c r="AC155" s="35">
        <v>103680.90452261307</v>
      </c>
      <c r="AD155" s="27">
        <f t="shared" si="41"/>
        <v>5284.263365638005</v>
      </c>
      <c r="AE155" s="29"/>
      <c r="AF155" s="30">
        <f t="shared" si="42"/>
        <v>268433853.5453943</v>
      </c>
      <c r="AG155" s="23">
        <f t="shared" si="43"/>
        <v>0.6393793656543243</v>
      </c>
      <c r="AH155" s="23">
        <f t="shared" si="44"/>
        <v>1.7203782008140216</v>
      </c>
      <c r="AI155" s="23">
        <f t="shared" si="45"/>
        <v>0.7165865126898797</v>
      </c>
      <c r="AJ155" s="23">
        <f t="shared" si="46"/>
        <v>0.7165865126898797</v>
      </c>
      <c r="AK155" s="23">
        <f t="shared" si="47"/>
        <v>3.076</v>
      </c>
    </row>
    <row r="156" spans="1:37" ht="12.75">
      <c r="A156" s="14" t="s">
        <v>346</v>
      </c>
      <c r="B156" s="15" t="s">
        <v>347</v>
      </c>
      <c r="C156" s="16" t="s">
        <v>305</v>
      </c>
      <c r="D156" s="17"/>
      <c r="E156" s="17" t="s">
        <v>1171</v>
      </c>
      <c r="F156" s="36">
        <v>418617807</v>
      </c>
      <c r="G156" s="34">
        <v>55.22</v>
      </c>
      <c r="H156" s="20">
        <f t="shared" si="32"/>
        <v>0.5522</v>
      </c>
      <c r="I156" s="18">
        <v>4882492.21</v>
      </c>
      <c r="J156" s="18">
        <v>327750.64</v>
      </c>
      <c r="K156" s="18">
        <v>0</v>
      </c>
      <c r="L156" s="18">
        <v>0</v>
      </c>
      <c r="M156" s="21">
        <f t="shared" si="33"/>
        <v>5210242.85</v>
      </c>
      <c r="N156" s="18">
        <v>11889254.5</v>
      </c>
      <c r="O156" s="18">
        <v>0</v>
      </c>
      <c r="P156" s="18">
        <v>0</v>
      </c>
      <c r="Q156" s="21">
        <f t="shared" si="34"/>
        <v>11889254.5</v>
      </c>
      <c r="R156" s="18">
        <v>8126748.11</v>
      </c>
      <c r="S156" s="18">
        <v>0</v>
      </c>
      <c r="T156" s="22">
        <f t="shared" si="35"/>
        <v>8126748.11</v>
      </c>
      <c r="U156" s="21">
        <f t="shared" si="36"/>
        <v>25226245.46</v>
      </c>
      <c r="V156" s="23">
        <f t="shared" si="37"/>
        <v>1.9413288145193501</v>
      </c>
      <c r="W156" s="23">
        <f t="shared" si="37"/>
        <v>0</v>
      </c>
      <c r="X156" s="23">
        <f t="shared" si="37"/>
        <v>1.9413288145193501</v>
      </c>
      <c r="Y156" s="24">
        <f t="shared" si="38"/>
        <v>2.8401215383558687</v>
      </c>
      <c r="Z156" s="24">
        <f t="shared" si="39"/>
        <v>1.2446300092532852</v>
      </c>
      <c r="AA156" s="25"/>
      <c r="AB156" s="24">
        <f t="shared" si="40"/>
        <v>6.0260803621285035</v>
      </c>
      <c r="AC156" s="35">
        <v>69614.9112138166</v>
      </c>
      <c r="AD156" s="27">
        <f t="shared" si="41"/>
        <v>4195.050493768996</v>
      </c>
      <c r="AE156" s="29"/>
      <c r="AF156" s="30">
        <f t="shared" si="42"/>
        <v>758090921.7674755</v>
      </c>
      <c r="AG156" s="23">
        <f t="shared" si="43"/>
        <v>0.6872846911096642</v>
      </c>
      <c r="AH156" s="23">
        <f t="shared" si="44"/>
        <v>1.5683151134801108</v>
      </c>
      <c r="AI156" s="23">
        <f t="shared" si="45"/>
        <v>1.0720017713775851</v>
      </c>
      <c r="AJ156" s="23">
        <f t="shared" si="46"/>
        <v>1.0720017713775851</v>
      </c>
      <c r="AK156" s="23">
        <f t="shared" si="47"/>
        <v>3.327</v>
      </c>
    </row>
    <row r="157" spans="1:37" ht="12.75">
      <c r="A157" s="14" t="s">
        <v>348</v>
      </c>
      <c r="B157" s="15" t="s">
        <v>349</v>
      </c>
      <c r="C157" s="16" t="s">
        <v>305</v>
      </c>
      <c r="D157" s="17"/>
      <c r="E157" s="17" t="s">
        <v>1171</v>
      </c>
      <c r="F157" s="36">
        <v>161568452</v>
      </c>
      <c r="G157" s="34">
        <v>54.54</v>
      </c>
      <c r="H157" s="20">
        <f t="shared" si="32"/>
        <v>0.5454</v>
      </c>
      <c r="I157" s="18">
        <v>1845103.49</v>
      </c>
      <c r="J157" s="18">
        <v>123834.11</v>
      </c>
      <c r="K157" s="18">
        <v>0</v>
      </c>
      <c r="L157" s="18">
        <v>0</v>
      </c>
      <c r="M157" s="21">
        <f t="shared" si="33"/>
        <v>1968937.6</v>
      </c>
      <c r="N157" s="18">
        <v>3241244</v>
      </c>
      <c r="O157" s="18">
        <v>1769379.61</v>
      </c>
      <c r="P157" s="18">
        <v>0</v>
      </c>
      <c r="Q157" s="21">
        <f t="shared" si="34"/>
        <v>5010623.61</v>
      </c>
      <c r="R157" s="18">
        <v>2256271.55</v>
      </c>
      <c r="S157" s="18">
        <v>0</v>
      </c>
      <c r="T157" s="22">
        <f t="shared" si="35"/>
        <v>2256271.55</v>
      </c>
      <c r="U157" s="21">
        <f t="shared" si="36"/>
        <v>9235832.760000002</v>
      </c>
      <c r="V157" s="23">
        <f t="shared" si="37"/>
        <v>1.3964802670759016</v>
      </c>
      <c r="W157" s="23">
        <f t="shared" si="37"/>
        <v>0</v>
      </c>
      <c r="X157" s="23">
        <f t="shared" si="37"/>
        <v>1.3964802670759016</v>
      </c>
      <c r="Y157" s="24">
        <f t="shared" si="38"/>
        <v>3.1012388544763683</v>
      </c>
      <c r="Z157" s="24">
        <f t="shared" si="39"/>
        <v>1.2186398864550614</v>
      </c>
      <c r="AA157" s="25"/>
      <c r="AB157" s="24">
        <f t="shared" si="40"/>
        <v>5.716359008007331</v>
      </c>
      <c r="AC157" s="35">
        <v>91303.20781032078</v>
      </c>
      <c r="AD157" s="27">
        <f t="shared" si="41"/>
        <v>5219.219144264925</v>
      </c>
      <c r="AE157" s="29"/>
      <c r="AF157" s="30">
        <f t="shared" si="42"/>
        <v>296238452.5119179</v>
      </c>
      <c r="AG157" s="23">
        <f t="shared" si="43"/>
        <v>0.6646461940725904</v>
      </c>
      <c r="AH157" s="23">
        <f t="shared" si="44"/>
        <v>1.691415671231411</v>
      </c>
      <c r="AI157" s="23">
        <f t="shared" si="45"/>
        <v>0.7616403376631966</v>
      </c>
      <c r="AJ157" s="23">
        <f t="shared" si="46"/>
        <v>0.7616403376631966</v>
      </c>
      <c r="AK157" s="23">
        <f t="shared" si="47"/>
        <v>3.118</v>
      </c>
    </row>
    <row r="158" spans="1:37" ht="12.75">
      <c r="A158" s="14" t="s">
        <v>350</v>
      </c>
      <c r="B158" s="15" t="s">
        <v>351</v>
      </c>
      <c r="C158" s="16" t="s">
        <v>305</v>
      </c>
      <c r="D158" s="17"/>
      <c r="E158" s="17" t="s">
        <v>1171</v>
      </c>
      <c r="F158" s="36">
        <v>160877095</v>
      </c>
      <c r="G158" s="34">
        <v>58.57</v>
      </c>
      <c r="H158" s="20">
        <f t="shared" si="32"/>
        <v>0.5857</v>
      </c>
      <c r="I158" s="18">
        <v>1856017.23</v>
      </c>
      <c r="J158" s="18">
        <v>125232.43</v>
      </c>
      <c r="K158" s="18">
        <v>0</v>
      </c>
      <c r="L158" s="18">
        <v>0</v>
      </c>
      <c r="M158" s="21">
        <f t="shared" si="33"/>
        <v>1981249.66</v>
      </c>
      <c r="N158" s="18">
        <v>4353094.5</v>
      </c>
      <c r="O158" s="18">
        <v>0</v>
      </c>
      <c r="P158" s="18">
        <v>0</v>
      </c>
      <c r="Q158" s="21">
        <f t="shared" si="34"/>
        <v>4353094.5</v>
      </c>
      <c r="R158" s="18">
        <v>2148236</v>
      </c>
      <c r="S158" s="18">
        <v>0</v>
      </c>
      <c r="T158" s="22">
        <f t="shared" si="35"/>
        <v>2148236</v>
      </c>
      <c r="U158" s="21">
        <f t="shared" si="36"/>
        <v>8482580.16</v>
      </c>
      <c r="V158" s="23">
        <f t="shared" si="37"/>
        <v>1.3353274435991027</v>
      </c>
      <c r="W158" s="23">
        <f t="shared" si="37"/>
        <v>0</v>
      </c>
      <c r="X158" s="23">
        <f t="shared" si="37"/>
        <v>1.3353274435991027</v>
      </c>
      <c r="Y158" s="24">
        <f t="shared" si="38"/>
        <v>2.7058510100521147</v>
      </c>
      <c r="Z158" s="24">
        <f t="shared" si="39"/>
        <v>1.231529982562154</v>
      </c>
      <c r="AA158" s="25"/>
      <c r="AB158" s="24">
        <f t="shared" si="40"/>
        <v>5.272708436213371</v>
      </c>
      <c r="AC158" s="35">
        <v>122263.9889196676</v>
      </c>
      <c r="AD158" s="27">
        <f t="shared" si="41"/>
        <v>6446.623658218295</v>
      </c>
      <c r="AE158" s="29"/>
      <c r="AF158" s="30">
        <f t="shared" si="42"/>
        <v>274674910.3636674</v>
      </c>
      <c r="AG158" s="23">
        <f t="shared" si="43"/>
        <v>0.7213071107866535</v>
      </c>
      <c r="AH158" s="23">
        <f t="shared" si="44"/>
        <v>1.5848169365875235</v>
      </c>
      <c r="AI158" s="23">
        <f t="shared" si="45"/>
        <v>0.7821012837159944</v>
      </c>
      <c r="AJ158" s="23">
        <f t="shared" si="46"/>
        <v>0.7821012837159944</v>
      </c>
      <c r="AK158" s="23">
        <f t="shared" si="47"/>
        <v>3.088</v>
      </c>
    </row>
    <row r="159" spans="1:37" ht="12.75">
      <c r="A159" s="14" t="s">
        <v>352</v>
      </c>
      <c r="B159" s="32" t="s">
        <v>353</v>
      </c>
      <c r="C159" s="16" t="s">
        <v>305</v>
      </c>
      <c r="D159" s="17"/>
      <c r="E159" s="17" t="s">
        <v>1171</v>
      </c>
      <c r="F159" s="36">
        <v>175865357</v>
      </c>
      <c r="G159" s="34">
        <v>54.5</v>
      </c>
      <c r="H159" s="20">
        <f t="shared" si="32"/>
        <v>0.545</v>
      </c>
      <c r="I159" s="18">
        <v>1967941.72</v>
      </c>
      <c r="J159" s="18">
        <v>132168.73</v>
      </c>
      <c r="K159" s="18">
        <v>0</v>
      </c>
      <c r="L159" s="18">
        <v>0</v>
      </c>
      <c r="M159" s="21">
        <f t="shared" si="33"/>
        <v>2100110.45</v>
      </c>
      <c r="N159" s="18">
        <v>5501372.5</v>
      </c>
      <c r="O159" s="18">
        <v>0</v>
      </c>
      <c r="P159" s="18">
        <v>0</v>
      </c>
      <c r="Q159" s="21">
        <f t="shared" si="34"/>
        <v>5501372.5</v>
      </c>
      <c r="R159" s="18">
        <v>3046719.92</v>
      </c>
      <c r="S159" s="18">
        <v>0</v>
      </c>
      <c r="T159" s="22">
        <f t="shared" si="35"/>
        <v>3046719.92</v>
      </c>
      <c r="U159" s="21">
        <f t="shared" si="36"/>
        <v>10648202.870000001</v>
      </c>
      <c r="V159" s="23">
        <f t="shared" si="37"/>
        <v>1.7324161915527228</v>
      </c>
      <c r="W159" s="23">
        <f t="shared" si="37"/>
        <v>0</v>
      </c>
      <c r="X159" s="23">
        <f t="shared" si="37"/>
        <v>1.7324161915527228</v>
      </c>
      <c r="Y159" s="24">
        <f t="shared" si="38"/>
        <v>3.128172935161983</v>
      </c>
      <c r="Z159" s="24">
        <f t="shared" si="39"/>
        <v>1.1941581251843705</v>
      </c>
      <c r="AA159" s="25"/>
      <c r="AB159" s="24">
        <f t="shared" si="40"/>
        <v>6.0547472518990775</v>
      </c>
      <c r="AC159" s="35">
        <v>92063.78986866791</v>
      </c>
      <c r="AD159" s="27">
        <f t="shared" si="41"/>
        <v>5574.229787067312</v>
      </c>
      <c r="AE159" s="29"/>
      <c r="AF159" s="30">
        <f t="shared" si="42"/>
        <v>322688728.4403669</v>
      </c>
      <c r="AG159" s="23">
        <f t="shared" si="43"/>
        <v>0.650816178225482</v>
      </c>
      <c r="AH159" s="23">
        <f t="shared" si="44"/>
        <v>1.704854249663281</v>
      </c>
      <c r="AI159" s="23">
        <f t="shared" si="45"/>
        <v>0.9441668243962342</v>
      </c>
      <c r="AJ159" s="23">
        <f t="shared" si="46"/>
        <v>0.9441668243962342</v>
      </c>
      <c r="AK159" s="23">
        <f t="shared" si="47"/>
        <v>3.3</v>
      </c>
    </row>
    <row r="160" spans="1:37" ht="12.75">
      <c r="A160" s="14" t="s">
        <v>354</v>
      </c>
      <c r="B160" s="15" t="s">
        <v>355</v>
      </c>
      <c r="C160" s="16" t="s">
        <v>305</v>
      </c>
      <c r="D160" s="17"/>
      <c r="E160" s="17" t="s">
        <v>1171</v>
      </c>
      <c r="F160" s="36">
        <v>160060350</v>
      </c>
      <c r="G160" s="34">
        <v>53.82</v>
      </c>
      <c r="H160" s="20">
        <f t="shared" si="32"/>
        <v>0.5382</v>
      </c>
      <c r="I160" s="18">
        <v>1935952.87</v>
      </c>
      <c r="J160" s="18">
        <v>130398.45</v>
      </c>
      <c r="K160" s="18">
        <v>0</v>
      </c>
      <c r="L160" s="18">
        <v>0</v>
      </c>
      <c r="M160" s="21">
        <f t="shared" si="33"/>
        <v>2066351.32</v>
      </c>
      <c r="N160" s="18">
        <v>4072107</v>
      </c>
      <c r="O160" s="18">
        <v>0</v>
      </c>
      <c r="P160" s="18">
        <v>0</v>
      </c>
      <c r="Q160" s="21">
        <f t="shared" si="34"/>
        <v>4072107</v>
      </c>
      <c r="R160" s="18">
        <v>3043300</v>
      </c>
      <c r="S160" s="18">
        <v>0</v>
      </c>
      <c r="T160" s="22">
        <f t="shared" si="35"/>
        <v>3043300</v>
      </c>
      <c r="U160" s="21">
        <f t="shared" si="36"/>
        <v>9181758.32</v>
      </c>
      <c r="V160" s="23">
        <f t="shared" si="37"/>
        <v>1.901345336305962</v>
      </c>
      <c r="W160" s="23">
        <f t="shared" si="37"/>
        <v>0</v>
      </c>
      <c r="X160" s="23">
        <f t="shared" si="37"/>
        <v>1.901345336305962</v>
      </c>
      <c r="Y160" s="24">
        <f t="shared" si="38"/>
        <v>2.544107269539271</v>
      </c>
      <c r="Z160" s="24">
        <f t="shared" si="39"/>
        <v>1.2909826324883082</v>
      </c>
      <c r="AA160" s="25"/>
      <c r="AB160" s="24">
        <f t="shared" si="40"/>
        <v>5.7364352383335415</v>
      </c>
      <c r="AC160" s="35">
        <v>101111.36023916292</v>
      </c>
      <c r="AD160" s="27">
        <f t="shared" si="41"/>
        <v>5800.187698717711</v>
      </c>
      <c r="AE160" s="29"/>
      <c r="AF160" s="30">
        <f t="shared" si="42"/>
        <v>297399386.845039</v>
      </c>
      <c r="AG160" s="23">
        <f t="shared" si="43"/>
        <v>0.6948068528052076</v>
      </c>
      <c r="AH160" s="23">
        <f t="shared" si="44"/>
        <v>1.3692385324660354</v>
      </c>
      <c r="AI160" s="23">
        <f t="shared" si="45"/>
        <v>1.0233040599998688</v>
      </c>
      <c r="AJ160" s="23">
        <f t="shared" si="46"/>
        <v>1.0233040599998688</v>
      </c>
      <c r="AK160" s="23">
        <f t="shared" si="47"/>
        <v>3.0869999999999997</v>
      </c>
    </row>
    <row r="161" spans="1:37" ht="12.75">
      <c r="A161" s="14" t="s">
        <v>356</v>
      </c>
      <c r="B161" s="15" t="s">
        <v>357</v>
      </c>
      <c r="C161" s="16" t="s">
        <v>305</v>
      </c>
      <c r="D161" s="17"/>
      <c r="E161" s="17" t="s">
        <v>1171</v>
      </c>
      <c r="F161" s="36">
        <v>1565842650</v>
      </c>
      <c r="G161" s="34">
        <v>58.71</v>
      </c>
      <c r="H161" s="20">
        <f t="shared" si="32"/>
        <v>0.5871</v>
      </c>
      <c r="I161" s="18">
        <v>16904143.8</v>
      </c>
      <c r="J161" s="18">
        <v>0</v>
      </c>
      <c r="K161" s="18">
        <v>0</v>
      </c>
      <c r="L161" s="18">
        <v>0</v>
      </c>
      <c r="M161" s="21">
        <f t="shared" si="33"/>
        <v>16904143.8</v>
      </c>
      <c r="N161" s="18">
        <v>36765857.5</v>
      </c>
      <c r="O161" s="18">
        <v>0</v>
      </c>
      <c r="P161" s="18">
        <v>0</v>
      </c>
      <c r="Q161" s="21">
        <f t="shared" si="34"/>
        <v>36765857.5</v>
      </c>
      <c r="R161" s="18">
        <v>20692530</v>
      </c>
      <c r="S161" s="18">
        <v>0</v>
      </c>
      <c r="T161" s="22">
        <f t="shared" si="35"/>
        <v>20692530</v>
      </c>
      <c r="U161" s="21">
        <f t="shared" si="36"/>
        <v>74362531.3</v>
      </c>
      <c r="V161" s="23">
        <f t="shared" si="37"/>
        <v>1.3214948513504854</v>
      </c>
      <c r="W161" s="23">
        <f t="shared" si="37"/>
        <v>0</v>
      </c>
      <c r="X161" s="23">
        <f t="shared" si="37"/>
        <v>1.3214948513504854</v>
      </c>
      <c r="Y161" s="24">
        <f t="shared" si="38"/>
        <v>2.347991830469045</v>
      </c>
      <c r="Z161" s="24">
        <f t="shared" si="39"/>
        <v>1.079555713979307</v>
      </c>
      <c r="AA161" s="25"/>
      <c r="AB161" s="24">
        <f t="shared" si="40"/>
        <v>4.749042395798837</v>
      </c>
      <c r="AC161" s="35">
        <v>90234.98635122839</v>
      </c>
      <c r="AD161" s="27">
        <f t="shared" si="41"/>
        <v>4285.29775766313</v>
      </c>
      <c r="AE161" s="29"/>
      <c r="AF161" s="30">
        <f t="shared" si="42"/>
        <v>2667079969.340828</v>
      </c>
      <c r="AG161" s="23">
        <f t="shared" si="43"/>
        <v>0.6338071596772511</v>
      </c>
      <c r="AH161" s="23">
        <f t="shared" si="44"/>
        <v>1.3785060036683763</v>
      </c>
      <c r="AI161" s="23">
        <f t="shared" si="45"/>
        <v>0.7758496272278699</v>
      </c>
      <c r="AJ161" s="23">
        <f t="shared" si="46"/>
        <v>0.7758496272278699</v>
      </c>
      <c r="AK161" s="23">
        <f t="shared" si="47"/>
        <v>2.7889999999999997</v>
      </c>
    </row>
    <row r="162" spans="1:37" ht="12.75">
      <c r="A162" s="14" t="s">
        <v>358</v>
      </c>
      <c r="B162" s="15" t="s">
        <v>359</v>
      </c>
      <c r="C162" s="16" t="s">
        <v>305</v>
      </c>
      <c r="D162" s="17"/>
      <c r="E162" s="17" t="s">
        <v>1170</v>
      </c>
      <c r="F162" s="36">
        <v>539489564</v>
      </c>
      <c r="G162" s="34">
        <v>99.52</v>
      </c>
      <c r="H162" s="20">
        <f t="shared" si="32"/>
        <v>0.9952</v>
      </c>
      <c r="I162" s="18">
        <v>3401870.57</v>
      </c>
      <c r="J162" s="18">
        <v>228414.57</v>
      </c>
      <c r="K162" s="18">
        <v>0</v>
      </c>
      <c r="L162" s="18">
        <v>0</v>
      </c>
      <c r="M162" s="21">
        <f t="shared" si="33"/>
        <v>3630285.1399999997</v>
      </c>
      <c r="N162" s="18">
        <v>10293059</v>
      </c>
      <c r="O162" s="18">
        <v>0</v>
      </c>
      <c r="P162" s="18">
        <v>0</v>
      </c>
      <c r="Q162" s="21">
        <f t="shared" si="34"/>
        <v>10293059</v>
      </c>
      <c r="R162" s="18">
        <v>4222396.84</v>
      </c>
      <c r="S162" s="18">
        <v>0</v>
      </c>
      <c r="T162" s="22">
        <f t="shared" si="35"/>
        <v>4222396.84</v>
      </c>
      <c r="U162" s="21">
        <f t="shared" si="36"/>
        <v>18145740.98</v>
      </c>
      <c r="V162" s="23">
        <f t="shared" si="37"/>
        <v>0.7826651564292353</v>
      </c>
      <c r="W162" s="23">
        <f t="shared" si="37"/>
        <v>0</v>
      </c>
      <c r="X162" s="23">
        <f t="shared" si="37"/>
        <v>0.7826651564292353</v>
      </c>
      <c r="Y162" s="24">
        <f t="shared" si="38"/>
        <v>1.9079255071558714</v>
      </c>
      <c r="Z162" s="24">
        <f t="shared" si="39"/>
        <v>0.6729110963859164</v>
      </c>
      <c r="AA162" s="25"/>
      <c r="AB162" s="24">
        <f t="shared" si="40"/>
        <v>3.3635017599710237</v>
      </c>
      <c r="AC162" s="35">
        <v>155352.84391534392</v>
      </c>
      <c r="AD162" s="27">
        <f t="shared" si="41"/>
        <v>5225.29563925763</v>
      </c>
      <c r="AE162" s="29"/>
      <c r="AF162" s="30">
        <f t="shared" si="42"/>
        <v>542091603.6977493</v>
      </c>
      <c r="AG162" s="23">
        <f t="shared" si="43"/>
        <v>0.6696811231232639</v>
      </c>
      <c r="AH162" s="23">
        <f t="shared" si="44"/>
        <v>1.8987674647215231</v>
      </c>
      <c r="AI162" s="23">
        <f t="shared" si="45"/>
        <v>0.7789083636783749</v>
      </c>
      <c r="AJ162" s="23">
        <f t="shared" si="46"/>
        <v>0.7789083636783749</v>
      </c>
      <c r="AK162" s="23">
        <f t="shared" si="47"/>
        <v>3.348</v>
      </c>
    </row>
    <row r="163" spans="1:37" ht="12.75">
      <c r="A163" s="14" t="s">
        <v>360</v>
      </c>
      <c r="B163" s="15" t="s">
        <v>361</v>
      </c>
      <c r="C163" s="16" t="s">
        <v>305</v>
      </c>
      <c r="D163" s="17"/>
      <c r="E163" s="17" t="s">
        <v>1171</v>
      </c>
      <c r="F163" s="36">
        <v>38884177</v>
      </c>
      <c r="G163" s="34">
        <v>100.67</v>
      </c>
      <c r="H163" s="20">
        <f t="shared" si="32"/>
        <v>1.0067</v>
      </c>
      <c r="I163" s="18">
        <v>238230.44</v>
      </c>
      <c r="J163" s="18">
        <v>15988.83</v>
      </c>
      <c r="K163" s="18">
        <v>0</v>
      </c>
      <c r="L163" s="18">
        <v>0</v>
      </c>
      <c r="M163" s="21">
        <f t="shared" si="33"/>
        <v>254219.27</v>
      </c>
      <c r="N163" s="18">
        <v>0</v>
      </c>
      <c r="O163" s="18">
        <v>0</v>
      </c>
      <c r="P163" s="18">
        <v>0</v>
      </c>
      <c r="Q163" s="21">
        <f t="shared" si="34"/>
        <v>0</v>
      </c>
      <c r="R163" s="18">
        <v>288914</v>
      </c>
      <c r="S163" s="18">
        <v>0</v>
      </c>
      <c r="T163" s="22">
        <f t="shared" si="35"/>
        <v>288914</v>
      </c>
      <c r="U163" s="21">
        <f t="shared" si="36"/>
        <v>543133.27</v>
      </c>
      <c r="V163" s="23">
        <f t="shared" si="37"/>
        <v>0.7430117397109883</v>
      </c>
      <c r="W163" s="23">
        <f t="shared" si="37"/>
        <v>0</v>
      </c>
      <c r="X163" s="23">
        <f t="shared" si="37"/>
        <v>0.7430117397109883</v>
      </c>
      <c r="Y163" s="24">
        <f t="shared" si="38"/>
        <v>0</v>
      </c>
      <c r="Z163" s="24">
        <f t="shared" si="39"/>
        <v>0.6537859088543908</v>
      </c>
      <c r="AA163" s="25"/>
      <c r="AB163" s="24">
        <f t="shared" si="40"/>
        <v>1.3967976485653792</v>
      </c>
      <c r="AC163" s="35">
        <v>408713.04347826086</v>
      </c>
      <c r="AD163" s="27">
        <f t="shared" si="41"/>
        <v>5708.894180684344</v>
      </c>
      <c r="AE163" s="29"/>
      <c r="AF163" s="30">
        <f t="shared" si="42"/>
        <v>38625386.90771829</v>
      </c>
      <c r="AG163" s="23">
        <f t="shared" si="43"/>
        <v>0.6581662744437151</v>
      </c>
      <c r="AH163" s="23">
        <f t="shared" si="44"/>
        <v>0</v>
      </c>
      <c r="AI163" s="23">
        <f t="shared" si="45"/>
        <v>0.7479899183670519</v>
      </c>
      <c r="AJ163" s="23">
        <f t="shared" si="46"/>
        <v>0.7479899183670519</v>
      </c>
      <c r="AK163" s="23">
        <f t="shared" si="47"/>
        <v>1.4060000000000001</v>
      </c>
    </row>
    <row r="164" spans="1:37" ht="12.75">
      <c r="A164" s="14" t="s">
        <v>362</v>
      </c>
      <c r="B164" s="15" t="s">
        <v>363</v>
      </c>
      <c r="C164" s="16" t="s">
        <v>305</v>
      </c>
      <c r="D164" s="17"/>
      <c r="E164" s="17" t="s">
        <v>1171</v>
      </c>
      <c r="F164" s="36">
        <v>337250055</v>
      </c>
      <c r="G164" s="34">
        <v>58.03</v>
      </c>
      <c r="H164" s="20">
        <f t="shared" si="32"/>
        <v>0.5803</v>
      </c>
      <c r="I164" s="18">
        <v>3617431.23</v>
      </c>
      <c r="J164" s="18">
        <v>0</v>
      </c>
      <c r="K164" s="18">
        <v>0</v>
      </c>
      <c r="L164" s="18">
        <v>0</v>
      </c>
      <c r="M164" s="21">
        <f t="shared" si="33"/>
        <v>3617431.23</v>
      </c>
      <c r="N164" s="18">
        <v>6126662</v>
      </c>
      <c r="O164" s="18">
        <v>2816233.19</v>
      </c>
      <c r="P164" s="18">
        <v>0</v>
      </c>
      <c r="Q164" s="21">
        <f t="shared" si="34"/>
        <v>8942895.19</v>
      </c>
      <c r="R164" s="18">
        <v>4652790.5</v>
      </c>
      <c r="S164" s="18">
        <v>0</v>
      </c>
      <c r="T164" s="22">
        <f t="shared" si="35"/>
        <v>4652790.5</v>
      </c>
      <c r="U164" s="21">
        <f t="shared" si="36"/>
        <v>17213116.92</v>
      </c>
      <c r="V164" s="23">
        <f t="shared" si="37"/>
        <v>1.3796263131817725</v>
      </c>
      <c r="W164" s="23">
        <f t="shared" si="37"/>
        <v>0</v>
      </c>
      <c r="X164" s="23">
        <f t="shared" si="37"/>
        <v>1.3796263131817725</v>
      </c>
      <c r="Y164" s="24">
        <f t="shared" si="38"/>
        <v>2.6517105208478022</v>
      </c>
      <c r="Z164" s="24">
        <f t="shared" si="39"/>
        <v>1.0726258384153562</v>
      </c>
      <c r="AA164" s="25"/>
      <c r="AB164" s="24">
        <f t="shared" si="40"/>
        <v>5.103962672444932</v>
      </c>
      <c r="AC164" s="35">
        <v>99101.81047765794</v>
      </c>
      <c r="AD164" s="27">
        <f t="shared" si="41"/>
        <v>5058.119414496782</v>
      </c>
      <c r="AE164" s="29"/>
      <c r="AF164" s="30">
        <f t="shared" si="42"/>
        <v>581165009.4778563</v>
      </c>
      <c r="AG164" s="23">
        <f t="shared" si="43"/>
        <v>0.6224447740324313</v>
      </c>
      <c r="AH164" s="23">
        <f t="shared" si="44"/>
        <v>1.5387876152479796</v>
      </c>
      <c r="AI164" s="23">
        <f t="shared" si="45"/>
        <v>0.8005971495393825</v>
      </c>
      <c r="AJ164" s="23">
        <f t="shared" si="46"/>
        <v>0.8005971495393825</v>
      </c>
      <c r="AK164" s="23">
        <f t="shared" si="47"/>
        <v>2.962</v>
      </c>
    </row>
    <row r="165" spans="1:37" ht="12.75">
      <c r="A165" s="14" t="s">
        <v>364</v>
      </c>
      <c r="B165" s="15" t="s">
        <v>365</v>
      </c>
      <c r="C165" s="16" t="s">
        <v>305</v>
      </c>
      <c r="D165" s="17"/>
      <c r="E165" s="17" t="s">
        <v>1171</v>
      </c>
      <c r="F165" s="36">
        <v>344821311</v>
      </c>
      <c r="G165" s="34">
        <v>99.2</v>
      </c>
      <c r="H165" s="20">
        <f t="shared" si="32"/>
        <v>0.992</v>
      </c>
      <c r="I165" s="18">
        <v>2137408.3</v>
      </c>
      <c r="J165" s="18">
        <v>143565.43</v>
      </c>
      <c r="K165" s="18">
        <v>0</v>
      </c>
      <c r="L165" s="18">
        <v>0</v>
      </c>
      <c r="M165" s="21">
        <f t="shared" si="33"/>
        <v>2280973.73</v>
      </c>
      <c r="N165" s="18">
        <v>3528947.5</v>
      </c>
      <c r="O165" s="18">
        <v>2365302.46</v>
      </c>
      <c r="P165" s="18">
        <v>0</v>
      </c>
      <c r="Q165" s="21">
        <f t="shared" si="34"/>
        <v>5894249.96</v>
      </c>
      <c r="R165" s="18">
        <v>2894184.96</v>
      </c>
      <c r="S165" s="18">
        <v>0</v>
      </c>
      <c r="T165" s="22">
        <f t="shared" si="35"/>
        <v>2894184.96</v>
      </c>
      <c r="U165" s="21">
        <f t="shared" si="36"/>
        <v>11069408.649999999</v>
      </c>
      <c r="V165" s="23">
        <f t="shared" si="37"/>
        <v>0.8393289125914842</v>
      </c>
      <c r="W165" s="23">
        <f t="shared" si="37"/>
        <v>0</v>
      </c>
      <c r="X165" s="23">
        <f t="shared" si="37"/>
        <v>0.8393289125914842</v>
      </c>
      <c r="Y165" s="24">
        <f t="shared" si="38"/>
        <v>1.7093635955696487</v>
      </c>
      <c r="Z165" s="24">
        <f t="shared" si="39"/>
        <v>0.661494419641598</v>
      </c>
      <c r="AA165" s="25"/>
      <c r="AB165" s="24">
        <f t="shared" si="40"/>
        <v>3.21018692780273</v>
      </c>
      <c r="AC165" s="35">
        <v>159554.1567695962</v>
      </c>
      <c r="AD165" s="27">
        <f t="shared" si="41"/>
        <v>5121.986683383451</v>
      </c>
      <c r="AE165" s="29"/>
      <c r="AF165" s="30">
        <f t="shared" si="42"/>
        <v>347602128.0241935</v>
      </c>
      <c r="AG165" s="23">
        <f t="shared" si="43"/>
        <v>0.6562024642844653</v>
      </c>
      <c r="AH165" s="23">
        <f t="shared" si="44"/>
        <v>1.6956886868050913</v>
      </c>
      <c r="AI165" s="23">
        <f t="shared" si="45"/>
        <v>0.8326142812907524</v>
      </c>
      <c r="AJ165" s="23">
        <f t="shared" si="46"/>
        <v>0.8326142812907524</v>
      </c>
      <c r="AK165" s="23">
        <f t="shared" si="47"/>
        <v>3.1849999999999996</v>
      </c>
    </row>
    <row r="166" spans="1:37" ht="12.75">
      <c r="A166" s="14" t="s">
        <v>366</v>
      </c>
      <c r="B166" s="15" t="s">
        <v>367</v>
      </c>
      <c r="C166" s="16" t="s">
        <v>305</v>
      </c>
      <c r="D166" s="17"/>
      <c r="E166" s="17" t="s">
        <v>1171</v>
      </c>
      <c r="F166" s="36">
        <v>286266031</v>
      </c>
      <c r="G166" s="34">
        <v>56.15</v>
      </c>
      <c r="H166" s="20">
        <f t="shared" si="32"/>
        <v>0.5615</v>
      </c>
      <c r="I166" s="18">
        <v>3166936.38</v>
      </c>
      <c r="J166" s="18">
        <v>0</v>
      </c>
      <c r="K166" s="18">
        <v>0</v>
      </c>
      <c r="L166" s="18">
        <v>0</v>
      </c>
      <c r="M166" s="21">
        <f t="shared" si="33"/>
        <v>3166936.38</v>
      </c>
      <c r="N166" s="18">
        <v>5914104.5</v>
      </c>
      <c r="O166" s="18">
        <v>3190262.93</v>
      </c>
      <c r="P166" s="18">
        <v>0</v>
      </c>
      <c r="Q166" s="21">
        <f t="shared" si="34"/>
        <v>9104367.43</v>
      </c>
      <c r="R166" s="18">
        <v>3358041.59</v>
      </c>
      <c r="S166" s="18">
        <v>28626.6</v>
      </c>
      <c r="T166" s="22">
        <f t="shared" si="35"/>
        <v>3386668.19</v>
      </c>
      <c r="U166" s="21">
        <f t="shared" si="36"/>
        <v>15657971.999999998</v>
      </c>
      <c r="V166" s="23">
        <f t="shared" si="37"/>
        <v>1.1730492710816953</v>
      </c>
      <c r="W166" s="23">
        <f t="shared" si="37"/>
        <v>0.009999998917091213</v>
      </c>
      <c r="X166" s="23">
        <f t="shared" si="37"/>
        <v>1.1830492699987867</v>
      </c>
      <c r="Y166" s="24">
        <f t="shared" si="38"/>
        <v>3.1803869282695296</v>
      </c>
      <c r="Z166" s="24">
        <f t="shared" si="39"/>
        <v>1.106291364342841</v>
      </c>
      <c r="AA166" s="25"/>
      <c r="AB166" s="24">
        <f t="shared" si="40"/>
        <v>5.469727562611157</v>
      </c>
      <c r="AC166" s="35">
        <v>105694.33160132263</v>
      </c>
      <c r="AD166" s="27">
        <f t="shared" si="41"/>
        <v>5781.191987715177</v>
      </c>
      <c r="AE166" s="29"/>
      <c r="AF166" s="30">
        <f t="shared" si="42"/>
        <v>509823741.7631345</v>
      </c>
      <c r="AG166" s="23">
        <f t="shared" si="43"/>
        <v>0.6211826010785052</v>
      </c>
      <c r="AH166" s="23">
        <f t="shared" si="44"/>
        <v>1.7857872602233409</v>
      </c>
      <c r="AI166" s="23">
        <f t="shared" si="45"/>
        <v>0.6586671657123719</v>
      </c>
      <c r="AJ166" s="23">
        <f t="shared" si="46"/>
        <v>0.6642821651043187</v>
      </c>
      <c r="AK166" s="23">
        <f t="shared" si="47"/>
        <v>3.071</v>
      </c>
    </row>
    <row r="167" spans="1:37" ht="12.75">
      <c r="A167" s="14" t="s">
        <v>368</v>
      </c>
      <c r="B167" s="15" t="s">
        <v>369</v>
      </c>
      <c r="C167" s="16" t="s">
        <v>305</v>
      </c>
      <c r="D167" s="17"/>
      <c r="E167" s="17" t="s">
        <v>1171</v>
      </c>
      <c r="F167" s="36">
        <v>16557647</v>
      </c>
      <c r="G167" s="34">
        <v>102.46</v>
      </c>
      <c r="H167" s="20">
        <f t="shared" si="32"/>
        <v>1.0246</v>
      </c>
      <c r="I167" s="18">
        <v>102405.37</v>
      </c>
      <c r="J167" s="18">
        <v>6872.94</v>
      </c>
      <c r="K167" s="18">
        <v>0</v>
      </c>
      <c r="L167" s="18">
        <v>0</v>
      </c>
      <c r="M167" s="21">
        <f t="shared" si="33"/>
        <v>109278.31</v>
      </c>
      <c r="N167" s="18">
        <v>14800</v>
      </c>
      <c r="O167" s="18">
        <v>0</v>
      </c>
      <c r="P167" s="18">
        <v>0</v>
      </c>
      <c r="Q167" s="21">
        <f t="shared" si="34"/>
        <v>14800</v>
      </c>
      <c r="R167" s="18">
        <v>100429</v>
      </c>
      <c r="S167" s="18">
        <v>0</v>
      </c>
      <c r="T167" s="22">
        <f t="shared" si="35"/>
        <v>100429</v>
      </c>
      <c r="U167" s="21">
        <f t="shared" si="36"/>
        <v>224507.31</v>
      </c>
      <c r="V167" s="23">
        <f t="shared" si="37"/>
        <v>0.6065414971100664</v>
      </c>
      <c r="W167" s="23">
        <f t="shared" si="37"/>
        <v>0</v>
      </c>
      <c r="X167" s="23">
        <f t="shared" si="37"/>
        <v>0.6065414971100664</v>
      </c>
      <c r="Y167" s="24">
        <f t="shared" si="38"/>
        <v>0.08938468128955762</v>
      </c>
      <c r="Z167" s="24">
        <f t="shared" si="39"/>
        <v>0.659986953460235</v>
      </c>
      <c r="AA167" s="25"/>
      <c r="AB167" s="24">
        <f t="shared" si="40"/>
        <v>1.355913131859859</v>
      </c>
      <c r="AC167" s="35">
        <v>1516666.6666666667</v>
      </c>
      <c r="AD167" s="27">
        <f t="shared" si="41"/>
        <v>20564.68249987453</v>
      </c>
      <c r="AE167" s="29"/>
      <c r="AF167" s="30">
        <f t="shared" si="42"/>
        <v>16160108.334959986</v>
      </c>
      <c r="AG167" s="23">
        <f t="shared" si="43"/>
        <v>0.6762226325153566</v>
      </c>
      <c r="AH167" s="23">
        <f t="shared" si="44"/>
        <v>0.09158354444928074</v>
      </c>
      <c r="AI167" s="23">
        <f t="shared" si="45"/>
        <v>0.621462417938974</v>
      </c>
      <c r="AJ167" s="23">
        <f t="shared" si="46"/>
        <v>0.621462417938974</v>
      </c>
      <c r="AK167" s="23">
        <f t="shared" si="47"/>
        <v>1.389</v>
      </c>
    </row>
    <row r="168" spans="1:37" ht="12.75">
      <c r="A168" s="14" t="s">
        <v>370</v>
      </c>
      <c r="B168" s="15" t="s">
        <v>371</v>
      </c>
      <c r="C168" s="16" t="s">
        <v>305</v>
      </c>
      <c r="D168" s="17"/>
      <c r="E168" s="17" t="s">
        <v>1171</v>
      </c>
      <c r="F168" s="36">
        <v>3872942673</v>
      </c>
      <c r="G168" s="34">
        <v>101.43</v>
      </c>
      <c r="H168" s="20">
        <f t="shared" si="32"/>
        <v>1.0143</v>
      </c>
      <c r="I168" s="18">
        <v>23696851.52</v>
      </c>
      <c r="J168" s="18">
        <v>1595249.44</v>
      </c>
      <c r="K168" s="18">
        <v>0</v>
      </c>
      <c r="L168" s="18">
        <v>0</v>
      </c>
      <c r="M168" s="21">
        <f t="shared" si="33"/>
        <v>25292100.96</v>
      </c>
      <c r="N168" s="18">
        <v>40012333</v>
      </c>
      <c r="O168" s="18">
        <v>18039323.2</v>
      </c>
      <c r="P168" s="18">
        <v>0</v>
      </c>
      <c r="Q168" s="21">
        <f t="shared" si="34"/>
        <v>58051656.2</v>
      </c>
      <c r="R168" s="18">
        <v>16375000</v>
      </c>
      <c r="S168" s="18">
        <v>770000</v>
      </c>
      <c r="T168" s="22">
        <f t="shared" si="35"/>
        <v>17145000</v>
      </c>
      <c r="U168" s="21">
        <f t="shared" si="36"/>
        <v>100488757.16</v>
      </c>
      <c r="V168" s="23">
        <f t="shared" si="37"/>
        <v>0.4228051221660827</v>
      </c>
      <c r="W168" s="23">
        <f t="shared" si="37"/>
        <v>0.019881523301855494</v>
      </c>
      <c r="X168" s="23">
        <f t="shared" si="37"/>
        <v>0.44268664546793823</v>
      </c>
      <c r="Y168" s="24">
        <f t="shared" si="38"/>
        <v>1.4989030590280572</v>
      </c>
      <c r="Z168" s="24">
        <f t="shared" si="39"/>
        <v>0.6530460968689892</v>
      </c>
      <c r="AA168" s="25"/>
      <c r="AB168" s="24">
        <f t="shared" si="40"/>
        <v>2.5946358013649844</v>
      </c>
      <c r="AC168" s="35">
        <v>338290.5125826279</v>
      </c>
      <c r="AD168" s="27">
        <f t="shared" si="41"/>
        <v>8777.40675208998</v>
      </c>
      <c r="AE168" s="29"/>
      <c r="AF168" s="30">
        <f t="shared" si="42"/>
        <v>3818340405.2055607</v>
      </c>
      <c r="AG168" s="23">
        <f t="shared" si="43"/>
        <v>0.6623846560542157</v>
      </c>
      <c r="AH168" s="23">
        <f t="shared" si="44"/>
        <v>1.520337372772158</v>
      </c>
      <c r="AI168" s="23">
        <f t="shared" si="45"/>
        <v>0.4288512354130577</v>
      </c>
      <c r="AJ168" s="23">
        <f t="shared" si="46"/>
        <v>0.4490170644981297</v>
      </c>
      <c r="AK168" s="23">
        <f t="shared" si="47"/>
        <v>2.631</v>
      </c>
    </row>
    <row r="169" spans="1:37" ht="12.75">
      <c r="A169" s="14" t="s">
        <v>372</v>
      </c>
      <c r="B169" s="15" t="s">
        <v>373</v>
      </c>
      <c r="C169" s="16" t="s">
        <v>305</v>
      </c>
      <c r="D169" s="17"/>
      <c r="E169" s="17" t="s">
        <v>1171</v>
      </c>
      <c r="F169" s="36">
        <v>473777254</v>
      </c>
      <c r="G169" s="34">
        <v>52.3</v>
      </c>
      <c r="H169" s="20">
        <f t="shared" si="32"/>
        <v>0.523</v>
      </c>
      <c r="I169" s="18">
        <v>5705658.1</v>
      </c>
      <c r="J169" s="18">
        <v>0</v>
      </c>
      <c r="K169" s="18">
        <v>0</v>
      </c>
      <c r="L169" s="18">
        <v>0</v>
      </c>
      <c r="M169" s="21">
        <f t="shared" si="33"/>
        <v>5705658.1</v>
      </c>
      <c r="N169" s="18">
        <v>12083023</v>
      </c>
      <c r="O169" s="18">
        <v>0</v>
      </c>
      <c r="P169" s="18">
        <v>0</v>
      </c>
      <c r="Q169" s="21">
        <f t="shared" si="34"/>
        <v>12083023</v>
      </c>
      <c r="R169" s="18">
        <v>6424108.84</v>
      </c>
      <c r="S169" s="18">
        <v>0</v>
      </c>
      <c r="T169" s="22">
        <f t="shared" si="35"/>
        <v>6424108.84</v>
      </c>
      <c r="U169" s="21">
        <f t="shared" si="36"/>
        <v>24212789.94</v>
      </c>
      <c r="V169" s="23">
        <f t="shared" si="37"/>
        <v>1.3559344155428787</v>
      </c>
      <c r="W169" s="23">
        <f t="shared" si="37"/>
        <v>0</v>
      </c>
      <c r="X169" s="23">
        <f t="shared" si="37"/>
        <v>1.3559344155428787</v>
      </c>
      <c r="Y169" s="24">
        <f t="shared" si="38"/>
        <v>2.5503594564715004</v>
      </c>
      <c r="Z169" s="24">
        <f t="shared" si="39"/>
        <v>1.2042912680649713</v>
      </c>
      <c r="AA169" s="25"/>
      <c r="AB169" s="24">
        <f t="shared" si="40"/>
        <v>5.110585140079351</v>
      </c>
      <c r="AC169" s="35">
        <v>115870.28885832187</v>
      </c>
      <c r="AD169" s="27">
        <f t="shared" si="41"/>
        <v>5921.649764160417</v>
      </c>
      <c r="AE169" s="29"/>
      <c r="AF169" s="30">
        <f t="shared" si="42"/>
        <v>905883850.8604206</v>
      </c>
      <c r="AG169" s="23">
        <f t="shared" si="43"/>
        <v>0.62984433319798</v>
      </c>
      <c r="AH169" s="23">
        <f t="shared" si="44"/>
        <v>1.3338379957345947</v>
      </c>
      <c r="AI169" s="23">
        <f t="shared" si="45"/>
        <v>0.7091536993289256</v>
      </c>
      <c r="AJ169" s="23">
        <f t="shared" si="46"/>
        <v>0.7091536993289256</v>
      </c>
      <c r="AK169" s="23">
        <f t="shared" si="47"/>
        <v>2.673</v>
      </c>
    </row>
    <row r="170" spans="1:37" ht="12.75">
      <c r="A170" s="14" t="s">
        <v>374</v>
      </c>
      <c r="B170" s="15" t="s">
        <v>375</v>
      </c>
      <c r="C170" s="16" t="s">
        <v>305</v>
      </c>
      <c r="D170" s="17"/>
      <c r="E170" s="17" t="s">
        <v>1171</v>
      </c>
      <c r="F170" s="36">
        <v>1561764998</v>
      </c>
      <c r="G170" s="34">
        <v>51.58</v>
      </c>
      <c r="H170" s="20">
        <f t="shared" si="32"/>
        <v>0.5158</v>
      </c>
      <c r="I170" s="18">
        <v>18969115</v>
      </c>
      <c r="J170" s="18">
        <v>1274790.55</v>
      </c>
      <c r="K170" s="18">
        <v>0</v>
      </c>
      <c r="L170" s="18">
        <v>0</v>
      </c>
      <c r="M170" s="21">
        <f t="shared" si="33"/>
        <v>20243905.55</v>
      </c>
      <c r="N170" s="18">
        <v>43210977</v>
      </c>
      <c r="O170" s="18">
        <v>0</v>
      </c>
      <c r="P170" s="18">
        <v>0</v>
      </c>
      <c r="Q170" s="21">
        <f t="shared" si="34"/>
        <v>43210977</v>
      </c>
      <c r="R170" s="18">
        <v>13231650</v>
      </c>
      <c r="S170" s="18">
        <v>0</v>
      </c>
      <c r="T170" s="22">
        <f t="shared" si="35"/>
        <v>13231650</v>
      </c>
      <c r="U170" s="21">
        <f t="shared" si="36"/>
        <v>76686532.55</v>
      </c>
      <c r="V170" s="23">
        <f t="shared" si="37"/>
        <v>0.8472241353177004</v>
      </c>
      <c r="W170" s="23">
        <f t="shared" si="37"/>
        <v>0</v>
      </c>
      <c r="X170" s="23">
        <f t="shared" si="37"/>
        <v>0.8472241353177004</v>
      </c>
      <c r="Y170" s="24">
        <f t="shared" si="38"/>
        <v>2.766804036160119</v>
      </c>
      <c r="Z170" s="24">
        <f t="shared" si="39"/>
        <v>1.296219698605385</v>
      </c>
      <c r="AA170" s="25"/>
      <c r="AB170" s="24">
        <f t="shared" si="40"/>
        <v>4.910247870083205</v>
      </c>
      <c r="AC170" s="35">
        <v>106246.79152215799</v>
      </c>
      <c r="AD170" s="27">
        <f t="shared" si="41"/>
        <v>5216.980817748506</v>
      </c>
      <c r="AE170" s="29"/>
      <c r="AF170" s="30">
        <f t="shared" si="42"/>
        <v>3027849937.9604497</v>
      </c>
      <c r="AG170" s="23">
        <f t="shared" si="43"/>
        <v>0.6685901205406577</v>
      </c>
      <c r="AH170" s="23">
        <f t="shared" si="44"/>
        <v>1.4271175218513894</v>
      </c>
      <c r="AI170" s="23">
        <f t="shared" si="45"/>
        <v>0.43699820899686986</v>
      </c>
      <c r="AJ170" s="23">
        <f t="shared" si="46"/>
        <v>0.43699820899686986</v>
      </c>
      <c r="AK170" s="23">
        <f t="shared" si="47"/>
        <v>2.533</v>
      </c>
    </row>
    <row r="171" spans="1:37" ht="12.75">
      <c r="A171" s="14" t="s">
        <v>376</v>
      </c>
      <c r="B171" s="15" t="s">
        <v>377</v>
      </c>
      <c r="C171" s="16" t="s">
        <v>305</v>
      </c>
      <c r="D171" s="17"/>
      <c r="E171" s="17" t="s">
        <v>1171</v>
      </c>
      <c r="F171" s="36">
        <v>50306211</v>
      </c>
      <c r="G171" s="34">
        <v>49.98</v>
      </c>
      <c r="H171" s="20">
        <f t="shared" si="32"/>
        <v>0.49979999999999997</v>
      </c>
      <c r="I171" s="18">
        <v>637404.04</v>
      </c>
      <c r="J171" s="18">
        <v>42779.53</v>
      </c>
      <c r="K171" s="18">
        <v>0</v>
      </c>
      <c r="L171" s="18">
        <v>0</v>
      </c>
      <c r="M171" s="21">
        <f t="shared" si="33"/>
        <v>680183.5700000001</v>
      </c>
      <c r="N171" s="18">
        <v>1822403.5</v>
      </c>
      <c r="O171" s="18">
        <v>0</v>
      </c>
      <c r="P171" s="18">
        <v>0</v>
      </c>
      <c r="Q171" s="21">
        <f t="shared" si="34"/>
        <v>1822403.5</v>
      </c>
      <c r="R171" s="18">
        <v>1625618.55</v>
      </c>
      <c r="S171" s="18">
        <v>0</v>
      </c>
      <c r="T171" s="22">
        <f t="shared" si="35"/>
        <v>1625618.55</v>
      </c>
      <c r="U171" s="21">
        <f t="shared" si="36"/>
        <v>4128205.62</v>
      </c>
      <c r="V171" s="23">
        <f t="shared" si="37"/>
        <v>3.2314470076070725</v>
      </c>
      <c r="W171" s="23">
        <f t="shared" si="37"/>
        <v>0</v>
      </c>
      <c r="X171" s="23">
        <f t="shared" si="37"/>
        <v>3.2314470076070725</v>
      </c>
      <c r="Y171" s="24">
        <f t="shared" si="38"/>
        <v>3.622621270363614</v>
      </c>
      <c r="Z171" s="24">
        <f t="shared" si="39"/>
        <v>1.352086663811751</v>
      </c>
      <c r="AA171" s="25"/>
      <c r="AB171" s="24">
        <f t="shared" si="40"/>
        <v>8.206154941782437</v>
      </c>
      <c r="AC171" s="35">
        <v>52016.324200913245</v>
      </c>
      <c r="AD171" s="27">
        <f t="shared" si="41"/>
        <v>4268.540158946816</v>
      </c>
      <c r="AE171" s="29"/>
      <c r="AF171" s="30">
        <f t="shared" si="42"/>
        <v>100652683.0732293</v>
      </c>
      <c r="AG171" s="23">
        <f t="shared" si="43"/>
        <v>0.6757729145731131</v>
      </c>
      <c r="AH171" s="23">
        <f t="shared" si="44"/>
        <v>1.8105861109277341</v>
      </c>
      <c r="AI171" s="23">
        <f t="shared" si="45"/>
        <v>1.6150772144020147</v>
      </c>
      <c r="AJ171" s="23">
        <f t="shared" si="46"/>
        <v>1.6150772144020147</v>
      </c>
      <c r="AK171" s="23">
        <f t="shared" si="47"/>
        <v>4.102</v>
      </c>
    </row>
    <row r="172" spans="1:37" ht="12.75">
      <c r="A172" s="14" t="s">
        <v>378</v>
      </c>
      <c r="B172" s="15" t="s">
        <v>379</v>
      </c>
      <c r="C172" s="16" t="s">
        <v>380</v>
      </c>
      <c r="D172" s="17"/>
      <c r="E172" s="17" t="s">
        <v>1171</v>
      </c>
      <c r="F172" s="36">
        <v>8835056747</v>
      </c>
      <c r="G172" s="34">
        <v>108.49</v>
      </c>
      <c r="H172" s="20">
        <f t="shared" si="32"/>
        <v>1.0849</v>
      </c>
      <c r="I172" s="18">
        <v>14993075.22</v>
      </c>
      <c r="L172" s="18">
        <v>868677.59</v>
      </c>
      <c r="M172" s="21">
        <f t="shared" si="33"/>
        <v>15861752.81</v>
      </c>
      <c r="N172" s="18">
        <v>3048510</v>
      </c>
      <c r="Q172" s="21">
        <f t="shared" si="34"/>
        <v>3048510</v>
      </c>
      <c r="R172" s="18">
        <v>17089000</v>
      </c>
      <c r="T172" s="22">
        <f t="shared" si="35"/>
        <v>17089000</v>
      </c>
      <c r="U172" s="21">
        <f t="shared" si="36"/>
        <v>35999262.81</v>
      </c>
      <c r="V172" s="23">
        <f t="shared" si="37"/>
        <v>0.19342263993723274</v>
      </c>
      <c r="W172" s="23">
        <f t="shared" si="37"/>
        <v>0</v>
      </c>
      <c r="X172" s="23">
        <f t="shared" si="37"/>
        <v>0.19342263993723274</v>
      </c>
      <c r="Y172" s="24">
        <f t="shared" si="38"/>
        <v>0.03450470197642071</v>
      </c>
      <c r="Z172" s="24">
        <f t="shared" si="39"/>
        <v>0.17953198563649247</v>
      </c>
      <c r="AA172" s="25"/>
      <c r="AB172" s="24">
        <f t="shared" si="40"/>
        <v>0.40745932755014597</v>
      </c>
      <c r="AC172" s="35">
        <v>1599503.7009063445</v>
      </c>
      <c r="AD172" s="27">
        <f t="shared" si="41"/>
        <v>6517.327023852689</v>
      </c>
      <c r="AE172" s="29"/>
      <c r="AF172" s="30">
        <f t="shared" si="42"/>
        <v>8143660011.982672</v>
      </c>
      <c r="AG172" s="23">
        <f t="shared" si="43"/>
        <v>0.1947742512170307</v>
      </c>
      <c r="AH172" s="23">
        <f t="shared" si="44"/>
        <v>0.03743415117421882</v>
      </c>
      <c r="AI172" s="23">
        <f t="shared" si="45"/>
        <v>0.20984422206790382</v>
      </c>
      <c r="AJ172" s="23">
        <f t="shared" si="46"/>
        <v>0.20984422206790382</v>
      </c>
      <c r="AK172" s="23">
        <f t="shared" si="47"/>
        <v>0.442</v>
      </c>
    </row>
    <row r="173" spans="1:37" ht="12.75">
      <c r="A173" s="14" t="s">
        <v>381</v>
      </c>
      <c r="B173" s="15" t="s">
        <v>382</v>
      </c>
      <c r="C173" s="16" t="s">
        <v>380</v>
      </c>
      <c r="D173" s="17"/>
      <c r="E173" s="17" t="s">
        <v>1170</v>
      </c>
      <c r="F173" s="36">
        <v>2799904065</v>
      </c>
      <c r="G173" s="34">
        <v>98.52</v>
      </c>
      <c r="H173" s="20">
        <f t="shared" si="32"/>
        <v>0.9852</v>
      </c>
      <c r="I173" s="18">
        <v>4833616.5600000005</v>
      </c>
      <c r="J173" s="18">
        <v>812608.09</v>
      </c>
      <c r="L173" s="18">
        <v>280102.82</v>
      </c>
      <c r="M173" s="21">
        <f t="shared" si="33"/>
        <v>5926327.470000001</v>
      </c>
      <c r="N173" s="18">
        <v>1483921</v>
      </c>
      <c r="O173" s="18">
        <v>5481376.81</v>
      </c>
      <c r="Q173" s="21">
        <f t="shared" si="34"/>
        <v>6965297.81</v>
      </c>
      <c r="R173" s="18">
        <v>7737194.81</v>
      </c>
      <c r="T173" s="22">
        <f t="shared" si="35"/>
        <v>7737194.81</v>
      </c>
      <c r="U173" s="21">
        <f t="shared" si="36"/>
        <v>20628820.09</v>
      </c>
      <c r="V173" s="23">
        <f t="shared" si="37"/>
        <v>0.27633785409715456</v>
      </c>
      <c r="W173" s="23">
        <f t="shared" si="37"/>
        <v>0</v>
      </c>
      <c r="X173" s="23">
        <f t="shared" si="37"/>
        <v>0.27633785409715456</v>
      </c>
      <c r="Y173" s="24">
        <f t="shared" si="38"/>
        <v>0.24876915952475676</v>
      </c>
      <c r="Z173" s="24">
        <f t="shared" si="39"/>
        <v>0.21166180456257885</v>
      </c>
      <c r="AA173" s="25"/>
      <c r="AB173" s="24">
        <f t="shared" si="40"/>
        <v>0.7367688181844901</v>
      </c>
      <c r="AC173" s="35">
        <v>628331.6686251468</v>
      </c>
      <c r="AD173" s="27">
        <f t="shared" si="41"/>
        <v>4629.351809208381</v>
      </c>
      <c r="AE173" s="29"/>
      <c r="AF173" s="30">
        <f t="shared" si="42"/>
        <v>2841965149.2082825</v>
      </c>
      <c r="AG173" s="23">
        <f t="shared" si="43"/>
        <v>0.2085292098550527</v>
      </c>
      <c r="AH173" s="23">
        <f t="shared" si="44"/>
        <v>0.24508737596379038</v>
      </c>
      <c r="AI173" s="23">
        <f t="shared" si="45"/>
        <v>0.2722480538565167</v>
      </c>
      <c r="AJ173" s="23">
        <f t="shared" si="46"/>
        <v>0.2722480538565167</v>
      </c>
      <c r="AK173" s="23">
        <f t="shared" si="47"/>
        <v>0.726</v>
      </c>
    </row>
    <row r="174" spans="1:37" ht="12.75">
      <c r="A174" s="14" t="s">
        <v>383</v>
      </c>
      <c r="B174" s="15" t="s">
        <v>384</v>
      </c>
      <c r="C174" s="16" t="s">
        <v>380</v>
      </c>
      <c r="D174" s="17"/>
      <c r="E174" s="17" t="s">
        <v>1171</v>
      </c>
      <c r="F174" s="36">
        <v>514055978</v>
      </c>
      <c r="G174" s="34">
        <v>101.98</v>
      </c>
      <c r="H174" s="20">
        <f t="shared" si="32"/>
        <v>1.0198</v>
      </c>
      <c r="I174" s="18">
        <v>858053.49</v>
      </c>
      <c r="J174" s="18">
        <v>144242.72</v>
      </c>
      <c r="L174" s="18">
        <v>49720.52</v>
      </c>
      <c r="M174" s="21">
        <f t="shared" si="33"/>
        <v>1052016.73</v>
      </c>
      <c r="N174" s="18">
        <v>27620</v>
      </c>
      <c r="Q174" s="21">
        <f t="shared" si="34"/>
        <v>27620</v>
      </c>
      <c r="R174" s="18">
        <v>1290527.78</v>
      </c>
      <c r="T174" s="22">
        <f t="shared" si="35"/>
        <v>1290527.78</v>
      </c>
      <c r="U174" s="21">
        <f t="shared" si="36"/>
        <v>2370164.51</v>
      </c>
      <c r="V174" s="23">
        <f t="shared" si="37"/>
        <v>0.25104810278074424</v>
      </c>
      <c r="W174" s="23">
        <f t="shared" si="37"/>
        <v>0</v>
      </c>
      <c r="X174" s="23">
        <f t="shared" si="37"/>
        <v>0.25104810278074424</v>
      </c>
      <c r="Y174" s="24">
        <f t="shared" si="38"/>
        <v>0.005372955705613835</v>
      </c>
      <c r="Z174" s="24">
        <f t="shared" si="39"/>
        <v>0.20465022780067738</v>
      </c>
      <c r="AA174" s="25"/>
      <c r="AB174" s="24">
        <f t="shared" si="40"/>
        <v>0.4610712862870354</v>
      </c>
      <c r="AC174" s="35">
        <v>792779.0697674418</v>
      </c>
      <c r="AD174" s="27">
        <f t="shared" si="41"/>
        <v>3655.276654391138</v>
      </c>
      <c r="AE174" s="29"/>
      <c r="AF174" s="30">
        <f t="shared" si="42"/>
        <v>504075287.31123745</v>
      </c>
      <c r="AG174" s="23">
        <f t="shared" si="43"/>
        <v>0.2087023023111308</v>
      </c>
      <c r="AH174" s="23">
        <f t="shared" si="44"/>
        <v>0.005479340228584989</v>
      </c>
      <c r="AI174" s="23">
        <f t="shared" si="45"/>
        <v>0.256018855215803</v>
      </c>
      <c r="AJ174" s="23">
        <f t="shared" si="46"/>
        <v>0.256018855215803</v>
      </c>
      <c r="AK174" s="23">
        <f t="shared" si="47"/>
        <v>0.47</v>
      </c>
    </row>
    <row r="175" spans="1:37" ht="12.75">
      <c r="A175" s="14" t="s">
        <v>385</v>
      </c>
      <c r="B175" s="15" t="s">
        <v>386</v>
      </c>
      <c r="C175" s="16" t="s">
        <v>380</v>
      </c>
      <c r="D175" s="17"/>
      <c r="E175" s="17" t="s">
        <v>1171</v>
      </c>
      <c r="F175" s="36">
        <v>1053353828</v>
      </c>
      <c r="G175" s="34">
        <v>108.72</v>
      </c>
      <c r="H175" s="20">
        <f t="shared" si="32"/>
        <v>1.0872</v>
      </c>
      <c r="I175" s="18">
        <v>1765253.54</v>
      </c>
      <c r="J175" s="18">
        <v>296756.74</v>
      </c>
      <c r="L175" s="18">
        <v>102285.67</v>
      </c>
      <c r="M175" s="21">
        <f t="shared" si="33"/>
        <v>2164295.95</v>
      </c>
      <c r="N175" s="18">
        <v>8605765</v>
      </c>
      <c r="Q175" s="21">
        <f t="shared" si="34"/>
        <v>8605765</v>
      </c>
      <c r="R175" s="18">
        <v>1465047.22</v>
      </c>
      <c r="T175" s="22">
        <f t="shared" si="35"/>
        <v>1465047.22</v>
      </c>
      <c r="U175" s="21">
        <f t="shared" si="36"/>
        <v>12235108.17</v>
      </c>
      <c r="V175" s="23">
        <f t="shared" si="37"/>
        <v>0.13908405523922396</v>
      </c>
      <c r="W175" s="23">
        <f t="shared" si="37"/>
        <v>0</v>
      </c>
      <c r="X175" s="23">
        <f t="shared" si="37"/>
        <v>0.13908405523922396</v>
      </c>
      <c r="Y175" s="24">
        <f t="shared" si="38"/>
        <v>0.8169871102419348</v>
      </c>
      <c r="Z175" s="24">
        <f t="shared" si="39"/>
        <v>0.20546713672739414</v>
      </c>
      <c r="AA175" s="25"/>
      <c r="AB175" s="24">
        <f t="shared" si="40"/>
        <v>1.1615383022085528</v>
      </c>
      <c r="AC175" s="35">
        <v>233264.54596412557</v>
      </c>
      <c r="AD175" s="27">
        <f t="shared" si="41"/>
        <v>2709.457046846194</v>
      </c>
      <c r="AE175" s="29"/>
      <c r="AF175" s="30">
        <f t="shared" si="42"/>
        <v>968868495.2170714</v>
      </c>
      <c r="AG175" s="23">
        <f t="shared" si="43"/>
        <v>0.22338387105002291</v>
      </c>
      <c r="AH175" s="23">
        <f t="shared" si="44"/>
        <v>0.8882283862550313</v>
      </c>
      <c r="AI175" s="23">
        <f t="shared" si="45"/>
        <v>0.15121218485608426</v>
      </c>
      <c r="AJ175" s="23">
        <f t="shared" si="46"/>
        <v>0.15121218485608426</v>
      </c>
      <c r="AK175" s="23">
        <f t="shared" si="47"/>
        <v>1.262</v>
      </c>
    </row>
    <row r="176" spans="1:37" ht="12.75">
      <c r="A176" s="14" t="s">
        <v>387</v>
      </c>
      <c r="B176" s="15" t="s">
        <v>388</v>
      </c>
      <c r="C176" s="16" t="s">
        <v>380</v>
      </c>
      <c r="D176" s="17"/>
      <c r="E176" s="17" t="s">
        <v>1172</v>
      </c>
      <c r="F176" s="36">
        <v>4096120972</v>
      </c>
      <c r="G176" s="34">
        <v>97.04</v>
      </c>
      <c r="H176" s="20">
        <f t="shared" si="32"/>
        <v>0.9704</v>
      </c>
      <c r="I176" s="18">
        <v>7633199.2</v>
      </c>
      <c r="J176" s="18">
        <v>1283117</v>
      </c>
      <c r="L176" s="18">
        <v>442255.31</v>
      </c>
      <c r="M176" s="21">
        <f t="shared" si="33"/>
        <v>9358571.51</v>
      </c>
      <c r="N176" s="18">
        <v>14371889</v>
      </c>
      <c r="O176" s="18">
        <v>11661607.01</v>
      </c>
      <c r="Q176" s="21">
        <f t="shared" si="34"/>
        <v>26033496.009999998</v>
      </c>
      <c r="R176" s="18">
        <v>17699055.64</v>
      </c>
      <c r="T176" s="22">
        <f t="shared" si="35"/>
        <v>17699055.64</v>
      </c>
      <c r="U176" s="21">
        <f t="shared" si="36"/>
        <v>53091123.16</v>
      </c>
      <c r="V176" s="23">
        <f t="shared" si="37"/>
        <v>0.43209308907100313</v>
      </c>
      <c r="W176" s="23">
        <f t="shared" si="37"/>
        <v>0</v>
      </c>
      <c r="X176" s="23">
        <f t="shared" si="37"/>
        <v>0.43209308907100313</v>
      </c>
      <c r="Y176" s="24">
        <f t="shared" si="38"/>
        <v>0.6355646278017201</v>
      </c>
      <c r="Z176" s="24">
        <f t="shared" si="39"/>
        <v>0.22847400196363146</v>
      </c>
      <c r="AA176" s="25"/>
      <c r="AB176" s="24">
        <f t="shared" si="40"/>
        <v>1.2961317188363548</v>
      </c>
      <c r="AC176" s="35">
        <v>261325.09003601442</v>
      </c>
      <c r="AD176" s="27">
        <f t="shared" si="41"/>
        <v>3387.117381234445</v>
      </c>
      <c r="AE176" s="29"/>
      <c r="AF176" s="30">
        <f t="shared" si="42"/>
        <v>4221064480.6265454</v>
      </c>
      <c r="AG176" s="23">
        <f t="shared" si="43"/>
        <v>0.22171117150550798</v>
      </c>
      <c r="AH176" s="23">
        <f t="shared" si="44"/>
        <v>0.6167519148187892</v>
      </c>
      <c r="AI176" s="23">
        <f t="shared" si="45"/>
        <v>0.4193031336345015</v>
      </c>
      <c r="AJ176" s="23">
        <f t="shared" si="46"/>
        <v>0.4193031336345015</v>
      </c>
      <c r="AK176" s="23">
        <f t="shared" si="47"/>
        <v>1.258</v>
      </c>
    </row>
    <row r="177" spans="1:37" ht="12.75">
      <c r="A177" s="14" t="s">
        <v>389</v>
      </c>
      <c r="B177" s="15" t="s">
        <v>390</v>
      </c>
      <c r="C177" s="16" t="s">
        <v>380</v>
      </c>
      <c r="D177" s="17"/>
      <c r="E177" s="17" t="s">
        <v>1171</v>
      </c>
      <c r="F177" s="36">
        <v>3252571288</v>
      </c>
      <c r="G177" s="34">
        <v>107.02</v>
      </c>
      <c r="H177" s="20">
        <f t="shared" si="32"/>
        <v>1.0702</v>
      </c>
      <c r="I177" s="18">
        <v>5499709.7700000005</v>
      </c>
      <c r="J177" s="18">
        <v>924331.47</v>
      </c>
      <c r="L177" s="18">
        <v>318586.37</v>
      </c>
      <c r="M177" s="21">
        <f t="shared" si="33"/>
        <v>6742627.61</v>
      </c>
      <c r="N177" s="18">
        <v>23844673</v>
      </c>
      <c r="Q177" s="21">
        <f t="shared" si="34"/>
        <v>23844673</v>
      </c>
      <c r="R177" s="18">
        <v>11781527.58</v>
      </c>
      <c r="T177" s="22">
        <f t="shared" si="35"/>
        <v>11781527.58</v>
      </c>
      <c r="U177" s="21">
        <f t="shared" si="36"/>
        <v>42368828.19</v>
      </c>
      <c r="V177" s="23">
        <f t="shared" si="37"/>
        <v>0.3622219633883702</v>
      </c>
      <c r="W177" s="23">
        <f t="shared" si="37"/>
        <v>0</v>
      </c>
      <c r="X177" s="23">
        <f t="shared" si="37"/>
        <v>0.3622219633883702</v>
      </c>
      <c r="Y177" s="24">
        <f t="shared" si="38"/>
        <v>0.7331022409246576</v>
      </c>
      <c r="Z177" s="24">
        <f t="shared" si="39"/>
        <v>0.20730145515568482</v>
      </c>
      <c r="AA177" s="25"/>
      <c r="AB177" s="24">
        <f t="shared" si="40"/>
        <v>1.3026256594687127</v>
      </c>
      <c r="AC177" s="35">
        <v>296977.227479415</v>
      </c>
      <c r="AD177" s="27">
        <f t="shared" si="41"/>
        <v>3868.501567925629</v>
      </c>
      <c r="AE177" s="29"/>
      <c r="AF177" s="30">
        <f t="shared" si="42"/>
        <v>3039218172.304242</v>
      </c>
      <c r="AG177" s="23">
        <f t="shared" si="43"/>
        <v>0.22185401730761392</v>
      </c>
      <c r="AH177" s="23">
        <f t="shared" si="44"/>
        <v>0.7845660182375687</v>
      </c>
      <c r="AI177" s="23">
        <f t="shared" si="45"/>
        <v>0.38764994521823376</v>
      </c>
      <c r="AJ177" s="23">
        <f t="shared" si="46"/>
        <v>0.38764994521823376</v>
      </c>
      <c r="AK177" s="23">
        <f t="shared" si="47"/>
        <v>1.395</v>
      </c>
    </row>
    <row r="178" spans="1:37" ht="12.75">
      <c r="A178" s="14" t="s">
        <v>391</v>
      </c>
      <c r="B178" s="15" t="s">
        <v>392</v>
      </c>
      <c r="C178" s="16" t="s">
        <v>380</v>
      </c>
      <c r="D178" s="17"/>
      <c r="E178" s="17" t="s">
        <v>1171</v>
      </c>
      <c r="F178" s="36">
        <v>3504353878</v>
      </c>
      <c r="G178" s="34">
        <v>117.07</v>
      </c>
      <c r="H178" s="20">
        <f t="shared" si="32"/>
        <v>1.1706999999999999</v>
      </c>
      <c r="I178" s="18">
        <v>5304632.47</v>
      </c>
      <c r="J178" s="18">
        <v>891092.71</v>
      </c>
      <c r="L178" s="18">
        <v>306963.74</v>
      </c>
      <c r="M178" s="21">
        <f t="shared" si="33"/>
        <v>6502688.92</v>
      </c>
      <c r="N178" s="18">
        <v>6486632</v>
      </c>
      <c r="Q178" s="21">
        <f t="shared" si="34"/>
        <v>6486632</v>
      </c>
      <c r="R178" s="18">
        <v>16511608.72</v>
      </c>
      <c r="T178" s="22">
        <f t="shared" si="35"/>
        <v>16511608.72</v>
      </c>
      <c r="U178" s="21">
        <f t="shared" si="36"/>
        <v>29500929.64</v>
      </c>
      <c r="V178" s="23">
        <f t="shared" si="37"/>
        <v>0.47117412495519667</v>
      </c>
      <c r="W178" s="23">
        <f t="shared" si="37"/>
        <v>0</v>
      </c>
      <c r="X178" s="23">
        <f t="shared" si="37"/>
        <v>0.47117412495519667</v>
      </c>
      <c r="Y178" s="24">
        <f t="shared" si="38"/>
        <v>0.18510208231886793</v>
      </c>
      <c r="Z178" s="24">
        <f t="shared" si="39"/>
        <v>0.18556028147794268</v>
      </c>
      <c r="AA178" s="25"/>
      <c r="AB178" s="24">
        <f t="shared" si="40"/>
        <v>0.8418364887520072</v>
      </c>
      <c r="AC178" s="35">
        <v>413613.3939476184</v>
      </c>
      <c r="AD178" s="27">
        <f t="shared" si="41"/>
        <v>3481.9484726166374</v>
      </c>
      <c r="AE178" s="29"/>
      <c r="AF178" s="30">
        <f t="shared" si="42"/>
        <v>2993383341.590502</v>
      </c>
      <c r="AG178" s="23">
        <f t="shared" si="43"/>
        <v>0.21723542152622746</v>
      </c>
      <c r="AH178" s="23">
        <f t="shared" si="44"/>
        <v>0.21669900777069864</v>
      </c>
      <c r="AI178" s="23">
        <f t="shared" si="45"/>
        <v>0.5516035480850487</v>
      </c>
      <c r="AJ178" s="23">
        <f t="shared" si="46"/>
        <v>0.5516035480850487</v>
      </c>
      <c r="AK178" s="23">
        <f t="shared" si="47"/>
        <v>0.986</v>
      </c>
    </row>
    <row r="179" spans="1:37" ht="12.75">
      <c r="A179" s="14" t="s">
        <v>393</v>
      </c>
      <c r="B179" s="15" t="s">
        <v>394</v>
      </c>
      <c r="C179" s="16" t="s">
        <v>380</v>
      </c>
      <c r="D179" s="17"/>
      <c r="E179" s="17" t="s">
        <v>1171</v>
      </c>
      <c r="F179" s="36">
        <v>12852616046</v>
      </c>
      <c r="G179" s="34">
        <v>100.69</v>
      </c>
      <c r="H179" s="20">
        <f t="shared" si="32"/>
        <v>1.0069</v>
      </c>
      <c r="I179" s="18">
        <v>22656353.82</v>
      </c>
      <c r="L179" s="18">
        <v>1312503.66</v>
      </c>
      <c r="M179" s="21">
        <f t="shared" si="33"/>
        <v>23968857.48</v>
      </c>
      <c r="N179" s="18">
        <v>23862118</v>
      </c>
      <c r="Q179" s="21">
        <f t="shared" si="34"/>
        <v>23862118</v>
      </c>
      <c r="R179" s="18">
        <v>46103105.18</v>
      </c>
      <c r="T179" s="22">
        <f t="shared" si="35"/>
        <v>46103105.18</v>
      </c>
      <c r="U179" s="21">
        <f t="shared" si="36"/>
        <v>93934080.66</v>
      </c>
      <c r="V179" s="23">
        <f t="shared" si="37"/>
        <v>0.3587060020698917</v>
      </c>
      <c r="W179" s="23">
        <f t="shared" si="37"/>
        <v>0</v>
      </c>
      <c r="X179" s="23">
        <f t="shared" si="37"/>
        <v>0.3587060020698917</v>
      </c>
      <c r="Y179" s="24">
        <f t="shared" si="38"/>
        <v>0.18565961913587534</v>
      </c>
      <c r="Z179" s="24">
        <f t="shared" si="39"/>
        <v>0.1864901074941829</v>
      </c>
      <c r="AA179" s="25"/>
      <c r="AB179" s="24">
        <f t="shared" si="40"/>
        <v>0.73085572869995</v>
      </c>
      <c r="AC179" s="35">
        <v>682520.5445404734</v>
      </c>
      <c r="AD179" s="27">
        <f t="shared" si="41"/>
        <v>4988.240499328143</v>
      </c>
      <c r="AE179" s="29"/>
      <c r="AF179" s="30">
        <f t="shared" si="42"/>
        <v>12764540715.066046</v>
      </c>
      <c r="AG179" s="23">
        <f t="shared" si="43"/>
        <v>0.18777688923589272</v>
      </c>
      <c r="AH179" s="23">
        <f t="shared" si="44"/>
        <v>0.18694067050791285</v>
      </c>
      <c r="AI179" s="23">
        <f t="shared" si="45"/>
        <v>0.36118107348417394</v>
      </c>
      <c r="AJ179" s="23">
        <f t="shared" si="46"/>
        <v>0.36118107348417394</v>
      </c>
      <c r="AK179" s="23">
        <f t="shared" si="47"/>
        <v>0.736</v>
      </c>
    </row>
    <row r="180" spans="1:37" ht="12.75">
      <c r="A180" s="14" t="s">
        <v>395</v>
      </c>
      <c r="B180" s="15" t="s">
        <v>396</v>
      </c>
      <c r="C180" s="16" t="s">
        <v>380</v>
      </c>
      <c r="D180" s="17"/>
      <c r="E180" s="17" t="s">
        <v>1171</v>
      </c>
      <c r="F180" s="36">
        <v>4846091487</v>
      </c>
      <c r="G180" s="34">
        <v>104.29</v>
      </c>
      <c r="H180" s="20">
        <f t="shared" si="32"/>
        <v>1.0429000000000002</v>
      </c>
      <c r="I180" s="18">
        <v>8273172.14</v>
      </c>
      <c r="J180" s="18">
        <v>1390827.5</v>
      </c>
      <c r="L180" s="18">
        <v>479398.74</v>
      </c>
      <c r="M180" s="21">
        <f t="shared" si="33"/>
        <v>10143398.38</v>
      </c>
      <c r="N180" s="18">
        <v>3324034</v>
      </c>
      <c r="Q180" s="21">
        <f t="shared" si="34"/>
        <v>3324034</v>
      </c>
      <c r="R180" s="18">
        <v>14162615.23</v>
      </c>
      <c r="T180" s="22">
        <f t="shared" si="35"/>
        <v>14162615.23</v>
      </c>
      <c r="U180" s="21">
        <f t="shared" si="36"/>
        <v>27630047.61</v>
      </c>
      <c r="V180" s="23">
        <f t="shared" si="37"/>
        <v>0.29224820183424655</v>
      </c>
      <c r="W180" s="23">
        <f t="shared" si="37"/>
        <v>0</v>
      </c>
      <c r="X180" s="23">
        <f t="shared" si="37"/>
        <v>0.29224820183424655</v>
      </c>
      <c r="Y180" s="24">
        <f t="shared" si="38"/>
        <v>0.06859206040407961</v>
      </c>
      <c r="Z180" s="24">
        <f t="shared" si="39"/>
        <v>0.20931091390268675</v>
      </c>
      <c r="AA180" s="25"/>
      <c r="AB180" s="24">
        <f t="shared" si="40"/>
        <v>0.5701511761410128</v>
      </c>
      <c r="AC180" s="35">
        <v>739395.0015969339</v>
      </c>
      <c r="AD180" s="27">
        <f t="shared" si="41"/>
        <v>4215.669297932779</v>
      </c>
      <c r="AE180" s="29"/>
      <c r="AF180" s="30">
        <f t="shared" si="42"/>
        <v>4646746080.161089</v>
      </c>
      <c r="AG180" s="23">
        <f t="shared" si="43"/>
        <v>0.218290352109112</v>
      </c>
      <c r="AH180" s="23">
        <f t="shared" si="44"/>
        <v>0.07153465979541464</v>
      </c>
      <c r="AI180" s="23">
        <f t="shared" si="45"/>
        <v>0.30478564969293576</v>
      </c>
      <c r="AJ180" s="23">
        <f t="shared" si="46"/>
        <v>0.30478564969293576</v>
      </c>
      <c r="AK180" s="23">
        <f t="shared" si="47"/>
        <v>0.595</v>
      </c>
    </row>
    <row r="181" spans="1:37" ht="12.75">
      <c r="A181" s="14" t="s">
        <v>397</v>
      </c>
      <c r="B181" s="15" t="s">
        <v>398</v>
      </c>
      <c r="C181" s="16" t="s">
        <v>380</v>
      </c>
      <c r="D181" s="17"/>
      <c r="E181" s="17" t="s">
        <v>1171</v>
      </c>
      <c r="F181" s="36">
        <v>4422259103</v>
      </c>
      <c r="G181" s="34">
        <v>98.53</v>
      </c>
      <c r="H181" s="20">
        <f t="shared" si="32"/>
        <v>0.9853000000000001</v>
      </c>
      <c r="I181" s="18">
        <v>8003527.24</v>
      </c>
      <c r="J181" s="18">
        <v>1345525.33</v>
      </c>
      <c r="L181" s="18">
        <v>463792.19</v>
      </c>
      <c r="M181" s="21">
        <f t="shared" si="33"/>
        <v>9812844.76</v>
      </c>
      <c r="N181" s="18">
        <v>2215103</v>
      </c>
      <c r="Q181" s="21">
        <f t="shared" si="34"/>
        <v>2215103</v>
      </c>
      <c r="R181" s="18">
        <v>8748580.49</v>
      </c>
      <c r="T181" s="22">
        <f t="shared" si="35"/>
        <v>8748580.49</v>
      </c>
      <c r="U181" s="21">
        <f t="shared" si="36"/>
        <v>20776528.25</v>
      </c>
      <c r="V181" s="23">
        <f t="shared" si="37"/>
        <v>0.19783057225355888</v>
      </c>
      <c r="W181" s="23">
        <f t="shared" si="37"/>
        <v>0</v>
      </c>
      <c r="X181" s="23">
        <f t="shared" si="37"/>
        <v>0.19783057225355888</v>
      </c>
      <c r="Y181" s="24">
        <f t="shared" si="38"/>
        <v>0.050089851101155616</v>
      </c>
      <c r="Z181" s="24">
        <f t="shared" si="39"/>
        <v>0.22189664900781367</v>
      </c>
      <c r="AA181" s="25"/>
      <c r="AB181" s="24">
        <f t="shared" si="40"/>
        <v>0.4698170723625282</v>
      </c>
      <c r="AC181" s="35">
        <v>1440761.2181693048</v>
      </c>
      <c r="AD181" s="27">
        <f t="shared" si="41"/>
        <v>6768.942174937725</v>
      </c>
      <c r="AE181" s="29"/>
      <c r="AF181" s="30">
        <f t="shared" si="42"/>
        <v>4488236174.769106</v>
      </c>
      <c r="AG181" s="23">
        <f t="shared" si="43"/>
        <v>0.2186347682673988</v>
      </c>
      <c r="AH181" s="23">
        <f t="shared" si="44"/>
        <v>0.049353530289968625</v>
      </c>
      <c r="AI181" s="23">
        <f t="shared" si="45"/>
        <v>0.19492246284143155</v>
      </c>
      <c r="AJ181" s="23">
        <f t="shared" si="46"/>
        <v>0.19492246284143155</v>
      </c>
      <c r="AK181" s="23">
        <f t="shared" si="47"/>
        <v>0.463</v>
      </c>
    </row>
    <row r="182" spans="1:37" ht="12.75">
      <c r="A182" s="14" t="s">
        <v>399</v>
      </c>
      <c r="B182" s="15" t="s">
        <v>400</v>
      </c>
      <c r="C182" s="16" t="s">
        <v>380</v>
      </c>
      <c r="D182" s="17"/>
      <c r="E182" s="17" t="s">
        <v>1171</v>
      </c>
      <c r="F182" s="36">
        <v>2244998592</v>
      </c>
      <c r="G182" s="34">
        <v>102.79</v>
      </c>
      <c r="H182" s="20">
        <f t="shared" si="32"/>
        <v>1.0279</v>
      </c>
      <c r="I182" s="18">
        <v>3799576.75</v>
      </c>
      <c r="J182" s="18">
        <v>638295.3</v>
      </c>
      <c r="L182" s="18">
        <v>220018.87</v>
      </c>
      <c r="M182" s="21">
        <f t="shared" si="33"/>
        <v>4657890.92</v>
      </c>
      <c r="N182" s="18">
        <v>22391071</v>
      </c>
      <c r="Q182" s="21">
        <f t="shared" si="34"/>
        <v>22391071</v>
      </c>
      <c r="T182" s="22">
        <f t="shared" si="35"/>
        <v>0</v>
      </c>
      <c r="U182" s="21">
        <f t="shared" si="36"/>
        <v>27048961.92</v>
      </c>
      <c r="V182" s="23">
        <f t="shared" si="37"/>
        <v>0</v>
      </c>
      <c r="W182" s="23">
        <f t="shared" si="37"/>
        <v>0</v>
      </c>
      <c r="X182" s="23">
        <f t="shared" si="37"/>
        <v>0</v>
      </c>
      <c r="Y182" s="24">
        <f t="shared" si="38"/>
        <v>0.9973757257483393</v>
      </c>
      <c r="Z182" s="24">
        <f t="shared" si="39"/>
        <v>0.20747856754112387</v>
      </c>
      <c r="AA182" s="25"/>
      <c r="AB182" s="24">
        <f t="shared" si="40"/>
        <v>1.2048542932894635</v>
      </c>
      <c r="AC182" s="35">
        <v>340187.49111584935</v>
      </c>
      <c r="AD182" s="27">
        <f t="shared" si="41"/>
        <v>4098.763591943023</v>
      </c>
      <c r="AE182" s="29"/>
      <c r="AF182" s="30">
        <f t="shared" si="42"/>
        <v>2184063227.940461</v>
      </c>
      <c r="AG182" s="23">
        <f t="shared" si="43"/>
        <v>0.21326721957552122</v>
      </c>
      <c r="AH182" s="23">
        <f t="shared" si="44"/>
        <v>1.025202508496718</v>
      </c>
      <c r="AI182" s="23">
        <f t="shared" si="45"/>
        <v>0</v>
      </c>
      <c r="AJ182" s="23">
        <f t="shared" si="46"/>
        <v>0</v>
      </c>
      <c r="AK182" s="23">
        <f t="shared" si="47"/>
        <v>1.238</v>
      </c>
    </row>
    <row r="183" spans="1:37" ht="12.75">
      <c r="A183" s="14" t="s">
        <v>401</v>
      </c>
      <c r="B183" s="15" t="s">
        <v>402</v>
      </c>
      <c r="C183" s="16" t="s">
        <v>380</v>
      </c>
      <c r="D183" s="17"/>
      <c r="E183" s="17" t="s">
        <v>1171</v>
      </c>
      <c r="F183" s="36">
        <v>515688263</v>
      </c>
      <c r="G183" s="34">
        <v>105.55</v>
      </c>
      <c r="H183" s="20">
        <f t="shared" si="32"/>
        <v>1.0554999999999999</v>
      </c>
      <c r="I183" s="18">
        <v>844795.02</v>
      </c>
      <c r="J183" s="18">
        <v>141981.82</v>
      </c>
      <c r="L183" s="18">
        <v>48940.92</v>
      </c>
      <c r="M183" s="21">
        <f t="shared" si="33"/>
        <v>1035717.7600000001</v>
      </c>
      <c r="N183" s="18">
        <v>890097</v>
      </c>
      <c r="O183" s="18">
        <v>1717061.18</v>
      </c>
      <c r="Q183" s="21">
        <f t="shared" si="34"/>
        <v>2607158.1799999997</v>
      </c>
      <c r="R183" s="18">
        <v>1459376.47</v>
      </c>
      <c r="T183" s="22">
        <f t="shared" si="35"/>
        <v>1459376.47</v>
      </c>
      <c r="U183" s="21">
        <f t="shared" si="36"/>
        <v>5102252.41</v>
      </c>
      <c r="V183" s="23">
        <f t="shared" si="37"/>
        <v>0.282995866826622</v>
      </c>
      <c r="W183" s="23">
        <f t="shared" si="37"/>
        <v>0</v>
      </c>
      <c r="X183" s="23">
        <f t="shared" si="37"/>
        <v>0.282995866826622</v>
      </c>
      <c r="Y183" s="24">
        <f t="shared" si="38"/>
        <v>0.5055686481660335</v>
      </c>
      <c r="Z183" s="24">
        <f t="shared" si="39"/>
        <v>0.2008418330048361</v>
      </c>
      <c r="AA183" s="25"/>
      <c r="AB183" s="24">
        <f t="shared" si="40"/>
        <v>0.9894063479974917</v>
      </c>
      <c r="AC183" s="35">
        <v>504055.80608793686</v>
      </c>
      <c r="AD183" s="27">
        <f t="shared" si="41"/>
        <v>4987.160142883975</v>
      </c>
      <c r="AE183" s="29"/>
      <c r="AF183" s="30">
        <f t="shared" si="42"/>
        <v>488572489.8152535</v>
      </c>
      <c r="AG183" s="23">
        <f t="shared" si="43"/>
        <v>0.2119885547366045</v>
      </c>
      <c r="AH183" s="23">
        <f t="shared" si="44"/>
        <v>0.5336277081392483</v>
      </c>
      <c r="AI183" s="23">
        <f t="shared" si="45"/>
        <v>0.29870213743549945</v>
      </c>
      <c r="AJ183" s="23">
        <f t="shared" si="46"/>
        <v>0.29870213743549945</v>
      </c>
      <c r="AK183" s="23">
        <f t="shared" si="47"/>
        <v>1.045</v>
      </c>
    </row>
    <row r="184" spans="1:37" ht="12.75">
      <c r="A184" s="14" t="s">
        <v>403</v>
      </c>
      <c r="B184" s="15" t="s">
        <v>404</v>
      </c>
      <c r="C184" s="16" t="s">
        <v>380</v>
      </c>
      <c r="D184" s="17"/>
      <c r="E184" s="17" t="s">
        <v>1171</v>
      </c>
      <c r="F184" s="36">
        <v>263300975</v>
      </c>
      <c r="G184" s="34">
        <v>96.04</v>
      </c>
      <c r="H184" s="20">
        <f t="shared" si="32"/>
        <v>0.9604</v>
      </c>
      <c r="I184" s="18">
        <v>450743.97</v>
      </c>
      <c r="J184" s="18">
        <v>75629.15</v>
      </c>
      <c r="L184" s="18">
        <v>26072.65</v>
      </c>
      <c r="M184" s="21">
        <f t="shared" si="33"/>
        <v>552445.77</v>
      </c>
      <c r="N184" s="18">
        <v>1262783</v>
      </c>
      <c r="Q184" s="21">
        <f t="shared" si="34"/>
        <v>1262783</v>
      </c>
      <c r="R184" s="18">
        <v>1388225</v>
      </c>
      <c r="T184" s="22">
        <f t="shared" si="35"/>
        <v>1388225</v>
      </c>
      <c r="U184" s="21">
        <f t="shared" si="36"/>
        <v>3203453.77</v>
      </c>
      <c r="V184" s="23">
        <f t="shared" si="37"/>
        <v>0.5272388376077984</v>
      </c>
      <c r="W184" s="23">
        <f t="shared" si="37"/>
        <v>0</v>
      </c>
      <c r="X184" s="23">
        <f t="shared" si="37"/>
        <v>0.5272388376077984</v>
      </c>
      <c r="Y184" s="24">
        <f t="shared" si="38"/>
        <v>0.4795967808322776</v>
      </c>
      <c r="Z184" s="24">
        <f t="shared" si="39"/>
        <v>0.2098153149641774</v>
      </c>
      <c r="AA184" s="25"/>
      <c r="AB184" s="24">
        <f t="shared" si="40"/>
        <v>1.2166509334042535</v>
      </c>
      <c r="AC184" s="35">
        <v>290783.4827144686</v>
      </c>
      <c r="AD184" s="27">
        <f t="shared" si="41"/>
        <v>3537.8199566309786</v>
      </c>
      <c r="AE184" s="29"/>
      <c r="AF184" s="30">
        <f t="shared" si="42"/>
        <v>274157616.6180758</v>
      </c>
      <c r="AG184" s="23">
        <f t="shared" si="43"/>
        <v>0.201506628491596</v>
      </c>
      <c r="AH184" s="23">
        <f t="shared" si="44"/>
        <v>0.46060474831131937</v>
      </c>
      <c r="AI184" s="23">
        <f t="shared" si="45"/>
        <v>0.5063601796385296</v>
      </c>
      <c r="AJ184" s="23">
        <f t="shared" si="46"/>
        <v>0.5063601796385296</v>
      </c>
      <c r="AK184" s="23">
        <f t="shared" si="47"/>
        <v>1.169</v>
      </c>
    </row>
    <row r="185" spans="1:37" ht="12.75">
      <c r="A185" s="14" t="s">
        <v>405</v>
      </c>
      <c r="B185" s="15" t="s">
        <v>406</v>
      </c>
      <c r="C185" s="16" t="s">
        <v>380</v>
      </c>
      <c r="D185" s="17"/>
      <c r="E185" s="17" t="s">
        <v>1171</v>
      </c>
      <c r="F185" s="36">
        <v>1778832252</v>
      </c>
      <c r="G185" s="34">
        <v>104.98</v>
      </c>
      <c r="H185" s="20">
        <f t="shared" si="32"/>
        <v>1.0498</v>
      </c>
      <c r="I185" s="18">
        <v>3151174.9299999997</v>
      </c>
      <c r="J185" s="18">
        <v>529579.47</v>
      </c>
      <c r="L185" s="18">
        <v>182518.22</v>
      </c>
      <c r="M185" s="21">
        <f t="shared" si="33"/>
        <v>3863272.6199999996</v>
      </c>
      <c r="N185" s="18">
        <v>9339262</v>
      </c>
      <c r="Q185" s="21">
        <f t="shared" si="34"/>
        <v>9339262</v>
      </c>
      <c r="R185" s="18">
        <v>19370477</v>
      </c>
      <c r="T185" s="22">
        <f t="shared" si="35"/>
        <v>19370477</v>
      </c>
      <c r="U185" s="21">
        <f t="shared" si="36"/>
        <v>32573011.619999997</v>
      </c>
      <c r="V185" s="23">
        <f t="shared" si="37"/>
        <v>1.0889434334362407</v>
      </c>
      <c r="W185" s="23">
        <f t="shared" si="37"/>
        <v>0</v>
      </c>
      <c r="X185" s="23">
        <f t="shared" si="37"/>
        <v>1.0889434334362407</v>
      </c>
      <c r="Y185" s="24">
        <f t="shared" si="38"/>
        <v>0.5250220749876532</v>
      </c>
      <c r="Z185" s="24">
        <f t="shared" si="39"/>
        <v>0.2171802661918455</v>
      </c>
      <c r="AA185" s="25"/>
      <c r="AB185" s="24">
        <f t="shared" si="40"/>
        <v>1.8311457746157394</v>
      </c>
      <c r="AC185" s="35">
        <v>255934.4015080113</v>
      </c>
      <c r="AD185" s="27">
        <f t="shared" si="41"/>
        <v>4686.53197900203</v>
      </c>
      <c r="AE185" s="29"/>
      <c r="AF185" s="30">
        <f t="shared" si="42"/>
        <v>1694448706.4202704</v>
      </c>
      <c r="AG185" s="23">
        <f t="shared" si="43"/>
        <v>0.2279958434481994</v>
      </c>
      <c r="AH185" s="23">
        <f t="shared" si="44"/>
        <v>0.5511681743220384</v>
      </c>
      <c r="AI185" s="23">
        <f t="shared" si="45"/>
        <v>1.1431728164213655</v>
      </c>
      <c r="AJ185" s="23">
        <f t="shared" si="46"/>
        <v>1.1431728164213655</v>
      </c>
      <c r="AK185" s="23">
        <f t="shared" si="47"/>
        <v>1.9220000000000002</v>
      </c>
    </row>
    <row r="186" spans="1:37" ht="12.75">
      <c r="A186" s="14" t="s">
        <v>407</v>
      </c>
      <c r="B186" s="15" t="s">
        <v>408</v>
      </c>
      <c r="C186" s="16" t="s">
        <v>380</v>
      </c>
      <c r="D186" s="17"/>
      <c r="E186" s="17" t="s">
        <v>1171</v>
      </c>
      <c r="F186" s="36">
        <v>2289895406</v>
      </c>
      <c r="G186" s="34">
        <v>100.1</v>
      </c>
      <c r="H186" s="20">
        <f t="shared" si="32"/>
        <v>1.001</v>
      </c>
      <c r="I186" s="18">
        <v>4029531.42</v>
      </c>
      <c r="J186" s="18">
        <v>677151.12</v>
      </c>
      <c r="L186" s="18">
        <v>233378.23</v>
      </c>
      <c r="M186" s="21">
        <f t="shared" si="33"/>
        <v>4940060.7700000005</v>
      </c>
      <c r="N186" s="18">
        <v>6048533</v>
      </c>
      <c r="Q186" s="21">
        <f t="shared" si="34"/>
        <v>6048533</v>
      </c>
      <c r="R186" s="18">
        <v>12835680.66</v>
      </c>
      <c r="T186" s="22">
        <f t="shared" si="35"/>
        <v>12835680.66</v>
      </c>
      <c r="U186" s="21">
        <f t="shared" si="36"/>
        <v>23824274.43</v>
      </c>
      <c r="V186" s="23">
        <f t="shared" si="37"/>
        <v>0.5605356745276601</v>
      </c>
      <c r="W186" s="23">
        <f t="shared" si="37"/>
        <v>0</v>
      </c>
      <c r="X186" s="23">
        <f t="shared" si="37"/>
        <v>0.5605356745276601</v>
      </c>
      <c r="Y186" s="24">
        <f t="shared" si="38"/>
        <v>0.2641401430017979</v>
      </c>
      <c r="Z186" s="24">
        <f t="shared" si="39"/>
        <v>0.21573303117059492</v>
      </c>
      <c r="AA186" s="25"/>
      <c r="AB186" s="24">
        <f t="shared" si="40"/>
        <v>1.0404088487000527</v>
      </c>
      <c r="AC186" s="35">
        <v>383306.0231190428</v>
      </c>
      <c r="AD186" s="27">
        <f t="shared" si="41"/>
        <v>3987.949782130791</v>
      </c>
      <c r="AE186" s="29"/>
      <c r="AF186" s="30">
        <f t="shared" si="42"/>
        <v>2287607798.2017984</v>
      </c>
      <c r="AG186" s="23">
        <f t="shared" si="43"/>
        <v>0.21594876420176545</v>
      </c>
      <c r="AH186" s="23">
        <f t="shared" si="44"/>
        <v>0.26440428314479963</v>
      </c>
      <c r="AI186" s="23">
        <f t="shared" si="45"/>
        <v>0.5610962102021877</v>
      </c>
      <c r="AJ186" s="23">
        <f t="shared" si="46"/>
        <v>0.5610962102021877</v>
      </c>
      <c r="AK186" s="23">
        <f t="shared" si="47"/>
        <v>1.041</v>
      </c>
    </row>
    <row r="187" spans="1:37" ht="12.75">
      <c r="A187" s="14" t="s">
        <v>409</v>
      </c>
      <c r="B187" s="15" t="s">
        <v>410</v>
      </c>
      <c r="C187" s="16" t="s">
        <v>380</v>
      </c>
      <c r="D187" s="17"/>
      <c r="E187" s="17" t="s">
        <v>1171</v>
      </c>
      <c r="F187" s="36">
        <v>181627030</v>
      </c>
      <c r="G187" s="34">
        <v>100.69</v>
      </c>
      <c r="H187" s="20">
        <f t="shared" si="32"/>
        <v>1.0069</v>
      </c>
      <c r="I187" s="18">
        <v>315680.71</v>
      </c>
      <c r="J187" s="18">
        <v>53073.71</v>
      </c>
      <c r="L187" s="18">
        <v>18293.85</v>
      </c>
      <c r="M187" s="21">
        <f t="shared" si="33"/>
        <v>387048.27</v>
      </c>
      <c r="N187" s="18">
        <v>1277635</v>
      </c>
      <c r="Q187" s="21">
        <f t="shared" si="34"/>
        <v>1277635</v>
      </c>
      <c r="R187" s="18">
        <v>429886</v>
      </c>
      <c r="T187" s="22">
        <f t="shared" si="35"/>
        <v>429886</v>
      </c>
      <c r="U187" s="21">
        <f t="shared" si="36"/>
        <v>2094569.27</v>
      </c>
      <c r="V187" s="23">
        <f t="shared" si="37"/>
        <v>0.2366861364192323</v>
      </c>
      <c r="W187" s="23">
        <f t="shared" si="37"/>
        <v>0</v>
      </c>
      <c r="X187" s="23">
        <f t="shared" si="37"/>
        <v>0.2366861364192323</v>
      </c>
      <c r="Y187" s="24">
        <f t="shared" si="38"/>
        <v>0.70343879983062</v>
      </c>
      <c r="Z187" s="24">
        <f t="shared" si="39"/>
        <v>0.21310058860732348</v>
      </c>
      <c r="AA187" s="25"/>
      <c r="AB187" s="24">
        <f t="shared" si="40"/>
        <v>1.1532255248571757</v>
      </c>
      <c r="AC187" s="35">
        <v>125025.8855585831</v>
      </c>
      <c r="AD187" s="27">
        <f t="shared" si="41"/>
        <v>1441.8304249403018</v>
      </c>
      <c r="AE187" s="29"/>
      <c r="AF187" s="30">
        <f t="shared" si="42"/>
        <v>180382391.49865925</v>
      </c>
      <c r="AG187" s="23">
        <f t="shared" si="43"/>
        <v>0.21457098266871402</v>
      </c>
      <c r="AH187" s="23">
        <f t="shared" si="44"/>
        <v>0.7082925275494512</v>
      </c>
      <c r="AI187" s="23">
        <f t="shared" si="45"/>
        <v>0.238319270760525</v>
      </c>
      <c r="AJ187" s="23">
        <f t="shared" si="46"/>
        <v>0.238319270760525</v>
      </c>
      <c r="AK187" s="23">
        <f t="shared" si="47"/>
        <v>1.161</v>
      </c>
    </row>
    <row r="188" spans="1:37" ht="12.75">
      <c r="A188" s="14" t="s">
        <v>411</v>
      </c>
      <c r="B188" s="15" t="s">
        <v>412</v>
      </c>
      <c r="C188" s="16" t="s">
        <v>413</v>
      </c>
      <c r="D188" s="17"/>
      <c r="E188" s="17" t="s">
        <v>1171</v>
      </c>
      <c r="F188" s="36">
        <v>358344014</v>
      </c>
      <c r="G188" s="34">
        <v>68.73</v>
      </c>
      <c r="H188" s="20">
        <f t="shared" si="32"/>
        <v>0.6873</v>
      </c>
      <c r="I188" s="18">
        <v>5126922.930000001</v>
      </c>
      <c r="J188" s="18">
        <v>0</v>
      </c>
      <c r="K188" s="18">
        <v>232951.36</v>
      </c>
      <c r="L188" s="18">
        <v>59328.18</v>
      </c>
      <c r="M188" s="21">
        <f t="shared" si="33"/>
        <v>5419202.470000001</v>
      </c>
      <c r="N188" s="18">
        <v>3856075</v>
      </c>
      <c r="O188" s="18">
        <v>0</v>
      </c>
      <c r="P188" s="18">
        <v>0</v>
      </c>
      <c r="Q188" s="21">
        <f t="shared" si="34"/>
        <v>3856075</v>
      </c>
      <c r="R188" s="18">
        <v>9596980.1</v>
      </c>
      <c r="S188" s="18">
        <v>0</v>
      </c>
      <c r="T188" s="22">
        <f t="shared" si="35"/>
        <v>9596980.1</v>
      </c>
      <c r="U188" s="21">
        <f t="shared" si="36"/>
        <v>18872257.57</v>
      </c>
      <c r="V188" s="23">
        <f t="shared" si="37"/>
        <v>2.6781471784261477</v>
      </c>
      <c r="W188" s="23">
        <f t="shared" si="37"/>
        <v>0</v>
      </c>
      <c r="X188" s="23">
        <f t="shared" si="37"/>
        <v>2.6781471784261477</v>
      </c>
      <c r="Y188" s="24">
        <f t="shared" si="38"/>
        <v>1.0760818792413258</v>
      </c>
      <c r="Z188" s="24">
        <f t="shared" si="39"/>
        <v>1.512290496918975</v>
      </c>
      <c r="AA188" s="25"/>
      <c r="AB188" s="24">
        <f t="shared" si="40"/>
        <v>5.2665195545864485</v>
      </c>
      <c r="AC188" s="35">
        <v>54451.040967092005</v>
      </c>
      <c r="AD188" s="27">
        <f t="shared" si="41"/>
        <v>2867.674720207778</v>
      </c>
      <c r="AE188" s="29"/>
      <c r="AF188" s="30">
        <f t="shared" si="42"/>
        <v>521379330.7143896</v>
      </c>
      <c r="AG188" s="23">
        <f t="shared" si="43"/>
        <v>1.0393972585324114</v>
      </c>
      <c r="AH188" s="23">
        <f t="shared" si="44"/>
        <v>0.7395910756025633</v>
      </c>
      <c r="AI188" s="23">
        <f t="shared" si="45"/>
        <v>1.8406905557322915</v>
      </c>
      <c r="AJ188" s="23">
        <f t="shared" si="46"/>
        <v>1.8406905557322915</v>
      </c>
      <c r="AK188" s="23">
        <f t="shared" si="47"/>
        <v>3.62</v>
      </c>
    </row>
    <row r="189" spans="1:37" ht="12.75">
      <c r="A189" s="14" t="s">
        <v>414</v>
      </c>
      <c r="B189" s="15" t="s">
        <v>415</v>
      </c>
      <c r="C189" s="16" t="s">
        <v>413</v>
      </c>
      <c r="D189" s="17"/>
      <c r="E189" s="17" t="s">
        <v>1171</v>
      </c>
      <c r="F189" s="36">
        <v>291059136</v>
      </c>
      <c r="G189" s="34">
        <v>104.64</v>
      </c>
      <c r="H189" s="20">
        <f t="shared" si="32"/>
        <v>1.0464</v>
      </c>
      <c r="I189" s="18">
        <v>2293727.3000000003</v>
      </c>
      <c r="J189" s="18">
        <v>0</v>
      </c>
      <c r="K189" s="18">
        <v>104695.74</v>
      </c>
      <c r="L189" s="18">
        <v>26663.97</v>
      </c>
      <c r="M189" s="21">
        <f t="shared" si="33"/>
        <v>2425087.0100000007</v>
      </c>
      <c r="N189" s="18">
        <v>1784709</v>
      </c>
      <c r="O189" s="18">
        <v>0</v>
      </c>
      <c r="P189" s="18">
        <v>0</v>
      </c>
      <c r="Q189" s="21">
        <f t="shared" si="34"/>
        <v>1784709</v>
      </c>
      <c r="R189" s="18">
        <v>1707153.65</v>
      </c>
      <c r="S189" s="18">
        <v>0</v>
      </c>
      <c r="T189" s="22">
        <f t="shared" si="35"/>
        <v>1707153.65</v>
      </c>
      <c r="U189" s="21">
        <f t="shared" si="36"/>
        <v>5916949.66</v>
      </c>
      <c r="V189" s="23">
        <f t="shared" si="37"/>
        <v>0.5865315459467316</v>
      </c>
      <c r="W189" s="23">
        <f t="shared" si="37"/>
        <v>0</v>
      </c>
      <c r="X189" s="23">
        <f t="shared" si="37"/>
        <v>0.5865315459467316</v>
      </c>
      <c r="Y189" s="24">
        <f t="shared" si="38"/>
        <v>0.6131774540827332</v>
      </c>
      <c r="Z189" s="24">
        <f t="shared" si="39"/>
        <v>0.8331939149300576</v>
      </c>
      <c r="AA189" s="25"/>
      <c r="AB189" s="24">
        <f t="shared" si="40"/>
        <v>2.0329029149595224</v>
      </c>
      <c r="AC189" s="35">
        <v>113732.61882572227</v>
      </c>
      <c r="AD189" s="27">
        <f t="shared" si="41"/>
        <v>2312.07372336791</v>
      </c>
      <c r="AE189" s="29"/>
      <c r="AF189" s="30">
        <f t="shared" si="42"/>
        <v>278152844.03669727</v>
      </c>
      <c r="AG189" s="23">
        <f t="shared" si="43"/>
        <v>0.8718541125828122</v>
      </c>
      <c r="AH189" s="23">
        <f t="shared" si="44"/>
        <v>0.641628887952172</v>
      </c>
      <c r="AI189" s="23">
        <f t="shared" si="45"/>
        <v>0.6137466096786599</v>
      </c>
      <c r="AJ189" s="23">
        <f t="shared" si="46"/>
        <v>0.6137466096786599</v>
      </c>
      <c r="AK189" s="23">
        <f t="shared" si="47"/>
        <v>2.128</v>
      </c>
    </row>
    <row r="190" spans="1:37" ht="12.75">
      <c r="A190" s="14" t="s">
        <v>416</v>
      </c>
      <c r="B190" s="15" t="s">
        <v>417</v>
      </c>
      <c r="C190" s="16" t="s">
        <v>413</v>
      </c>
      <c r="D190" s="17"/>
      <c r="E190" s="17" t="s">
        <v>1171</v>
      </c>
      <c r="F190" s="36">
        <v>185633978</v>
      </c>
      <c r="G190" s="34">
        <v>84.1</v>
      </c>
      <c r="H190" s="20">
        <f t="shared" si="32"/>
        <v>0.841</v>
      </c>
      <c r="I190" s="18">
        <v>1923835.52</v>
      </c>
      <c r="J190" s="18">
        <v>0</v>
      </c>
      <c r="K190" s="18">
        <v>88608.11</v>
      </c>
      <c r="L190" s="18">
        <v>22566.76</v>
      </c>
      <c r="M190" s="21">
        <f t="shared" si="33"/>
        <v>2035010.3900000001</v>
      </c>
      <c r="N190" s="18">
        <v>2490521</v>
      </c>
      <c r="O190" s="18">
        <v>980557.37</v>
      </c>
      <c r="P190" s="18">
        <v>0</v>
      </c>
      <c r="Q190" s="21">
        <f t="shared" si="34"/>
        <v>3471078.37</v>
      </c>
      <c r="R190" s="18">
        <v>18946.19</v>
      </c>
      <c r="S190" s="18">
        <v>0</v>
      </c>
      <c r="T190" s="22">
        <f t="shared" si="35"/>
        <v>18946.19</v>
      </c>
      <c r="U190" s="21">
        <f t="shared" si="36"/>
        <v>5525034.95</v>
      </c>
      <c r="V190" s="23">
        <f t="shared" si="37"/>
        <v>0.010206208046675592</v>
      </c>
      <c r="W190" s="23">
        <f t="shared" si="37"/>
        <v>0</v>
      </c>
      <c r="X190" s="23">
        <f t="shared" si="37"/>
        <v>0.010206208046675592</v>
      </c>
      <c r="Y190" s="24">
        <f t="shared" si="38"/>
        <v>1.869850771608202</v>
      </c>
      <c r="Z190" s="24">
        <f t="shared" si="39"/>
        <v>1.096248872068022</v>
      </c>
      <c r="AA190" s="25"/>
      <c r="AB190" s="24">
        <f t="shared" si="40"/>
        <v>2.9763058517228997</v>
      </c>
      <c r="AC190" s="35">
        <v>135856.11061552184</v>
      </c>
      <c r="AD190" s="27">
        <f t="shared" si="41"/>
        <v>4043.493370172912</v>
      </c>
      <c r="AE190" s="29"/>
      <c r="AF190" s="30">
        <f t="shared" si="42"/>
        <v>220730057.07491082</v>
      </c>
      <c r="AG190" s="23">
        <f t="shared" si="43"/>
        <v>0.9219453014092065</v>
      </c>
      <c r="AH190" s="23">
        <f t="shared" si="44"/>
        <v>1.5725444989224981</v>
      </c>
      <c r="AI190" s="23">
        <f t="shared" si="45"/>
        <v>0.008583420967254174</v>
      </c>
      <c r="AJ190" s="23">
        <f t="shared" si="46"/>
        <v>0.008583420967254174</v>
      </c>
      <c r="AK190" s="23">
        <f t="shared" si="47"/>
        <v>2.504</v>
      </c>
    </row>
    <row r="191" spans="1:37" ht="12.75">
      <c r="A191" s="14" t="s">
        <v>418</v>
      </c>
      <c r="B191" s="15" t="s">
        <v>419</v>
      </c>
      <c r="C191" s="16" t="s">
        <v>413</v>
      </c>
      <c r="D191" s="17"/>
      <c r="E191" s="17" t="s">
        <v>1171</v>
      </c>
      <c r="F191" s="36">
        <v>187960477</v>
      </c>
      <c r="G191" s="34">
        <v>111.64</v>
      </c>
      <c r="H191" s="20">
        <f t="shared" si="32"/>
        <v>1.1164</v>
      </c>
      <c r="I191" s="18">
        <v>1569832.99</v>
      </c>
      <c r="J191" s="18">
        <v>0</v>
      </c>
      <c r="K191" s="18">
        <v>72069.61</v>
      </c>
      <c r="L191" s="18">
        <v>18354.73</v>
      </c>
      <c r="M191" s="21">
        <f t="shared" si="33"/>
        <v>1660257.33</v>
      </c>
      <c r="N191" s="18">
        <v>1257152</v>
      </c>
      <c r="O191" s="18">
        <v>0</v>
      </c>
      <c r="P191" s="18">
        <v>0</v>
      </c>
      <c r="Q191" s="21">
        <f t="shared" si="34"/>
        <v>1257152</v>
      </c>
      <c r="R191" s="18">
        <v>0</v>
      </c>
      <c r="S191" s="18">
        <v>0</v>
      </c>
      <c r="T191" s="22">
        <f t="shared" si="35"/>
        <v>0</v>
      </c>
      <c r="U191" s="21">
        <f t="shared" si="36"/>
        <v>2917409.33</v>
      </c>
      <c r="V191" s="23">
        <f t="shared" si="37"/>
        <v>0</v>
      </c>
      <c r="W191" s="23">
        <f t="shared" si="37"/>
        <v>0</v>
      </c>
      <c r="X191" s="23">
        <f t="shared" si="37"/>
        <v>0</v>
      </c>
      <c r="Y191" s="24">
        <f t="shared" si="38"/>
        <v>0.668838481400534</v>
      </c>
      <c r="Z191" s="24">
        <f t="shared" si="39"/>
        <v>0.8833012963677466</v>
      </c>
      <c r="AA191" s="25"/>
      <c r="AB191" s="24">
        <f t="shared" si="40"/>
        <v>1.5521397777682806</v>
      </c>
      <c r="AC191" s="35">
        <v>160672.265625</v>
      </c>
      <c r="AD191" s="27">
        <f t="shared" si="41"/>
        <v>2493.8581466071364</v>
      </c>
      <c r="AE191" s="29"/>
      <c r="AF191" s="30">
        <f t="shared" si="42"/>
        <v>168363021.31852382</v>
      </c>
      <c r="AG191" s="23">
        <f t="shared" si="43"/>
        <v>0.9861175672649523</v>
      </c>
      <c r="AH191" s="23">
        <f t="shared" si="44"/>
        <v>0.7466912806355561</v>
      </c>
      <c r="AI191" s="23">
        <f t="shared" si="45"/>
        <v>0</v>
      </c>
      <c r="AJ191" s="23">
        <f t="shared" si="46"/>
        <v>0</v>
      </c>
      <c r="AK191" s="23">
        <f t="shared" si="47"/>
        <v>1.733</v>
      </c>
    </row>
    <row r="192" spans="1:37" ht="12.75">
      <c r="A192" s="14" t="s">
        <v>420</v>
      </c>
      <c r="B192" s="32" t="s">
        <v>421</v>
      </c>
      <c r="C192" s="16" t="s">
        <v>413</v>
      </c>
      <c r="D192" s="33"/>
      <c r="E192" s="17" t="s">
        <v>1171</v>
      </c>
      <c r="F192" s="36">
        <v>171681417</v>
      </c>
      <c r="G192" s="34">
        <v>56.79</v>
      </c>
      <c r="H192" s="20">
        <f t="shared" si="32"/>
        <v>0.5679</v>
      </c>
      <c r="I192" s="18">
        <v>2742112.7600000002</v>
      </c>
      <c r="J192" s="18">
        <v>0</v>
      </c>
      <c r="K192" s="18">
        <v>124561.59</v>
      </c>
      <c r="L192" s="18">
        <v>31723.41</v>
      </c>
      <c r="M192" s="21">
        <f t="shared" si="33"/>
        <v>2898397.7600000002</v>
      </c>
      <c r="N192" s="18">
        <v>1206843</v>
      </c>
      <c r="O192" s="18">
        <v>1564196.1</v>
      </c>
      <c r="P192" s="18">
        <v>0</v>
      </c>
      <c r="Q192" s="21">
        <f t="shared" si="34"/>
        <v>2771039.1</v>
      </c>
      <c r="R192" s="18">
        <v>1155026.18</v>
      </c>
      <c r="S192" s="18">
        <v>0</v>
      </c>
      <c r="T192" s="22">
        <f t="shared" si="35"/>
        <v>1155026.18</v>
      </c>
      <c r="U192" s="21">
        <f t="shared" si="36"/>
        <v>6824463.04</v>
      </c>
      <c r="V192" s="23">
        <f t="shared" si="37"/>
        <v>0.6727729769378592</v>
      </c>
      <c r="W192" s="23">
        <f t="shared" si="37"/>
        <v>0</v>
      </c>
      <c r="X192" s="23">
        <f t="shared" si="37"/>
        <v>0.6727729769378592</v>
      </c>
      <c r="Y192" s="24">
        <f t="shared" si="38"/>
        <v>1.6140588471494268</v>
      </c>
      <c r="Z192" s="24">
        <f t="shared" si="39"/>
        <v>1.6882419836970475</v>
      </c>
      <c r="AA192" s="25"/>
      <c r="AB192" s="24">
        <f t="shared" si="40"/>
        <v>3.9750738077843337</v>
      </c>
      <c r="AC192" s="35">
        <v>85911.52703505645</v>
      </c>
      <c r="AD192" s="27">
        <f t="shared" si="41"/>
        <v>3415.046609038086</v>
      </c>
      <c r="AE192" s="29"/>
      <c r="AF192" s="30">
        <f t="shared" si="42"/>
        <v>302309239.30269414</v>
      </c>
      <c r="AG192" s="23">
        <f t="shared" si="43"/>
        <v>0.9587526225415532</v>
      </c>
      <c r="AH192" s="23">
        <f t="shared" si="44"/>
        <v>0.9166240192961596</v>
      </c>
      <c r="AI192" s="23">
        <f t="shared" si="45"/>
        <v>0.38206777360301025</v>
      </c>
      <c r="AJ192" s="23">
        <f t="shared" si="46"/>
        <v>0.38206777360301025</v>
      </c>
      <c r="AK192" s="23">
        <f t="shared" si="47"/>
        <v>2.258</v>
      </c>
    </row>
    <row r="193" spans="1:37" ht="12.75">
      <c r="A193" s="14" t="s">
        <v>422</v>
      </c>
      <c r="B193" s="15" t="s">
        <v>423</v>
      </c>
      <c r="C193" s="16" t="s">
        <v>413</v>
      </c>
      <c r="D193" s="17"/>
      <c r="E193" s="17" t="s">
        <v>1171</v>
      </c>
      <c r="F193" s="36">
        <v>63075566</v>
      </c>
      <c r="G193" s="34">
        <v>92.1</v>
      </c>
      <c r="H193" s="20">
        <f t="shared" si="32"/>
        <v>0.9209999999999999</v>
      </c>
      <c r="I193" s="18">
        <v>627568.66</v>
      </c>
      <c r="J193" s="18">
        <v>0</v>
      </c>
      <c r="K193" s="18">
        <v>28492.93</v>
      </c>
      <c r="L193" s="18">
        <v>7256.59</v>
      </c>
      <c r="M193" s="21">
        <f t="shared" si="33"/>
        <v>663318.18</v>
      </c>
      <c r="N193" s="18">
        <v>818170</v>
      </c>
      <c r="O193" s="18">
        <v>348964.87</v>
      </c>
      <c r="P193" s="18">
        <v>0</v>
      </c>
      <c r="Q193" s="21">
        <f t="shared" si="34"/>
        <v>1167134.87</v>
      </c>
      <c r="R193" s="18">
        <v>274881.21</v>
      </c>
      <c r="S193" s="18">
        <v>0</v>
      </c>
      <c r="T193" s="22">
        <f t="shared" si="35"/>
        <v>274881.21</v>
      </c>
      <c r="U193" s="21">
        <f t="shared" si="36"/>
        <v>2105334.2600000002</v>
      </c>
      <c r="V193" s="23">
        <f t="shared" si="37"/>
        <v>0.4357966601520468</v>
      </c>
      <c r="W193" s="23">
        <f t="shared" si="37"/>
        <v>0</v>
      </c>
      <c r="X193" s="23">
        <f t="shared" si="37"/>
        <v>0.4357966601520468</v>
      </c>
      <c r="Y193" s="24">
        <f t="shared" si="38"/>
        <v>1.850375579665825</v>
      </c>
      <c r="Z193" s="24">
        <f t="shared" si="39"/>
        <v>1.0516246180018425</v>
      </c>
      <c r="AA193" s="25"/>
      <c r="AB193" s="24">
        <f t="shared" si="40"/>
        <v>3.3377968578197144</v>
      </c>
      <c r="AC193" s="35">
        <v>146519.6675900277</v>
      </c>
      <c r="AD193" s="27">
        <f t="shared" si="41"/>
        <v>4890.528860907835</v>
      </c>
      <c r="AE193" s="29"/>
      <c r="AF193" s="30">
        <f t="shared" si="42"/>
        <v>68485956.56894681</v>
      </c>
      <c r="AG193" s="23">
        <f t="shared" si="43"/>
        <v>0.9685462731796968</v>
      </c>
      <c r="AH193" s="23">
        <f t="shared" si="44"/>
        <v>1.7041959088722247</v>
      </c>
      <c r="AI193" s="23">
        <f t="shared" si="45"/>
        <v>0.40136872400003515</v>
      </c>
      <c r="AJ193" s="23">
        <f t="shared" si="46"/>
        <v>0.40136872400003515</v>
      </c>
      <c r="AK193" s="23">
        <f t="shared" si="47"/>
        <v>3.074</v>
      </c>
    </row>
    <row r="194" spans="1:37" ht="12.75">
      <c r="A194" s="14" t="s">
        <v>424</v>
      </c>
      <c r="B194" s="15" t="s">
        <v>425</v>
      </c>
      <c r="C194" s="16" t="s">
        <v>413</v>
      </c>
      <c r="D194" s="33"/>
      <c r="E194" s="17" t="s">
        <v>1171</v>
      </c>
      <c r="F194" s="36">
        <v>237083911</v>
      </c>
      <c r="G194" s="34">
        <v>67.44</v>
      </c>
      <c r="H194" s="20">
        <f aca="true" t="shared" si="48" ref="H194:H257">G194/100</f>
        <v>0.6744</v>
      </c>
      <c r="I194" s="18">
        <v>3169977.9099999997</v>
      </c>
      <c r="J194" s="18">
        <v>0</v>
      </c>
      <c r="K194" s="18">
        <v>144055.31</v>
      </c>
      <c r="L194" s="18">
        <v>36688.08</v>
      </c>
      <c r="M194" s="21">
        <f aca="true" t="shared" si="49" ref="M194:M257">SUM(I194:L194)</f>
        <v>3350721.3</v>
      </c>
      <c r="N194" s="18">
        <v>3483531.84</v>
      </c>
      <c r="O194" s="18">
        <v>1560353.33</v>
      </c>
      <c r="P194" s="18">
        <v>0</v>
      </c>
      <c r="Q194" s="21">
        <f aca="true" t="shared" si="50" ref="Q194:Q257">SUM(N194:P194)</f>
        <v>5043885.17</v>
      </c>
      <c r="R194" s="18">
        <v>513555.31</v>
      </c>
      <c r="S194" s="18">
        <v>0</v>
      </c>
      <c r="T194" s="22">
        <f aca="true" t="shared" si="51" ref="T194:T257">R194+S194</f>
        <v>513555.31</v>
      </c>
      <c r="U194" s="21">
        <f aca="true" t="shared" si="52" ref="U194:U257">M194+Q194+T194</f>
        <v>8908161.78</v>
      </c>
      <c r="V194" s="23">
        <f aca="true" t="shared" si="53" ref="V194:X257">(R194/$F194)*100</f>
        <v>0.21661331122549266</v>
      </c>
      <c r="W194" s="23">
        <f t="shared" si="53"/>
        <v>0</v>
      </c>
      <c r="X194" s="23">
        <f t="shared" si="53"/>
        <v>0.21661331122549266</v>
      </c>
      <c r="Y194" s="24">
        <f aca="true" t="shared" si="54" ref="Y194:Y257">(Q194/F194)*100</f>
        <v>2.127468350224744</v>
      </c>
      <c r="Z194" s="24">
        <f aca="true" t="shared" si="55" ref="Z194:Z257">(M194/F194)*100</f>
        <v>1.4133060678250746</v>
      </c>
      <c r="AA194" s="25"/>
      <c r="AB194" s="24">
        <f aca="true" t="shared" si="56" ref="AB194:AB257">((U194/F194)*100)-AA194</f>
        <v>3.7573877292753113</v>
      </c>
      <c r="AC194" s="35">
        <v>127129.52322738386</v>
      </c>
      <c r="AD194" s="27">
        <f aca="true" t="shared" si="57" ref="AD194:AD257">AC194/100*AB194</f>
        <v>4776.749106031928</v>
      </c>
      <c r="AE194" s="29"/>
      <c r="AF194" s="30">
        <f aca="true" t="shared" si="58" ref="AF194:AF257">F194/H194</f>
        <v>351547910.73546857</v>
      </c>
      <c r="AG194" s="23">
        <f aca="true" t="shared" si="59" ref="AG194:AG257">(M194/AF194)*100</f>
        <v>0.9531336121412304</v>
      </c>
      <c r="AH194" s="23">
        <f aca="true" t="shared" si="60" ref="AH194:AH257">(Q194/AF194)*100</f>
        <v>1.4347646553915672</v>
      </c>
      <c r="AI194" s="23">
        <f aca="true" t="shared" si="61" ref="AI194:AI257">(R194/AF194)*100</f>
        <v>0.14608401709047225</v>
      </c>
      <c r="AJ194" s="23">
        <f aca="true" t="shared" si="62" ref="AJ194:AJ257">(T194/AF194)*100</f>
        <v>0.14608401709047225</v>
      </c>
      <c r="AK194" s="23">
        <f t="shared" si="47"/>
        <v>2.534</v>
      </c>
    </row>
    <row r="195" spans="1:37" ht="12.75">
      <c r="A195" s="14" t="s">
        <v>426</v>
      </c>
      <c r="B195" s="15" t="s">
        <v>427</v>
      </c>
      <c r="C195" s="16" t="s">
        <v>413</v>
      </c>
      <c r="D195" s="17"/>
      <c r="E195" s="17" t="s">
        <v>1170</v>
      </c>
      <c r="F195" s="36">
        <v>244917461</v>
      </c>
      <c r="G195" s="34">
        <v>102.16</v>
      </c>
      <c r="H195" s="20">
        <f t="shared" si="48"/>
        <v>1.0216</v>
      </c>
      <c r="I195" s="18">
        <v>2069274.37</v>
      </c>
      <c r="J195" s="18">
        <v>0</v>
      </c>
      <c r="K195" s="18">
        <v>93950.17</v>
      </c>
      <c r="L195" s="18">
        <v>23927.28</v>
      </c>
      <c r="M195" s="21">
        <f t="shared" si="49"/>
        <v>2187151.82</v>
      </c>
      <c r="N195" s="18">
        <v>2041223.5</v>
      </c>
      <c r="O195" s="18">
        <v>0</v>
      </c>
      <c r="P195" s="18">
        <v>0</v>
      </c>
      <c r="Q195" s="21">
        <f t="shared" si="50"/>
        <v>2041223.5</v>
      </c>
      <c r="R195" s="18">
        <v>758061.21</v>
      </c>
      <c r="S195" s="18">
        <v>0</v>
      </c>
      <c r="T195" s="22">
        <f t="shared" si="51"/>
        <v>758061.21</v>
      </c>
      <c r="U195" s="21">
        <f t="shared" si="52"/>
        <v>4986436.53</v>
      </c>
      <c r="V195" s="23">
        <f t="shared" si="53"/>
        <v>0.30951701316224245</v>
      </c>
      <c r="W195" s="23">
        <f t="shared" si="53"/>
        <v>0</v>
      </c>
      <c r="X195" s="23">
        <f t="shared" si="53"/>
        <v>0.30951701316224245</v>
      </c>
      <c r="Y195" s="24">
        <f t="shared" si="54"/>
        <v>0.8334332275312948</v>
      </c>
      <c r="Z195" s="24">
        <f t="shared" si="55"/>
        <v>0.8930158801540081</v>
      </c>
      <c r="AA195" s="25"/>
      <c r="AB195" s="24">
        <f t="shared" si="56"/>
        <v>2.0359661208475455</v>
      </c>
      <c r="AC195" s="35">
        <v>171020.16</v>
      </c>
      <c r="AD195" s="27">
        <f t="shared" si="57"/>
        <v>3481.912517419266</v>
      </c>
      <c r="AE195" s="29"/>
      <c r="AF195" s="30">
        <f t="shared" si="58"/>
        <v>239739096.51527014</v>
      </c>
      <c r="AG195" s="23">
        <f t="shared" si="59"/>
        <v>0.9123050231653348</v>
      </c>
      <c r="AH195" s="23">
        <f t="shared" si="60"/>
        <v>0.8514353852459707</v>
      </c>
      <c r="AI195" s="23">
        <f t="shared" si="61"/>
        <v>0.3162025806465469</v>
      </c>
      <c r="AJ195" s="23">
        <f t="shared" si="62"/>
        <v>0.3162025806465469</v>
      </c>
      <c r="AK195" s="23">
        <f aca="true" t="shared" si="63" ref="AK195:AK258">ROUND(AG195,3)+ROUND(AH195,3)+ROUND(AJ195,3)</f>
        <v>2.0789999999999997</v>
      </c>
    </row>
    <row r="196" spans="1:37" ht="12.75">
      <c r="A196" s="14" t="s">
        <v>428</v>
      </c>
      <c r="B196" s="15" t="s">
        <v>429</v>
      </c>
      <c r="C196" s="16" t="s">
        <v>413</v>
      </c>
      <c r="D196" s="17"/>
      <c r="E196" s="17" t="s">
        <v>1170</v>
      </c>
      <c r="F196" s="36">
        <v>302578980</v>
      </c>
      <c r="G196" s="70">
        <v>92.78</v>
      </c>
      <c r="H196" s="20">
        <f t="shared" si="48"/>
        <v>0.9278</v>
      </c>
      <c r="I196" s="18">
        <v>2650011.83</v>
      </c>
      <c r="J196" s="18">
        <v>0</v>
      </c>
      <c r="K196" s="18">
        <v>120509.9</v>
      </c>
      <c r="L196" s="18">
        <v>30691.53</v>
      </c>
      <c r="M196" s="21">
        <f t="shared" si="49"/>
        <v>2801213.26</v>
      </c>
      <c r="N196" s="18">
        <v>2620316</v>
      </c>
      <c r="O196" s="18">
        <v>0</v>
      </c>
      <c r="P196" s="18">
        <v>0</v>
      </c>
      <c r="Q196" s="21">
        <f t="shared" si="50"/>
        <v>2620316</v>
      </c>
      <c r="R196" s="18">
        <v>795434.39</v>
      </c>
      <c r="S196" s="18">
        <v>0</v>
      </c>
      <c r="T196" s="22">
        <f t="shared" si="51"/>
        <v>795434.39</v>
      </c>
      <c r="U196" s="21">
        <f t="shared" si="52"/>
        <v>6216963.649999999</v>
      </c>
      <c r="V196" s="23">
        <f t="shared" si="53"/>
        <v>0.2628848805029351</v>
      </c>
      <c r="W196" s="23">
        <f t="shared" si="53"/>
        <v>0</v>
      </c>
      <c r="X196" s="23">
        <f t="shared" si="53"/>
        <v>0.2628848805029351</v>
      </c>
      <c r="Y196" s="24">
        <f t="shared" si="54"/>
        <v>0.865994062112312</v>
      </c>
      <c r="Z196" s="24">
        <f t="shared" si="55"/>
        <v>0.9257791998637842</v>
      </c>
      <c r="AA196" s="25"/>
      <c r="AB196" s="24">
        <f t="shared" si="56"/>
        <v>2.054658142479031</v>
      </c>
      <c r="AC196" s="35">
        <v>174590.0140646976</v>
      </c>
      <c r="AD196" s="27">
        <f t="shared" si="57"/>
        <v>3587.227939935595</v>
      </c>
      <c r="AE196" s="29"/>
      <c r="AF196" s="30">
        <f t="shared" si="58"/>
        <v>326125220.9527916</v>
      </c>
      <c r="AG196" s="23">
        <f t="shared" si="59"/>
        <v>0.8589379416336189</v>
      </c>
      <c r="AH196" s="23">
        <f t="shared" si="60"/>
        <v>0.803469290827803</v>
      </c>
      <c r="AI196" s="23">
        <f t="shared" si="61"/>
        <v>0.2439045921306232</v>
      </c>
      <c r="AJ196" s="23">
        <f t="shared" si="62"/>
        <v>0.2439045921306232</v>
      </c>
      <c r="AK196" s="23">
        <f t="shared" si="63"/>
        <v>1.906</v>
      </c>
    </row>
    <row r="197" spans="1:37" ht="12.75">
      <c r="A197" s="14" t="s">
        <v>430</v>
      </c>
      <c r="B197" s="15" t="s">
        <v>431</v>
      </c>
      <c r="C197" s="16" t="s">
        <v>413</v>
      </c>
      <c r="D197" s="17"/>
      <c r="E197" s="17" t="s">
        <v>1171</v>
      </c>
      <c r="F197" s="36">
        <v>1472221022</v>
      </c>
      <c r="G197" s="34">
        <v>80.15</v>
      </c>
      <c r="H197" s="20">
        <f t="shared" si="48"/>
        <v>0.8015000000000001</v>
      </c>
      <c r="I197" s="18">
        <v>17925987.82</v>
      </c>
      <c r="J197" s="18">
        <v>0</v>
      </c>
      <c r="K197" s="18">
        <v>820455.92</v>
      </c>
      <c r="L197" s="18">
        <v>208954.15</v>
      </c>
      <c r="M197" s="21">
        <f t="shared" si="49"/>
        <v>18955397.89</v>
      </c>
      <c r="N197" s="18">
        <v>10398431</v>
      </c>
      <c r="O197" s="18">
        <v>0</v>
      </c>
      <c r="P197" s="18">
        <v>0</v>
      </c>
      <c r="Q197" s="21">
        <f t="shared" si="50"/>
        <v>10398431</v>
      </c>
      <c r="R197" s="18">
        <v>17947025.23</v>
      </c>
      <c r="S197" s="18">
        <v>0</v>
      </c>
      <c r="T197" s="22">
        <f t="shared" si="51"/>
        <v>17947025.23</v>
      </c>
      <c r="U197" s="21">
        <f t="shared" si="52"/>
        <v>47300854.120000005</v>
      </c>
      <c r="V197" s="23">
        <f t="shared" si="53"/>
        <v>1.2190442169898592</v>
      </c>
      <c r="W197" s="23">
        <f t="shared" si="53"/>
        <v>0</v>
      </c>
      <c r="X197" s="23">
        <f t="shared" si="53"/>
        <v>1.2190442169898592</v>
      </c>
      <c r="Y197" s="24">
        <f t="shared" si="54"/>
        <v>0.7063090965698763</v>
      </c>
      <c r="Z197" s="24">
        <f t="shared" si="55"/>
        <v>1.2875375101117121</v>
      </c>
      <c r="AA197" s="25"/>
      <c r="AB197" s="24">
        <f t="shared" si="56"/>
        <v>3.2128908236714477</v>
      </c>
      <c r="AC197" s="35">
        <v>127408.22230224463</v>
      </c>
      <c r="AD197" s="27">
        <f t="shared" si="57"/>
        <v>4093.4870829517363</v>
      </c>
      <c r="AE197" s="29"/>
      <c r="AF197" s="30">
        <f t="shared" si="58"/>
        <v>1836832217.0929506</v>
      </c>
      <c r="AG197" s="23">
        <f t="shared" si="59"/>
        <v>1.0319613143545374</v>
      </c>
      <c r="AH197" s="23">
        <f t="shared" si="60"/>
        <v>0.566106740900756</v>
      </c>
      <c r="AI197" s="23">
        <f t="shared" si="61"/>
        <v>0.9770639399173722</v>
      </c>
      <c r="AJ197" s="23">
        <f t="shared" si="62"/>
        <v>0.9770639399173722</v>
      </c>
      <c r="AK197" s="23">
        <f t="shared" si="63"/>
        <v>2.5749999999999997</v>
      </c>
    </row>
    <row r="198" spans="1:37" ht="12.75">
      <c r="A198" s="14" t="s">
        <v>432</v>
      </c>
      <c r="B198" s="15" t="s">
        <v>433</v>
      </c>
      <c r="C198" s="16" t="s">
        <v>413</v>
      </c>
      <c r="D198" s="17"/>
      <c r="E198" s="17" t="s">
        <v>1171</v>
      </c>
      <c r="F198" s="36">
        <v>19510575</v>
      </c>
      <c r="G198" s="34">
        <v>60.94</v>
      </c>
      <c r="H198" s="20">
        <f t="shared" si="48"/>
        <v>0.6093999999999999</v>
      </c>
      <c r="I198" s="18">
        <v>319576.08</v>
      </c>
      <c r="J198" s="18">
        <v>0</v>
      </c>
      <c r="K198" s="18">
        <v>14509.42</v>
      </c>
      <c r="L198" s="18">
        <v>3695.27</v>
      </c>
      <c r="M198" s="21">
        <f t="shared" si="49"/>
        <v>337780.77</v>
      </c>
      <c r="N198" s="18">
        <v>154843.16</v>
      </c>
      <c r="O198" s="18">
        <v>234632.95</v>
      </c>
      <c r="P198" s="18">
        <v>0</v>
      </c>
      <c r="Q198" s="21">
        <f t="shared" si="50"/>
        <v>389476.11</v>
      </c>
      <c r="R198" s="18">
        <v>105959.93</v>
      </c>
      <c r="S198" s="18">
        <v>0</v>
      </c>
      <c r="T198" s="22">
        <f t="shared" si="51"/>
        <v>105959.93</v>
      </c>
      <c r="U198" s="21">
        <f t="shared" si="52"/>
        <v>833216.81</v>
      </c>
      <c r="V198" s="23">
        <f t="shared" si="53"/>
        <v>0.5430897346695317</v>
      </c>
      <c r="W198" s="23">
        <f t="shared" si="53"/>
        <v>0</v>
      </c>
      <c r="X198" s="23">
        <f t="shared" si="53"/>
        <v>0.5430897346695317</v>
      </c>
      <c r="Y198" s="24">
        <f t="shared" si="54"/>
        <v>1.996230813289716</v>
      </c>
      <c r="Z198" s="24">
        <f t="shared" si="55"/>
        <v>1.7312701957784435</v>
      </c>
      <c r="AA198" s="25"/>
      <c r="AB198" s="24">
        <f t="shared" si="56"/>
        <v>4.270590743737691</v>
      </c>
      <c r="AC198" s="35">
        <v>90309.54773869347</v>
      </c>
      <c r="AD198" s="27">
        <f t="shared" si="57"/>
        <v>3856.751186440015</v>
      </c>
      <c r="AE198" s="29"/>
      <c r="AF198" s="30">
        <f t="shared" si="58"/>
        <v>32016040.367574666</v>
      </c>
      <c r="AG198" s="23">
        <f t="shared" si="59"/>
        <v>1.0550360573073834</v>
      </c>
      <c r="AH198" s="23">
        <f t="shared" si="60"/>
        <v>1.2165030576187528</v>
      </c>
      <c r="AI198" s="23">
        <f t="shared" si="61"/>
        <v>0.3309588843076126</v>
      </c>
      <c r="AJ198" s="23">
        <f t="shared" si="62"/>
        <v>0.3309588843076126</v>
      </c>
      <c r="AK198" s="23">
        <f t="shared" si="63"/>
        <v>2.603</v>
      </c>
    </row>
    <row r="199" spans="1:37" ht="12.75">
      <c r="A199" s="14" t="s">
        <v>434</v>
      </c>
      <c r="B199" s="15" t="s">
        <v>435</v>
      </c>
      <c r="C199" s="16" t="s">
        <v>413</v>
      </c>
      <c r="D199" s="17"/>
      <c r="E199" s="17" t="s">
        <v>1171</v>
      </c>
      <c r="F199" s="36">
        <v>80219486</v>
      </c>
      <c r="G199" s="34">
        <v>68.46</v>
      </c>
      <c r="H199" s="20">
        <f t="shared" si="48"/>
        <v>0.6846</v>
      </c>
      <c r="I199" s="18">
        <v>1100300.35</v>
      </c>
      <c r="J199" s="18">
        <v>0</v>
      </c>
      <c r="K199" s="18">
        <v>49955.93</v>
      </c>
      <c r="L199" s="18">
        <v>12722.8</v>
      </c>
      <c r="M199" s="21">
        <f t="shared" si="49"/>
        <v>1162979.08</v>
      </c>
      <c r="N199" s="18">
        <v>880526</v>
      </c>
      <c r="O199" s="18">
        <v>591384.05</v>
      </c>
      <c r="P199" s="18">
        <v>0</v>
      </c>
      <c r="Q199" s="21">
        <f t="shared" si="50"/>
        <v>1471910.05</v>
      </c>
      <c r="R199" s="18">
        <v>166195</v>
      </c>
      <c r="S199" s="18">
        <v>0</v>
      </c>
      <c r="T199" s="22">
        <f t="shared" si="51"/>
        <v>166195</v>
      </c>
      <c r="U199" s="21">
        <f t="shared" si="52"/>
        <v>2801084.13</v>
      </c>
      <c r="V199" s="23">
        <f t="shared" si="53"/>
        <v>0.20717534889216319</v>
      </c>
      <c r="W199" s="23">
        <f t="shared" si="53"/>
        <v>0</v>
      </c>
      <c r="X199" s="23">
        <f t="shared" si="53"/>
        <v>0.20717534889216319</v>
      </c>
      <c r="Y199" s="24">
        <f t="shared" si="54"/>
        <v>1.8348535042969485</v>
      </c>
      <c r="Z199" s="24">
        <f t="shared" si="55"/>
        <v>1.4497463621245341</v>
      </c>
      <c r="AA199" s="25"/>
      <c r="AB199" s="24">
        <f t="shared" si="56"/>
        <v>3.4917752153136457</v>
      </c>
      <c r="AC199" s="35">
        <v>131605.0909090909</v>
      </c>
      <c r="AD199" s="27">
        <f t="shared" si="57"/>
        <v>4595.353946454628</v>
      </c>
      <c r="AE199" s="29"/>
      <c r="AF199" s="30">
        <f t="shared" si="58"/>
        <v>117177163.30704062</v>
      </c>
      <c r="AG199" s="23">
        <f t="shared" si="59"/>
        <v>0.9924963595104561</v>
      </c>
      <c r="AH199" s="23">
        <f t="shared" si="60"/>
        <v>1.256140709041691</v>
      </c>
      <c r="AI199" s="23">
        <f t="shared" si="61"/>
        <v>0.1418322438515749</v>
      </c>
      <c r="AJ199" s="23">
        <f t="shared" si="62"/>
        <v>0.1418322438515749</v>
      </c>
      <c r="AK199" s="23">
        <f t="shared" si="63"/>
        <v>2.39</v>
      </c>
    </row>
    <row r="200" spans="1:37" ht="12.75">
      <c r="A200" s="14" t="s">
        <v>436</v>
      </c>
      <c r="B200" s="15" t="s">
        <v>437</v>
      </c>
      <c r="C200" s="16" t="s">
        <v>413</v>
      </c>
      <c r="D200" s="17"/>
      <c r="E200" s="17" t="s">
        <v>1171</v>
      </c>
      <c r="F200" s="36">
        <v>419994185</v>
      </c>
      <c r="G200" s="34">
        <v>62.48</v>
      </c>
      <c r="H200" s="20">
        <f t="shared" si="48"/>
        <v>0.6248</v>
      </c>
      <c r="I200" s="18">
        <v>5818628.49</v>
      </c>
      <c r="J200" s="18">
        <v>0</v>
      </c>
      <c r="K200" s="18">
        <v>268412.01</v>
      </c>
      <c r="L200" s="18">
        <v>68359.31</v>
      </c>
      <c r="M200" s="21">
        <f t="shared" si="49"/>
        <v>6155399.81</v>
      </c>
      <c r="N200" s="18">
        <v>6474723.5</v>
      </c>
      <c r="O200" s="18">
        <v>2966473.37</v>
      </c>
      <c r="P200" s="18">
        <v>0</v>
      </c>
      <c r="Q200" s="21">
        <f t="shared" si="50"/>
        <v>9441196.870000001</v>
      </c>
      <c r="R200" s="18">
        <v>0</v>
      </c>
      <c r="S200" s="18">
        <v>0</v>
      </c>
      <c r="T200" s="22">
        <f t="shared" si="51"/>
        <v>0</v>
      </c>
      <c r="U200" s="21">
        <f t="shared" si="52"/>
        <v>15596596.68</v>
      </c>
      <c r="V200" s="23">
        <f t="shared" si="53"/>
        <v>0</v>
      </c>
      <c r="W200" s="23">
        <f t="shared" si="53"/>
        <v>0</v>
      </c>
      <c r="X200" s="23">
        <f t="shared" si="53"/>
        <v>0</v>
      </c>
      <c r="Y200" s="24">
        <f t="shared" si="54"/>
        <v>2.247935139863901</v>
      </c>
      <c r="Z200" s="24">
        <f t="shared" si="55"/>
        <v>1.4655916747990212</v>
      </c>
      <c r="AA200" s="25"/>
      <c r="AB200" s="24">
        <f t="shared" si="56"/>
        <v>3.7135268146629223</v>
      </c>
      <c r="AC200" s="35">
        <v>121087.43570903747</v>
      </c>
      <c r="AD200" s="27">
        <f t="shared" si="57"/>
        <v>4496.6143942428325</v>
      </c>
      <c r="AE200" s="29"/>
      <c r="AF200" s="30">
        <f t="shared" si="58"/>
        <v>672205801.8565941</v>
      </c>
      <c r="AG200" s="23">
        <f t="shared" si="59"/>
        <v>0.9157016784144285</v>
      </c>
      <c r="AH200" s="23">
        <f t="shared" si="60"/>
        <v>1.4045098753869654</v>
      </c>
      <c r="AI200" s="23">
        <f t="shared" si="61"/>
        <v>0</v>
      </c>
      <c r="AJ200" s="23">
        <f t="shared" si="62"/>
        <v>0</v>
      </c>
      <c r="AK200" s="23">
        <f t="shared" si="63"/>
        <v>2.321</v>
      </c>
    </row>
    <row r="201" spans="1:37" ht="12.75">
      <c r="A201" s="14" t="s">
        <v>438</v>
      </c>
      <c r="B201" s="15" t="s">
        <v>439</v>
      </c>
      <c r="C201" s="16" t="s">
        <v>413</v>
      </c>
      <c r="D201" s="17"/>
      <c r="E201" s="17" t="s">
        <v>1171</v>
      </c>
      <c r="F201" s="36">
        <v>2124063492</v>
      </c>
      <c r="G201" s="34">
        <v>54.68</v>
      </c>
      <c r="H201" s="20">
        <f t="shared" si="48"/>
        <v>0.5468</v>
      </c>
      <c r="I201" s="18">
        <v>35600733.99</v>
      </c>
      <c r="J201" s="18">
        <v>0</v>
      </c>
      <c r="K201" s="18">
        <v>0</v>
      </c>
      <c r="L201" s="18">
        <v>412911.48</v>
      </c>
      <c r="M201" s="21">
        <f t="shared" si="49"/>
        <v>36013645.47</v>
      </c>
      <c r="N201" s="18">
        <v>21619781</v>
      </c>
      <c r="O201" s="18">
        <v>0</v>
      </c>
      <c r="P201" s="18">
        <v>0</v>
      </c>
      <c r="Q201" s="21">
        <f t="shared" si="50"/>
        <v>21619781</v>
      </c>
      <c r="R201" s="18">
        <v>27153232.45</v>
      </c>
      <c r="S201" s="18">
        <v>0</v>
      </c>
      <c r="T201" s="22">
        <f t="shared" si="51"/>
        <v>27153232.45</v>
      </c>
      <c r="U201" s="21">
        <f t="shared" si="52"/>
        <v>84786658.92</v>
      </c>
      <c r="V201" s="23">
        <f t="shared" si="53"/>
        <v>1.278362560830644</v>
      </c>
      <c r="W201" s="23">
        <f t="shared" si="53"/>
        <v>0</v>
      </c>
      <c r="X201" s="23">
        <f t="shared" si="53"/>
        <v>1.278362560830644</v>
      </c>
      <c r="Y201" s="24">
        <f t="shared" si="54"/>
        <v>1.0178500351532807</v>
      </c>
      <c r="Z201" s="24">
        <f t="shared" si="55"/>
        <v>1.6955070131208676</v>
      </c>
      <c r="AA201" s="25"/>
      <c r="AB201" s="24">
        <f t="shared" si="56"/>
        <v>3.991719609104792</v>
      </c>
      <c r="AC201" s="35">
        <v>95311.02486431907</v>
      </c>
      <c r="AD201" s="27">
        <f t="shared" si="57"/>
        <v>3804.5488691477685</v>
      </c>
      <c r="AE201" s="29"/>
      <c r="AF201" s="30">
        <f t="shared" si="58"/>
        <v>3884534550.10973</v>
      </c>
      <c r="AG201" s="23">
        <f t="shared" si="59"/>
        <v>0.9271032347744903</v>
      </c>
      <c r="AH201" s="23">
        <f t="shared" si="60"/>
        <v>0.5565603992218138</v>
      </c>
      <c r="AI201" s="23">
        <f t="shared" si="61"/>
        <v>0.699008648262196</v>
      </c>
      <c r="AJ201" s="23">
        <f t="shared" si="62"/>
        <v>0.699008648262196</v>
      </c>
      <c r="AK201" s="23">
        <f t="shared" si="63"/>
        <v>2.183</v>
      </c>
    </row>
    <row r="202" spans="1:37" ht="12.75">
      <c r="A202" s="14" t="s">
        <v>440</v>
      </c>
      <c r="B202" s="15" t="s">
        <v>441</v>
      </c>
      <c r="C202" s="16" t="s">
        <v>442</v>
      </c>
      <c r="D202" s="17"/>
      <c r="E202" s="17" t="s">
        <v>1171</v>
      </c>
      <c r="F202" s="36">
        <v>3284028202</v>
      </c>
      <c r="G202" s="34">
        <v>94.87</v>
      </c>
      <c r="H202" s="20">
        <f t="shared" si="48"/>
        <v>0.9487000000000001</v>
      </c>
      <c r="I202" s="18">
        <v>13932623.43</v>
      </c>
      <c r="L202" s="18">
        <v>537418.98</v>
      </c>
      <c r="M202" s="21">
        <f t="shared" si="49"/>
        <v>14470042.41</v>
      </c>
      <c r="N202" s="18">
        <v>32959663</v>
      </c>
      <c r="O202" s="18">
        <v>0</v>
      </c>
      <c r="P202" s="18">
        <v>0</v>
      </c>
      <c r="Q202" s="21">
        <f t="shared" si="50"/>
        <v>32959663</v>
      </c>
      <c r="R202" s="18">
        <v>41457322.73</v>
      </c>
      <c r="S202" s="18">
        <v>0</v>
      </c>
      <c r="T202" s="22">
        <f t="shared" si="51"/>
        <v>41457322.73</v>
      </c>
      <c r="U202" s="21">
        <f t="shared" si="52"/>
        <v>88887028.13999999</v>
      </c>
      <c r="V202" s="23">
        <f t="shared" si="53"/>
        <v>1.2623924089553236</v>
      </c>
      <c r="W202" s="23">
        <f t="shared" si="53"/>
        <v>0</v>
      </c>
      <c r="X202" s="23">
        <f t="shared" si="53"/>
        <v>1.2623924089553236</v>
      </c>
      <c r="Y202" s="24">
        <f t="shared" si="54"/>
        <v>1.003635199598082</v>
      </c>
      <c r="Z202" s="24">
        <f t="shared" si="55"/>
        <v>0.44061870117886404</v>
      </c>
      <c r="AA202" s="25"/>
      <c r="AB202" s="24">
        <f t="shared" si="56"/>
        <v>2.7066463097322693</v>
      </c>
      <c r="AC202" s="35">
        <v>299157.10641347186</v>
      </c>
      <c r="AD202" s="27">
        <f t="shared" si="57"/>
        <v>8097.124781042074</v>
      </c>
      <c r="AE202" s="29"/>
      <c r="AF202" s="30">
        <f t="shared" si="58"/>
        <v>3461608729.8408346</v>
      </c>
      <c r="AG202" s="23">
        <f t="shared" si="59"/>
        <v>0.41801496180838826</v>
      </c>
      <c r="AH202" s="23">
        <f t="shared" si="60"/>
        <v>0.9521487138587004</v>
      </c>
      <c r="AI202" s="23">
        <f t="shared" si="61"/>
        <v>1.1976316783759153</v>
      </c>
      <c r="AJ202" s="23">
        <f t="shared" si="62"/>
        <v>1.1976316783759153</v>
      </c>
      <c r="AK202" s="23">
        <f t="shared" si="63"/>
        <v>2.5679999999999996</v>
      </c>
    </row>
    <row r="203" spans="1:37" ht="12.75">
      <c r="A203" s="14" t="s">
        <v>443</v>
      </c>
      <c r="B203" s="15" t="s">
        <v>444</v>
      </c>
      <c r="C203" s="16" t="s">
        <v>442</v>
      </c>
      <c r="D203" s="17"/>
      <c r="E203" s="17" t="s">
        <v>1170</v>
      </c>
      <c r="F203" s="36">
        <v>4364017800</v>
      </c>
      <c r="G203" s="34">
        <v>89.35</v>
      </c>
      <c r="H203" s="20">
        <f t="shared" si="48"/>
        <v>0.8935</v>
      </c>
      <c r="I203" s="18">
        <v>20241384.18</v>
      </c>
      <c r="L203" s="18">
        <v>780808.42</v>
      </c>
      <c r="M203" s="21">
        <f t="shared" si="49"/>
        <v>21022192.6</v>
      </c>
      <c r="N203" s="18">
        <v>61996584</v>
      </c>
      <c r="O203" s="18">
        <v>0</v>
      </c>
      <c r="P203" s="18">
        <v>0</v>
      </c>
      <c r="Q203" s="21">
        <f t="shared" si="50"/>
        <v>61996584</v>
      </c>
      <c r="R203" s="18">
        <v>50820891.19</v>
      </c>
      <c r="S203" s="18">
        <v>436401</v>
      </c>
      <c r="T203" s="22">
        <f t="shared" si="51"/>
        <v>51257292.19</v>
      </c>
      <c r="U203" s="21">
        <f t="shared" si="52"/>
        <v>134276068.79</v>
      </c>
      <c r="V203" s="23">
        <f t="shared" si="53"/>
        <v>1.1645436274343335</v>
      </c>
      <c r="W203" s="23">
        <f t="shared" si="53"/>
        <v>0.009999982126562362</v>
      </c>
      <c r="X203" s="23">
        <f t="shared" si="53"/>
        <v>1.1745436095608959</v>
      </c>
      <c r="Y203" s="24">
        <f t="shared" si="54"/>
        <v>1.4206308691041545</v>
      </c>
      <c r="Z203" s="24">
        <f t="shared" si="55"/>
        <v>0.4817164723755252</v>
      </c>
      <c r="AA203" s="25"/>
      <c r="AB203" s="24">
        <f t="shared" si="56"/>
        <v>3.0768909510405753</v>
      </c>
      <c r="AC203" s="35">
        <v>296492.6268861454</v>
      </c>
      <c r="AD203" s="27">
        <f t="shared" si="57"/>
        <v>9122.754807162304</v>
      </c>
      <c r="AE203" s="29"/>
      <c r="AF203" s="30">
        <f t="shared" si="58"/>
        <v>4884183324.006716</v>
      </c>
      <c r="AG203" s="23">
        <f t="shared" si="59"/>
        <v>0.4304136680675317</v>
      </c>
      <c r="AH203" s="23">
        <f t="shared" si="60"/>
        <v>1.269333681544562</v>
      </c>
      <c r="AI203" s="23">
        <f t="shared" si="61"/>
        <v>1.040519731112577</v>
      </c>
      <c r="AJ203" s="23">
        <f t="shared" si="62"/>
        <v>1.0494547151426603</v>
      </c>
      <c r="AK203" s="23">
        <f t="shared" si="63"/>
        <v>2.7479999999999998</v>
      </c>
    </row>
    <row r="204" spans="1:37" ht="12.75">
      <c r="A204" s="14" t="s">
        <v>445</v>
      </c>
      <c r="B204" s="15" t="s">
        <v>446</v>
      </c>
      <c r="C204" s="16" t="s">
        <v>442</v>
      </c>
      <c r="D204" s="17"/>
      <c r="E204" s="17" t="s">
        <v>1171</v>
      </c>
      <c r="F204" s="36">
        <v>1035051357</v>
      </c>
      <c r="G204" s="34">
        <v>93.03</v>
      </c>
      <c r="H204" s="20">
        <f t="shared" si="48"/>
        <v>0.9303</v>
      </c>
      <c r="I204" s="18">
        <v>4458525.48</v>
      </c>
      <c r="L204" s="18">
        <v>171883.53</v>
      </c>
      <c r="M204" s="21">
        <f t="shared" si="49"/>
        <v>4630409.010000001</v>
      </c>
      <c r="N204" s="18">
        <v>11454860.83</v>
      </c>
      <c r="O204" s="18">
        <v>0</v>
      </c>
      <c r="P204" s="18">
        <v>0</v>
      </c>
      <c r="Q204" s="21">
        <f t="shared" si="50"/>
        <v>11454860.83</v>
      </c>
      <c r="R204" s="18">
        <v>7040242</v>
      </c>
      <c r="S204" s="18">
        <v>103545</v>
      </c>
      <c r="T204" s="22">
        <f t="shared" si="51"/>
        <v>7143787</v>
      </c>
      <c r="U204" s="21">
        <f t="shared" si="52"/>
        <v>23229056.84</v>
      </c>
      <c r="V204" s="23">
        <f t="shared" si="53"/>
        <v>0.6801828674864488</v>
      </c>
      <c r="W204" s="23">
        <f t="shared" si="53"/>
        <v>0.01000385143207923</v>
      </c>
      <c r="X204" s="23">
        <f t="shared" si="53"/>
        <v>0.690186718918528</v>
      </c>
      <c r="Y204" s="24">
        <f t="shared" si="54"/>
        <v>1.1066949241244268</v>
      </c>
      <c r="Z204" s="24">
        <f t="shared" si="55"/>
        <v>0.44736031489498357</v>
      </c>
      <c r="AA204" s="25"/>
      <c r="AB204" s="24">
        <f t="shared" si="56"/>
        <v>2.2442419579379385</v>
      </c>
      <c r="AC204" s="35">
        <v>432562.2894736842</v>
      </c>
      <c r="AD204" s="27">
        <f t="shared" si="57"/>
        <v>9707.744394585383</v>
      </c>
      <c r="AE204" s="29"/>
      <c r="AF204" s="30">
        <f t="shared" si="58"/>
        <v>1112599545.307965</v>
      </c>
      <c r="AG204" s="23">
        <f t="shared" si="59"/>
        <v>0.4161793009468033</v>
      </c>
      <c r="AH204" s="23">
        <f t="shared" si="60"/>
        <v>1.0295582879129546</v>
      </c>
      <c r="AI204" s="23">
        <f t="shared" si="61"/>
        <v>0.6327741216226433</v>
      </c>
      <c r="AJ204" s="23">
        <f t="shared" si="62"/>
        <v>0.6420807046099067</v>
      </c>
      <c r="AK204" s="23">
        <f t="shared" si="63"/>
        <v>2.088</v>
      </c>
    </row>
    <row r="205" spans="1:37" ht="12.75">
      <c r="A205" s="14" t="s">
        <v>447</v>
      </c>
      <c r="B205" s="15" t="s">
        <v>448</v>
      </c>
      <c r="C205" s="16" t="s">
        <v>442</v>
      </c>
      <c r="D205" s="17"/>
      <c r="E205" s="17" t="s">
        <v>1170</v>
      </c>
      <c r="F205" s="36">
        <v>2286003700</v>
      </c>
      <c r="G205" s="34">
        <v>94.55</v>
      </c>
      <c r="H205" s="20">
        <f t="shared" si="48"/>
        <v>0.9455</v>
      </c>
      <c r="I205" s="18">
        <v>10016795.81</v>
      </c>
      <c r="L205" s="18">
        <v>386259.83</v>
      </c>
      <c r="M205" s="21">
        <f t="shared" si="49"/>
        <v>10403055.64</v>
      </c>
      <c r="N205" s="18">
        <v>23472759</v>
      </c>
      <c r="O205" s="18">
        <v>0</v>
      </c>
      <c r="P205" s="18">
        <v>0</v>
      </c>
      <c r="Q205" s="21">
        <f t="shared" si="50"/>
        <v>23472759</v>
      </c>
      <c r="R205" s="18">
        <v>8281510.92</v>
      </c>
      <c r="S205" s="18">
        <v>0</v>
      </c>
      <c r="T205" s="22">
        <f t="shared" si="51"/>
        <v>8281510.92</v>
      </c>
      <c r="U205" s="21">
        <f t="shared" si="52"/>
        <v>42157325.56</v>
      </c>
      <c r="V205" s="23">
        <f t="shared" si="53"/>
        <v>0.36227023254599283</v>
      </c>
      <c r="W205" s="23">
        <f t="shared" si="53"/>
        <v>0</v>
      </c>
      <c r="X205" s="23">
        <f t="shared" si="53"/>
        <v>0.36227023254599283</v>
      </c>
      <c r="Y205" s="24">
        <f t="shared" si="54"/>
        <v>1.026803193713116</v>
      </c>
      <c r="Z205" s="24">
        <f t="shared" si="55"/>
        <v>0.45507606308773696</v>
      </c>
      <c r="AA205" s="25"/>
      <c r="AB205" s="24">
        <f t="shared" si="56"/>
        <v>1.8441494893468457</v>
      </c>
      <c r="AC205" s="35">
        <v>484260.82949308754</v>
      </c>
      <c r="AD205" s="27">
        <f t="shared" si="57"/>
        <v>8930.493614203573</v>
      </c>
      <c r="AE205" s="29"/>
      <c r="AF205" s="30">
        <f t="shared" si="58"/>
        <v>2417772289.79376</v>
      </c>
      <c r="AG205" s="23">
        <f t="shared" si="59"/>
        <v>0.43027441764945534</v>
      </c>
      <c r="AH205" s="23">
        <f t="shared" si="60"/>
        <v>0.9708424196557511</v>
      </c>
      <c r="AI205" s="23">
        <f t="shared" si="61"/>
        <v>0.34252650487223624</v>
      </c>
      <c r="AJ205" s="23">
        <f t="shared" si="62"/>
        <v>0.34252650487223624</v>
      </c>
      <c r="AK205" s="23">
        <f t="shared" si="63"/>
        <v>1.744</v>
      </c>
    </row>
    <row r="206" spans="1:37" ht="12.75">
      <c r="A206" s="14" t="s">
        <v>449</v>
      </c>
      <c r="B206" s="15" t="s">
        <v>450</v>
      </c>
      <c r="C206" s="16" t="s">
        <v>442</v>
      </c>
      <c r="D206" s="17"/>
      <c r="E206" s="17" t="s">
        <v>1171</v>
      </c>
      <c r="F206" s="36">
        <v>3506107895</v>
      </c>
      <c r="G206" s="34">
        <v>101.58</v>
      </c>
      <c r="H206" s="20">
        <f t="shared" si="48"/>
        <v>1.0158</v>
      </c>
      <c r="I206" s="18">
        <v>13652154.61</v>
      </c>
      <c r="L206" s="18">
        <v>526262.51</v>
      </c>
      <c r="M206" s="21">
        <f t="shared" si="49"/>
        <v>14178417.12</v>
      </c>
      <c r="N206" s="18">
        <v>20328574</v>
      </c>
      <c r="O206" s="18">
        <v>0</v>
      </c>
      <c r="P206" s="18">
        <v>54275</v>
      </c>
      <c r="Q206" s="21">
        <f t="shared" si="50"/>
        <v>20382849</v>
      </c>
      <c r="R206" s="18">
        <v>76765323</v>
      </c>
      <c r="S206" s="18">
        <v>0</v>
      </c>
      <c r="T206" s="22">
        <f t="shared" si="51"/>
        <v>76765323</v>
      </c>
      <c r="U206" s="21">
        <f t="shared" si="52"/>
        <v>111326589.12</v>
      </c>
      <c r="V206" s="23">
        <f t="shared" si="53"/>
        <v>2.189474063518516</v>
      </c>
      <c r="W206" s="23">
        <f t="shared" si="53"/>
        <v>0</v>
      </c>
      <c r="X206" s="23">
        <f t="shared" si="53"/>
        <v>2.189474063518516</v>
      </c>
      <c r="Y206" s="24">
        <f t="shared" si="54"/>
        <v>0.5813525884091483</v>
      </c>
      <c r="Z206" s="24">
        <f t="shared" si="55"/>
        <v>0.4043919224567959</v>
      </c>
      <c r="AA206" s="25"/>
      <c r="AB206" s="24">
        <f t="shared" si="56"/>
        <v>3.17521857438446</v>
      </c>
      <c r="AC206" s="35">
        <v>242611.9247687796</v>
      </c>
      <c r="AD206" s="27">
        <f t="shared" si="57"/>
        <v>7703.458898929942</v>
      </c>
      <c r="AE206" s="29"/>
      <c r="AF206" s="30">
        <f t="shared" si="58"/>
        <v>3451573040.9529433</v>
      </c>
      <c r="AG206" s="23">
        <f t="shared" si="59"/>
        <v>0.4107813148316133</v>
      </c>
      <c r="AH206" s="23">
        <f t="shared" si="60"/>
        <v>0.5905379593060127</v>
      </c>
      <c r="AI206" s="23">
        <f t="shared" si="61"/>
        <v>2.2240677537221085</v>
      </c>
      <c r="AJ206" s="23">
        <f t="shared" si="62"/>
        <v>2.2240677537221085</v>
      </c>
      <c r="AK206" s="23">
        <f t="shared" si="63"/>
        <v>3.226</v>
      </c>
    </row>
    <row r="207" spans="1:37" ht="12.75">
      <c r="A207" s="14" t="s">
        <v>451</v>
      </c>
      <c r="B207" s="15" t="s">
        <v>452</v>
      </c>
      <c r="C207" s="16" t="s">
        <v>442</v>
      </c>
      <c r="D207" s="17"/>
      <c r="E207" s="17" t="s">
        <v>1172</v>
      </c>
      <c r="F207" s="36">
        <v>767918048</v>
      </c>
      <c r="G207" s="34">
        <v>95.41</v>
      </c>
      <c r="H207" s="20">
        <f t="shared" si="48"/>
        <v>0.9541</v>
      </c>
      <c r="I207" s="18">
        <v>3243128.21</v>
      </c>
      <c r="L207" s="18">
        <v>124984.17</v>
      </c>
      <c r="M207" s="21">
        <f t="shared" si="49"/>
        <v>3368112.38</v>
      </c>
      <c r="N207" s="18">
        <v>4032660</v>
      </c>
      <c r="O207" s="18">
        <v>2814883.14</v>
      </c>
      <c r="P207" s="18">
        <v>0</v>
      </c>
      <c r="Q207" s="21">
        <f t="shared" si="50"/>
        <v>6847543.140000001</v>
      </c>
      <c r="R207" s="18">
        <v>2999813.57</v>
      </c>
      <c r="S207" s="18">
        <v>0</v>
      </c>
      <c r="T207" s="22">
        <f t="shared" si="51"/>
        <v>2999813.57</v>
      </c>
      <c r="U207" s="21">
        <f t="shared" si="52"/>
        <v>13215469.09</v>
      </c>
      <c r="V207" s="23">
        <f t="shared" si="53"/>
        <v>0.3906424100609236</v>
      </c>
      <c r="W207" s="23">
        <f t="shared" si="53"/>
        <v>0</v>
      </c>
      <c r="X207" s="23">
        <f t="shared" si="53"/>
        <v>0.3906424100609236</v>
      </c>
      <c r="Y207" s="24">
        <f t="shared" si="54"/>
        <v>0.8917023317571514</v>
      </c>
      <c r="Z207" s="24">
        <f t="shared" si="55"/>
        <v>0.438603102085185</v>
      </c>
      <c r="AA207" s="25"/>
      <c r="AB207" s="24">
        <f t="shared" si="56"/>
        <v>1.72094784390326</v>
      </c>
      <c r="AC207" s="35">
        <v>972225.6274768824</v>
      </c>
      <c r="AD207" s="27">
        <f t="shared" si="57"/>
        <v>16731.49597393835</v>
      </c>
      <c r="AE207" s="29"/>
      <c r="AF207" s="30">
        <f t="shared" si="58"/>
        <v>804861175.977361</v>
      </c>
      <c r="AG207" s="23">
        <f t="shared" si="59"/>
        <v>0.418471219699475</v>
      </c>
      <c r="AH207" s="23">
        <f t="shared" si="60"/>
        <v>0.850773194729498</v>
      </c>
      <c r="AI207" s="23">
        <f t="shared" si="61"/>
        <v>0.3727119234391271</v>
      </c>
      <c r="AJ207" s="23">
        <f t="shared" si="62"/>
        <v>0.3727119234391271</v>
      </c>
      <c r="AK207" s="23">
        <f t="shared" si="63"/>
        <v>1.642</v>
      </c>
    </row>
    <row r="208" spans="1:37" ht="12.75">
      <c r="A208" s="14" t="s">
        <v>453</v>
      </c>
      <c r="B208" s="32" t="s">
        <v>421</v>
      </c>
      <c r="C208" s="16" t="s">
        <v>442</v>
      </c>
      <c r="D208" s="17"/>
      <c r="E208" s="17" t="s">
        <v>1171</v>
      </c>
      <c r="F208" s="36">
        <v>3110363948</v>
      </c>
      <c r="G208" s="34">
        <v>103.9</v>
      </c>
      <c r="H208" s="20">
        <f t="shared" si="48"/>
        <v>1.0390000000000001</v>
      </c>
      <c r="I208" s="18">
        <v>12233515.22</v>
      </c>
      <c r="L208" s="18">
        <v>471945.94</v>
      </c>
      <c r="M208" s="21">
        <f t="shared" si="49"/>
        <v>12705461.16</v>
      </c>
      <c r="N208" s="18">
        <v>9742145</v>
      </c>
      <c r="O208" s="18">
        <v>13631985.36</v>
      </c>
      <c r="P208" s="18">
        <v>0</v>
      </c>
      <c r="Q208" s="21">
        <f t="shared" si="50"/>
        <v>23374130.36</v>
      </c>
      <c r="R208" s="18">
        <v>11990633.92</v>
      </c>
      <c r="S208" s="18">
        <v>311100</v>
      </c>
      <c r="T208" s="22">
        <f t="shared" si="51"/>
        <v>12301733.92</v>
      </c>
      <c r="U208" s="21">
        <f t="shared" si="52"/>
        <v>48381325.44</v>
      </c>
      <c r="V208" s="23">
        <f t="shared" si="53"/>
        <v>0.385505816054424</v>
      </c>
      <c r="W208" s="23">
        <f t="shared" si="53"/>
        <v>0.01000204494397001</v>
      </c>
      <c r="X208" s="23">
        <f t="shared" si="53"/>
        <v>0.395507860998394</v>
      </c>
      <c r="Y208" s="24">
        <f t="shared" si="54"/>
        <v>0.7514918109512502</v>
      </c>
      <c r="Z208" s="24">
        <f t="shared" si="55"/>
        <v>0.40848792528507016</v>
      </c>
      <c r="AA208" s="25"/>
      <c r="AB208" s="24">
        <f t="shared" si="56"/>
        <v>1.5554875972347144</v>
      </c>
      <c r="AC208" s="35">
        <v>529112.3645122441</v>
      </c>
      <c r="AD208" s="27">
        <f t="shared" si="57"/>
        <v>8230.27720542329</v>
      </c>
      <c r="AE208" s="29"/>
      <c r="AF208" s="30">
        <f t="shared" si="58"/>
        <v>2993613039.46102</v>
      </c>
      <c r="AG208" s="23">
        <f t="shared" si="59"/>
        <v>0.424418954371188</v>
      </c>
      <c r="AH208" s="23">
        <f t="shared" si="60"/>
        <v>0.7807999915783489</v>
      </c>
      <c r="AI208" s="23">
        <f t="shared" si="61"/>
        <v>0.4005405428805465</v>
      </c>
      <c r="AJ208" s="23">
        <f t="shared" si="62"/>
        <v>0.4109326675773314</v>
      </c>
      <c r="AK208" s="23">
        <f t="shared" si="63"/>
        <v>1.616</v>
      </c>
    </row>
    <row r="209" spans="1:37" ht="12.75">
      <c r="A209" s="14" t="s">
        <v>454</v>
      </c>
      <c r="B209" s="15" t="s">
        <v>455</v>
      </c>
      <c r="C209" s="16" t="s">
        <v>442</v>
      </c>
      <c r="D209" s="17"/>
      <c r="E209" s="17" t="s">
        <v>1171</v>
      </c>
      <c r="F209" s="36">
        <v>1423628332</v>
      </c>
      <c r="G209" s="34">
        <v>94.96</v>
      </c>
      <c r="H209" s="20">
        <f t="shared" si="48"/>
        <v>0.9495999999999999</v>
      </c>
      <c r="I209" s="18">
        <v>6092891.050000001</v>
      </c>
      <c r="L209" s="18">
        <v>235009.16</v>
      </c>
      <c r="M209" s="21">
        <f t="shared" si="49"/>
        <v>6327900.210000001</v>
      </c>
      <c r="N209" s="18">
        <v>25810652</v>
      </c>
      <c r="O209" s="18">
        <v>0</v>
      </c>
      <c r="P209" s="18">
        <v>0</v>
      </c>
      <c r="Q209" s="21">
        <f t="shared" si="50"/>
        <v>25810652</v>
      </c>
      <c r="R209" s="18">
        <v>9234338.43</v>
      </c>
      <c r="S209" s="18">
        <v>0</v>
      </c>
      <c r="T209" s="22">
        <f t="shared" si="51"/>
        <v>9234338.43</v>
      </c>
      <c r="U209" s="21">
        <f t="shared" si="52"/>
        <v>41372890.64</v>
      </c>
      <c r="V209" s="23">
        <f t="shared" si="53"/>
        <v>0.6486481213131686</v>
      </c>
      <c r="W209" s="23">
        <f t="shared" si="53"/>
        <v>0</v>
      </c>
      <c r="X209" s="23">
        <f t="shared" si="53"/>
        <v>0.6486481213131686</v>
      </c>
      <c r="Y209" s="24">
        <f t="shared" si="54"/>
        <v>1.8130189895658806</v>
      </c>
      <c r="Z209" s="24">
        <f t="shared" si="55"/>
        <v>0.44449102815410957</v>
      </c>
      <c r="AA209" s="25"/>
      <c r="AB209" s="24">
        <f t="shared" si="56"/>
        <v>2.906158139033159</v>
      </c>
      <c r="AC209" s="35">
        <v>581662.118570183</v>
      </c>
      <c r="AD209" s="27">
        <f t="shared" si="57"/>
        <v>16904.021000500077</v>
      </c>
      <c r="AE209" s="29"/>
      <c r="AF209" s="30">
        <f t="shared" si="58"/>
        <v>1499187375.7371526</v>
      </c>
      <c r="AG209" s="23">
        <f t="shared" si="59"/>
        <v>0.42208868033514246</v>
      </c>
      <c r="AH209" s="23">
        <f t="shared" si="60"/>
        <v>1.7216428324917603</v>
      </c>
      <c r="AI209" s="23">
        <f t="shared" si="61"/>
        <v>0.615956255998985</v>
      </c>
      <c r="AJ209" s="23">
        <f t="shared" si="62"/>
        <v>0.615956255998985</v>
      </c>
      <c r="AK209" s="23">
        <f t="shared" si="63"/>
        <v>2.7600000000000002</v>
      </c>
    </row>
    <row r="210" spans="1:37" ht="12.75">
      <c r="A210" s="14" t="s">
        <v>456</v>
      </c>
      <c r="B210" s="15" t="s">
        <v>457</v>
      </c>
      <c r="C210" s="16" t="s">
        <v>442</v>
      </c>
      <c r="D210" s="17"/>
      <c r="E210" s="17" t="s">
        <v>1171</v>
      </c>
      <c r="F210" s="36">
        <v>3132329051</v>
      </c>
      <c r="G210" s="34">
        <v>99.4</v>
      </c>
      <c r="H210" s="20">
        <f t="shared" si="48"/>
        <v>0.9940000000000001</v>
      </c>
      <c r="I210" s="18">
        <v>12078565.659999998</v>
      </c>
      <c r="L210" s="18">
        <v>465613.23</v>
      </c>
      <c r="M210" s="21">
        <f t="shared" si="49"/>
        <v>12544178.889999999</v>
      </c>
      <c r="N210" s="18">
        <v>17459529</v>
      </c>
      <c r="O210" s="18">
        <v>0</v>
      </c>
      <c r="P210" s="18">
        <v>1235023.76</v>
      </c>
      <c r="Q210" s="21">
        <f t="shared" si="50"/>
        <v>18694552.76</v>
      </c>
      <c r="R210" s="18">
        <v>71601444.72</v>
      </c>
      <c r="S210" s="18">
        <v>0</v>
      </c>
      <c r="T210" s="22">
        <f t="shared" si="51"/>
        <v>71601444.72</v>
      </c>
      <c r="U210" s="21">
        <f t="shared" si="52"/>
        <v>102840176.37</v>
      </c>
      <c r="V210" s="23">
        <f t="shared" si="53"/>
        <v>2.28588515300272</v>
      </c>
      <c r="W210" s="23">
        <f t="shared" si="53"/>
        <v>0</v>
      </c>
      <c r="X210" s="23">
        <f t="shared" si="53"/>
        <v>2.28588515300272</v>
      </c>
      <c r="Y210" s="24">
        <f t="shared" si="54"/>
        <v>0.5968259546049846</v>
      </c>
      <c r="Z210" s="24">
        <f t="shared" si="55"/>
        <v>0.4004744931250199</v>
      </c>
      <c r="AA210" s="25"/>
      <c r="AB210" s="24">
        <f t="shared" si="56"/>
        <v>3.283185600732725</v>
      </c>
      <c r="AC210" s="35">
        <v>256484.3394575678</v>
      </c>
      <c r="AD210" s="27">
        <f t="shared" si="57"/>
        <v>8420.85690120531</v>
      </c>
      <c r="AE210" s="29"/>
      <c r="AF210" s="30">
        <f t="shared" si="58"/>
        <v>3151236469.818913</v>
      </c>
      <c r="AG210" s="23">
        <f t="shared" si="59"/>
        <v>0.3980716461662699</v>
      </c>
      <c r="AH210" s="23">
        <f t="shared" si="60"/>
        <v>0.5932449988773547</v>
      </c>
      <c r="AI210" s="23">
        <f t="shared" si="61"/>
        <v>2.272169842084704</v>
      </c>
      <c r="AJ210" s="23">
        <f t="shared" si="62"/>
        <v>2.272169842084704</v>
      </c>
      <c r="AK210" s="23">
        <f t="shared" si="63"/>
        <v>3.263</v>
      </c>
    </row>
    <row r="211" spans="1:37" ht="12.75">
      <c r="A211" s="14" t="s">
        <v>458</v>
      </c>
      <c r="B211" s="15" t="s">
        <v>459</v>
      </c>
      <c r="C211" s="16" t="s">
        <v>442</v>
      </c>
      <c r="D211" s="17"/>
      <c r="E211" s="17" t="s">
        <v>1171</v>
      </c>
      <c r="F211" s="36">
        <v>7530150474</v>
      </c>
      <c r="G211" s="34">
        <v>95.64</v>
      </c>
      <c r="H211" s="20">
        <f t="shared" si="48"/>
        <v>0.9564</v>
      </c>
      <c r="I211" s="18">
        <v>31033120.189999998</v>
      </c>
      <c r="L211" s="18">
        <v>1196447.91</v>
      </c>
      <c r="M211" s="21">
        <f t="shared" si="49"/>
        <v>32229568.099999998</v>
      </c>
      <c r="N211" s="18">
        <v>93008740</v>
      </c>
      <c r="O211" s="18">
        <v>0</v>
      </c>
      <c r="P211" s="18">
        <v>0</v>
      </c>
      <c r="Q211" s="21">
        <f t="shared" si="50"/>
        <v>93008740</v>
      </c>
      <c r="R211" s="18">
        <v>29378859.63</v>
      </c>
      <c r="S211" s="18">
        <v>376500</v>
      </c>
      <c r="T211" s="22">
        <f t="shared" si="51"/>
        <v>29755359.63</v>
      </c>
      <c r="U211" s="21">
        <f t="shared" si="52"/>
        <v>154993667.73</v>
      </c>
      <c r="V211" s="23">
        <f t="shared" si="53"/>
        <v>0.39014970194073706</v>
      </c>
      <c r="W211" s="23">
        <f t="shared" si="53"/>
        <v>0.004999900085661954</v>
      </c>
      <c r="X211" s="23">
        <f t="shared" si="53"/>
        <v>0.395149602026399</v>
      </c>
      <c r="Y211" s="24">
        <f t="shared" si="54"/>
        <v>1.235151147658195</v>
      </c>
      <c r="Z211" s="24">
        <f t="shared" si="55"/>
        <v>0.42800695963887847</v>
      </c>
      <c r="AA211" s="25"/>
      <c r="AB211" s="24">
        <f t="shared" si="56"/>
        <v>2.0583077093234725</v>
      </c>
      <c r="AC211" s="35">
        <v>607036.3197721725</v>
      </c>
      <c r="AD211" s="27">
        <f t="shared" si="57"/>
        <v>12494.675368264112</v>
      </c>
      <c r="AE211" s="29"/>
      <c r="AF211" s="30">
        <f t="shared" si="58"/>
        <v>7873432114.178168</v>
      </c>
      <c r="AG211" s="23">
        <f t="shared" si="59"/>
        <v>0.4093458561986234</v>
      </c>
      <c r="AH211" s="23">
        <f t="shared" si="60"/>
        <v>1.1812985576202977</v>
      </c>
      <c r="AI211" s="23">
        <f t="shared" si="61"/>
        <v>0.3731391749361209</v>
      </c>
      <c r="AJ211" s="23">
        <f t="shared" si="62"/>
        <v>0.377921079378048</v>
      </c>
      <c r="AK211" s="23">
        <f t="shared" si="63"/>
        <v>1.968</v>
      </c>
    </row>
    <row r="212" spans="1:37" ht="12.75">
      <c r="A212" s="14" t="s">
        <v>460</v>
      </c>
      <c r="B212" s="15" t="s">
        <v>461</v>
      </c>
      <c r="C212" s="16" t="s">
        <v>442</v>
      </c>
      <c r="D212" s="17"/>
      <c r="E212" s="17" t="s">
        <v>1171</v>
      </c>
      <c r="F212" s="36">
        <v>2048348664</v>
      </c>
      <c r="G212" s="34">
        <v>55.73</v>
      </c>
      <c r="H212" s="20">
        <f t="shared" si="48"/>
        <v>0.5573</v>
      </c>
      <c r="I212" s="18">
        <v>15445693.83</v>
      </c>
      <c r="L212" s="18">
        <v>595411.92</v>
      </c>
      <c r="M212" s="21">
        <f t="shared" si="49"/>
        <v>16041105.75</v>
      </c>
      <c r="N212" s="18">
        <v>0</v>
      </c>
      <c r="O212" s="18">
        <v>57447191.67</v>
      </c>
      <c r="P212" s="18">
        <v>0</v>
      </c>
      <c r="Q212" s="21">
        <f t="shared" si="50"/>
        <v>57447191.67</v>
      </c>
      <c r="R212" s="18">
        <v>26097362</v>
      </c>
      <c r="S212" s="18">
        <v>307500</v>
      </c>
      <c r="T212" s="22">
        <f t="shared" si="51"/>
        <v>26404862</v>
      </c>
      <c r="U212" s="21">
        <f t="shared" si="52"/>
        <v>99893159.42</v>
      </c>
      <c r="V212" s="23">
        <f t="shared" si="53"/>
        <v>1.2740683487467053</v>
      </c>
      <c r="W212" s="23">
        <f t="shared" si="53"/>
        <v>0.015012092687360963</v>
      </c>
      <c r="X212" s="23">
        <f t="shared" si="53"/>
        <v>1.2890804414340662</v>
      </c>
      <c r="Y212" s="24">
        <f t="shared" si="54"/>
        <v>2.8045611901744087</v>
      </c>
      <c r="Z212" s="24">
        <f t="shared" si="55"/>
        <v>0.7831237929325493</v>
      </c>
      <c r="AA212" s="25"/>
      <c r="AB212" s="24">
        <f t="shared" si="56"/>
        <v>4.876765424541024</v>
      </c>
      <c r="AC212" s="35">
        <v>267044.91279069765</v>
      </c>
      <c r="AD212" s="27">
        <f t="shared" si="57"/>
        <v>13023.153974972474</v>
      </c>
      <c r="AE212" s="29"/>
      <c r="AF212" s="30">
        <f t="shared" si="58"/>
        <v>3675486567.378432</v>
      </c>
      <c r="AG212" s="23">
        <f t="shared" si="59"/>
        <v>0.43643488980130973</v>
      </c>
      <c r="AH212" s="23">
        <f t="shared" si="60"/>
        <v>1.562981951284198</v>
      </c>
      <c r="AI212" s="23">
        <f t="shared" si="61"/>
        <v>0.7100382907565389</v>
      </c>
      <c r="AJ212" s="23">
        <f t="shared" si="62"/>
        <v>0.7184045300112052</v>
      </c>
      <c r="AK212" s="23">
        <f t="shared" si="63"/>
        <v>2.7169999999999996</v>
      </c>
    </row>
    <row r="213" spans="1:37" ht="12.75">
      <c r="A213" s="14" t="s">
        <v>462</v>
      </c>
      <c r="B213" s="15" t="s">
        <v>463</v>
      </c>
      <c r="C213" s="16" t="s">
        <v>442</v>
      </c>
      <c r="D213" s="17"/>
      <c r="E213" s="17" t="s">
        <v>1171</v>
      </c>
      <c r="F213" s="36">
        <v>8218873128</v>
      </c>
      <c r="G213" s="34">
        <v>93.12</v>
      </c>
      <c r="H213" s="20">
        <f t="shared" si="48"/>
        <v>0.9312</v>
      </c>
      <c r="I213" s="18">
        <v>34934329.75</v>
      </c>
      <c r="L213" s="18">
        <v>1347909.2</v>
      </c>
      <c r="M213" s="21">
        <f t="shared" si="49"/>
        <v>36282238.95</v>
      </c>
      <c r="N213" s="18">
        <v>74179859</v>
      </c>
      <c r="O213" s="18">
        <v>0</v>
      </c>
      <c r="P213" s="18">
        <v>0</v>
      </c>
      <c r="Q213" s="21">
        <f t="shared" si="50"/>
        <v>74179859</v>
      </c>
      <c r="R213" s="18">
        <v>36915942.51</v>
      </c>
      <c r="S213" s="18">
        <v>0</v>
      </c>
      <c r="T213" s="22">
        <f t="shared" si="51"/>
        <v>36915942.51</v>
      </c>
      <c r="U213" s="21">
        <f t="shared" si="52"/>
        <v>147378040.46</v>
      </c>
      <c r="V213" s="23">
        <f t="shared" si="53"/>
        <v>0.44916063230414177</v>
      </c>
      <c r="W213" s="23">
        <f t="shared" si="53"/>
        <v>0</v>
      </c>
      <c r="X213" s="23">
        <f t="shared" si="53"/>
        <v>0.44916063230414177</v>
      </c>
      <c r="Y213" s="24">
        <f t="shared" si="54"/>
        <v>0.9025551051187855</v>
      </c>
      <c r="Z213" s="24">
        <f t="shared" si="55"/>
        <v>0.44145028624902266</v>
      </c>
      <c r="AA213" s="25"/>
      <c r="AB213" s="24">
        <f t="shared" si="56"/>
        <v>1.79316602367195</v>
      </c>
      <c r="AC213" s="35">
        <v>1084192.666342885</v>
      </c>
      <c r="AD213" s="27">
        <f t="shared" si="57"/>
        <v>19441.374524003604</v>
      </c>
      <c r="AE213" s="29"/>
      <c r="AF213" s="30">
        <f t="shared" si="58"/>
        <v>8826109458.762886</v>
      </c>
      <c r="AG213" s="23">
        <f t="shared" si="59"/>
        <v>0.41107850655508993</v>
      </c>
      <c r="AH213" s="23">
        <f t="shared" si="60"/>
        <v>0.8404593138866129</v>
      </c>
      <c r="AI213" s="23">
        <f t="shared" si="61"/>
        <v>0.41825838080161687</v>
      </c>
      <c r="AJ213" s="23">
        <f t="shared" si="62"/>
        <v>0.41825838080161687</v>
      </c>
      <c r="AK213" s="23">
        <f t="shared" si="63"/>
        <v>1.6689999999999998</v>
      </c>
    </row>
    <row r="214" spans="1:37" ht="12.75">
      <c r="A214" s="14" t="s">
        <v>464</v>
      </c>
      <c r="B214" s="15" t="s">
        <v>465</v>
      </c>
      <c r="C214" s="16" t="s">
        <v>442</v>
      </c>
      <c r="D214" s="17"/>
      <c r="E214" s="17" t="s">
        <v>1171</v>
      </c>
      <c r="F214" s="36">
        <v>7323196626</v>
      </c>
      <c r="G214" s="34">
        <v>103.47</v>
      </c>
      <c r="H214" s="20">
        <f t="shared" si="48"/>
        <v>1.0347</v>
      </c>
      <c r="I214" s="18">
        <v>28898690.37</v>
      </c>
      <c r="L214" s="18">
        <v>1114223.19</v>
      </c>
      <c r="M214" s="21">
        <f t="shared" si="49"/>
        <v>30012913.560000002</v>
      </c>
      <c r="N214" s="18">
        <v>101103844</v>
      </c>
      <c r="O214" s="18">
        <v>0</v>
      </c>
      <c r="P214" s="18">
        <v>4405211</v>
      </c>
      <c r="Q214" s="21">
        <f t="shared" si="50"/>
        <v>105509055</v>
      </c>
      <c r="R214" s="18">
        <v>48924389.87</v>
      </c>
      <c r="S214" s="18">
        <v>0</v>
      </c>
      <c r="T214" s="22">
        <f t="shared" si="51"/>
        <v>48924389.87</v>
      </c>
      <c r="U214" s="21">
        <f t="shared" si="52"/>
        <v>184446358.43</v>
      </c>
      <c r="V214" s="23">
        <f t="shared" si="53"/>
        <v>0.6680742354547835</v>
      </c>
      <c r="W214" s="23">
        <f t="shared" si="53"/>
        <v>0</v>
      </c>
      <c r="X214" s="23">
        <f t="shared" si="53"/>
        <v>0.6680742354547835</v>
      </c>
      <c r="Y214" s="24">
        <f t="shared" si="54"/>
        <v>1.4407513602107125</v>
      </c>
      <c r="Z214" s="24">
        <f t="shared" si="55"/>
        <v>0.4098335070431305</v>
      </c>
      <c r="AA214" s="25"/>
      <c r="AB214" s="24">
        <f t="shared" si="56"/>
        <v>2.5186591027086265</v>
      </c>
      <c r="AC214" s="35">
        <v>651670.1871381307</v>
      </c>
      <c r="AD214" s="27">
        <f t="shared" si="57"/>
        <v>16413.35048799287</v>
      </c>
      <c r="AE214" s="29"/>
      <c r="AF214" s="30">
        <f t="shared" si="58"/>
        <v>7077603775.007249</v>
      </c>
      <c r="AG214" s="23">
        <f t="shared" si="59"/>
        <v>0.4240547297375271</v>
      </c>
      <c r="AH214" s="23">
        <f t="shared" si="60"/>
        <v>1.490745432410024</v>
      </c>
      <c r="AI214" s="23">
        <f t="shared" si="61"/>
        <v>0.6912564114250644</v>
      </c>
      <c r="AJ214" s="23">
        <f t="shared" si="62"/>
        <v>0.6912564114250644</v>
      </c>
      <c r="AK214" s="23">
        <f t="shared" si="63"/>
        <v>2.606</v>
      </c>
    </row>
    <row r="215" spans="1:37" ht="12.75">
      <c r="A215" s="14" t="s">
        <v>466</v>
      </c>
      <c r="B215" s="15" t="s">
        <v>467</v>
      </c>
      <c r="C215" s="16" t="s">
        <v>442</v>
      </c>
      <c r="D215" s="17"/>
      <c r="E215" s="17" t="s">
        <v>1171</v>
      </c>
      <c r="F215" s="36">
        <v>10763710300</v>
      </c>
      <c r="G215" s="70">
        <v>67.14</v>
      </c>
      <c r="H215" s="20">
        <f t="shared" si="48"/>
        <v>0.6714</v>
      </c>
      <c r="I215" s="18">
        <v>72039694.33</v>
      </c>
      <c r="L215" s="18">
        <v>2820226.87</v>
      </c>
      <c r="M215" s="21">
        <f t="shared" si="49"/>
        <v>74859921.2</v>
      </c>
      <c r="N215" s="18">
        <v>100945037.5</v>
      </c>
      <c r="O215" s="18">
        <v>0</v>
      </c>
      <c r="P215" s="18">
        <v>6380853</v>
      </c>
      <c r="Q215" s="21">
        <f t="shared" si="50"/>
        <v>107325890.5</v>
      </c>
      <c r="R215" s="18">
        <v>160061175.75</v>
      </c>
      <c r="S215" s="18">
        <v>0</v>
      </c>
      <c r="T215" s="22">
        <f t="shared" si="51"/>
        <v>160061175.75</v>
      </c>
      <c r="U215" s="21">
        <f t="shared" si="52"/>
        <v>342246987.45</v>
      </c>
      <c r="V215" s="23">
        <f t="shared" si="53"/>
        <v>1.4870446276317935</v>
      </c>
      <c r="W215" s="23">
        <f t="shared" si="53"/>
        <v>0</v>
      </c>
      <c r="X215" s="23">
        <f t="shared" si="53"/>
        <v>1.4870446276317935</v>
      </c>
      <c r="Y215" s="24">
        <f t="shared" si="54"/>
        <v>0.9971086875127065</v>
      </c>
      <c r="Z215" s="24">
        <f t="shared" si="55"/>
        <v>0.695484355427143</v>
      </c>
      <c r="AA215" s="25"/>
      <c r="AB215" s="24">
        <f t="shared" si="56"/>
        <v>3.179637670571643</v>
      </c>
      <c r="AC215" s="35">
        <v>180043.95493526148</v>
      </c>
      <c r="AD215" s="27">
        <f t="shared" si="57"/>
        <v>5724.745414708607</v>
      </c>
      <c r="AE215" s="29"/>
      <c r="AF215" s="30">
        <f t="shared" si="58"/>
        <v>16031740095.323206</v>
      </c>
      <c r="AG215" s="23">
        <f t="shared" si="59"/>
        <v>0.46694819623378386</v>
      </c>
      <c r="AH215" s="23">
        <f t="shared" si="60"/>
        <v>0.669458772796031</v>
      </c>
      <c r="AI215" s="23">
        <f t="shared" si="61"/>
        <v>0.998401762991986</v>
      </c>
      <c r="AJ215" s="23">
        <f t="shared" si="62"/>
        <v>0.998401762991986</v>
      </c>
      <c r="AK215" s="23">
        <f t="shared" si="63"/>
        <v>2.1340000000000003</v>
      </c>
    </row>
    <row r="216" spans="1:37" ht="12.75">
      <c r="A216" s="14" t="s">
        <v>468</v>
      </c>
      <c r="B216" s="15" t="s">
        <v>469</v>
      </c>
      <c r="C216" s="16" t="s">
        <v>442</v>
      </c>
      <c r="D216" s="17"/>
      <c r="E216" s="17" t="s">
        <v>1172</v>
      </c>
      <c r="F216" s="36">
        <v>1639590500</v>
      </c>
      <c r="G216" s="34">
        <v>92.76</v>
      </c>
      <c r="H216" s="20">
        <f t="shared" si="48"/>
        <v>0.9276000000000001</v>
      </c>
      <c r="I216" s="18">
        <v>7207945.4</v>
      </c>
      <c r="L216" s="18">
        <v>277845.44</v>
      </c>
      <c r="M216" s="21">
        <f t="shared" si="49"/>
        <v>7485790.840000001</v>
      </c>
      <c r="N216" s="18">
        <v>0</v>
      </c>
      <c r="O216" s="18">
        <v>7315914.94</v>
      </c>
      <c r="P216" s="18">
        <v>11135058</v>
      </c>
      <c r="Q216" s="21">
        <f t="shared" si="50"/>
        <v>18450972.94</v>
      </c>
      <c r="R216" s="18">
        <v>5625016.26</v>
      </c>
      <c r="S216" s="18">
        <v>0</v>
      </c>
      <c r="T216" s="22">
        <f t="shared" si="51"/>
        <v>5625016.26</v>
      </c>
      <c r="U216" s="21">
        <f t="shared" si="52"/>
        <v>31561780.04</v>
      </c>
      <c r="V216" s="23">
        <f t="shared" si="53"/>
        <v>0.3430744603606815</v>
      </c>
      <c r="W216" s="23">
        <f t="shared" si="53"/>
        <v>0</v>
      </c>
      <c r="X216" s="23">
        <f t="shared" si="53"/>
        <v>0.3430744603606815</v>
      </c>
      <c r="Y216" s="24">
        <f t="shared" si="54"/>
        <v>1.1253403175975953</v>
      </c>
      <c r="Z216" s="24">
        <f t="shared" si="55"/>
        <v>0.45656466294480247</v>
      </c>
      <c r="AA216" s="25"/>
      <c r="AB216" s="24">
        <f t="shared" si="56"/>
        <v>1.9249794409030792</v>
      </c>
      <c r="AC216" s="35">
        <v>736786.1502347417</v>
      </c>
      <c r="AD216" s="27">
        <f t="shared" si="57"/>
        <v>14182.981915440052</v>
      </c>
      <c r="AE216" s="29"/>
      <c r="AF216" s="30">
        <f t="shared" si="58"/>
        <v>1767561987.92583</v>
      </c>
      <c r="AG216" s="23">
        <f t="shared" si="59"/>
        <v>0.42350938134759875</v>
      </c>
      <c r="AH216" s="23">
        <f t="shared" si="60"/>
        <v>1.0438656786035294</v>
      </c>
      <c r="AI216" s="23">
        <f t="shared" si="61"/>
        <v>0.3182358694305682</v>
      </c>
      <c r="AJ216" s="23">
        <f t="shared" si="62"/>
        <v>0.3182358694305682</v>
      </c>
      <c r="AK216" s="23">
        <f t="shared" si="63"/>
        <v>1.786</v>
      </c>
    </row>
    <row r="217" spans="1:37" ht="12.75">
      <c r="A217" s="14" t="s">
        <v>470</v>
      </c>
      <c r="B217" s="15" t="s">
        <v>471</v>
      </c>
      <c r="C217" s="16" t="s">
        <v>442</v>
      </c>
      <c r="D217" s="17"/>
      <c r="E217" s="17" t="s">
        <v>1172</v>
      </c>
      <c r="F217" s="36">
        <v>3738389200</v>
      </c>
      <c r="G217" s="34">
        <v>90.8</v>
      </c>
      <c r="H217" s="20">
        <f t="shared" si="48"/>
        <v>0.9079999999999999</v>
      </c>
      <c r="I217" s="18">
        <v>17128210.52</v>
      </c>
      <c r="L217" s="18">
        <v>660431.61</v>
      </c>
      <c r="M217" s="21">
        <f t="shared" si="49"/>
        <v>17788642.13</v>
      </c>
      <c r="N217" s="18">
        <v>49130849.5</v>
      </c>
      <c r="O217" s="18">
        <v>0</v>
      </c>
      <c r="P217" s="18">
        <v>0</v>
      </c>
      <c r="Q217" s="21">
        <f t="shared" si="50"/>
        <v>49130849.5</v>
      </c>
      <c r="R217" s="18">
        <v>36868382.79</v>
      </c>
      <c r="S217" s="18">
        <v>0</v>
      </c>
      <c r="T217" s="22">
        <f t="shared" si="51"/>
        <v>36868382.79</v>
      </c>
      <c r="U217" s="21">
        <f t="shared" si="52"/>
        <v>103787874.41999999</v>
      </c>
      <c r="V217" s="23">
        <f t="shared" si="53"/>
        <v>0.9862103921656953</v>
      </c>
      <c r="W217" s="23">
        <f t="shared" si="53"/>
        <v>0</v>
      </c>
      <c r="X217" s="23">
        <f t="shared" si="53"/>
        <v>0.9862103921656953</v>
      </c>
      <c r="Y217" s="24">
        <f t="shared" si="54"/>
        <v>1.3142251079689617</v>
      </c>
      <c r="Z217" s="24">
        <f t="shared" si="55"/>
        <v>0.4758370832550019</v>
      </c>
      <c r="AA217" s="25"/>
      <c r="AB217" s="24">
        <f t="shared" si="56"/>
        <v>2.7762725833896584</v>
      </c>
      <c r="AC217" s="35">
        <v>351926.58012859395</v>
      </c>
      <c r="AD217" s="27">
        <f t="shared" si="57"/>
        <v>9770.441157770993</v>
      </c>
      <c r="AE217" s="29"/>
      <c r="AF217" s="30">
        <f t="shared" si="58"/>
        <v>4117168722.466961</v>
      </c>
      <c r="AG217" s="23">
        <f t="shared" si="59"/>
        <v>0.43206007159554166</v>
      </c>
      <c r="AH217" s="23">
        <f t="shared" si="60"/>
        <v>1.193316398035817</v>
      </c>
      <c r="AI217" s="23">
        <f t="shared" si="61"/>
        <v>0.8954790360864513</v>
      </c>
      <c r="AJ217" s="23">
        <f t="shared" si="62"/>
        <v>0.8954790360864513</v>
      </c>
      <c r="AK217" s="23">
        <f t="shared" si="63"/>
        <v>2.52</v>
      </c>
    </row>
    <row r="218" spans="1:37" ht="12.75">
      <c r="A218" s="14" t="s">
        <v>472</v>
      </c>
      <c r="B218" s="15" t="s">
        <v>473</v>
      </c>
      <c r="C218" s="16" t="s">
        <v>442</v>
      </c>
      <c r="D218" s="17"/>
      <c r="E218" s="17" t="s">
        <v>1171</v>
      </c>
      <c r="F218" s="36">
        <v>1591479392</v>
      </c>
      <c r="G218" s="34">
        <v>91.91</v>
      </c>
      <c r="H218" s="20">
        <f t="shared" si="48"/>
        <v>0.9190999999999999</v>
      </c>
      <c r="I218" s="18">
        <v>7015844.31</v>
      </c>
      <c r="L218" s="18">
        <v>270566.92</v>
      </c>
      <c r="M218" s="21">
        <f t="shared" si="49"/>
        <v>7286411.2299999995</v>
      </c>
      <c r="N218" s="18">
        <v>10046634</v>
      </c>
      <c r="O218" s="18">
        <v>0</v>
      </c>
      <c r="P218" s="18">
        <v>853798.14</v>
      </c>
      <c r="Q218" s="21">
        <f t="shared" si="50"/>
        <v>10900432.14</v>
      </c>
      <c r="R218" s="18">
        <v>30799778.64</v>
      </c>
      <c r="S218" s="18">
        <v>0</v>
      </c>
      <c r="T218" s="22">
        <f t="shared" si="51"/>
        <v>30799778.64</v>
      </c>
      <c r="U218" s="21">
        <f t="shared" si="52"/>
        <v>48986622.010000005</v>
      </c>
      <c r="V218" s="23">
        <f t="shared" si="53"/>
        <v>1.935292332079409</v>
      </c>
      <c r="W218" s="23">
        <f t="shared" si="53"/>
        <v>0</v>
      </c>
      <c r="X218" s="23">
        <f t="shared" si="53"/>
        <v>1.935292332079409</v>
      </c>
      <c r="Y218" s="24">
        <f t="shared" si="54"/>
        <v>0.6849244919408922</v>
      </c>
      <c r="Z218" s="24">
        <f t="shared" si="55"/>
        <v>0.4578388678249375</v>
      </c>
      <c r="AA218" s="25"/>
      <c r="AB218" s="24">
        <f t="shared" si="56"/>
        <v>3.0780556918452393</v>
      </c>
      <c r="AC218" s="35">
        <v>240229.37514962893</v>
      </c>
      <c r="AD218" s="27">
        <f t="shared" si="57"/>
        <v>7394.393955277405</v>
      </c>
      <c r="AE218" s="29"/>
      <c r="AF218" s="30">
        <f t="shared" si="58"/>
        <v>1731562824.5022306</v>
      </c>
      <c r="AG218" s="23">
        <f t="shared" si="59"/>
        <v>0.4207997034179001</v>
      </c>
      <c r="AH218" s="23">
        <f t="shared" si="60"/>
        <v>0.6295141005428739</v>
      </c>
      <c r="AI218" s="23">
        <f t="shared" si="61"/>
        <v>1.7787271824141846</v>
      </c>
      <c r="AJ218" s="23">
        <f t="shared" si="62"/>
        <v>1.7787271824141846</v>
      </c>
      <c r="AK218" s="23">
        <f t="shared" si="63"/>
        <v>2.83</v>
      </c>
    </row>
    <row r="219" spans="1:37" ht="12.75">
      <c r="A219" s="14" t="s">
        <v>474</v>
      </c>
      <c r="B219" s="15" t="s">
        <v>475</v>
      </c>
      <c r="C219" s="16" t="s">
        <v>442</v>
      </c>
      <c r="D219" s="17"/>
      <c r="E219" s="17" t="s">
        <v>1170</v>
      </c>
      <c r="F219" s="36">
        <v>1817466392</v>
      </c>
      <c r="G219" s="34">
        <v>100.52</v>
      </c>
      <c r="H219" s="20">
        <f t="shared" si="48"/>
        <v>1.0051999999999999</v>
      </c>
      <c r="I219" s="18">
        <v>7615302.42</v>
      </c>
      <c r="L219" s="18">
        <v>295829.2</v>
      </c>
      <c r="M219" s="21">
        <f t="shared" si="49"/>
        <v>7911131.62</v>
      </c>
      <c r="N219" s="18">
        <v>0</v>
      </c>
      <c r="O219" s="18">
        <v>7848303.61</v>
      </c>
      <c r="P219" s="18">
        <v>7393906</v>
      </c>
      <c r="Q219" s="21">
        <f t="shared" si="50"/>
        <v>15242209.61</v>
      </c>
      <c r="R219" s="18">
        <v>9417215.28</v>
      </c>
      <c r="S219" s="18">
        <v>726986.56</v>
      </c>
      <c r="T219" s="22">
        <f t="shared" si="51"/>
        <v>10144201.84</v>
      </c>
      <c r="U219" s="21">
        <f t="shared" si="52"/>
        <v>33297543.07</v>
      </c>
      <c r="V219" s="23">
        <f t="shared" si="53"/>
        <v>0.5181507246269893</v>
      </c>
      <c r="W219" s="23">
        <f t="shared" si="53"/>
        <v>0.040000000176069285</v>
      </c>
      <c r="X219" s="23">
        <f t="shared" si="53"/>
        <v>0.5581507248030587</v>
      </c>
      <c r="Y219" s="24">
        <f t="shared" si="54"/>
        <v>0.8386515248420614</v>
      </c>
      <c r="Z219" s="24">
        <f t="shared" si="55"/>
        <v>0.43528351637327</v>
      </c>
      <c r="AA219" s="25"/>
      <c r="AB219" s="24">
        <f t="shared" si="56"/>
        <v>1.8320857660183902</v>
      </c>
      <c r="AC219" s="35">
        <v>480732.5443037975</v>
      </c>
      <c r="AD219" s="27">
        <f t="shared" si="57"/>
        <v>8807.432516807925</v>
      </c>
      <c r="AE219" s="29"/>
      <c r="AF219" s="30">
        <f t="shared" si="58"/>
        <v>1808064456.8245127</v>
      </c>
      <c r="AG219" s="23">
        <f t="shared" si="59"/>
        <v>0.43754699065841096</v>
      </c>
      <c r="AH219" s="23">
        <f t="shared" si="60"/>
        <v>0.8430125127712401</v>
      </c>
      <c r="AI219" s="23">
        <f t="shared" si="61"/>
        <v>0.5208451083950497</v>
      </c>
      <c r="AJ219" s="23">
        <f t="shared" si="62"/>
        <v>0.5610531085720345</v>
      </c>
      <c r="AK219" s="23">
        <f t="shared" si="63"/>
        <v>1.842</v>
      </c>
    </row>
    <row r="220" spans="1:37" ht="12.75">
      <c r="A220" s="14" t="s">
        <v>476</v>
      </c>
      <c r="B220" s="15" t="s">
        <v>477</v>
      </c>
      <c r="C220" s="16" t="s">
        <v>442</v>
      </c>
      <c r="D220" s="17"/>
      <c r="E220" s="17" t="s">
        <v>1171</v>
      </c>
      <c r="F220" s="36">
        <v>2836745327</v>
      </c>
      <c r="G220" s="34">
        <v>102.17</v>
      </c>
      <c r="H220" s="20">
        <f t="shared" si="48"/>
        <v>1.0217</v>
      </c>
      <c r="I220" s="18">
        <v>11038420.94</v>
      </c>
      <c r="L220" s="18">
        <v>425564.06</v>
      </c>
      <c r="M220" s="21">
        <f t="shared" si="49"/>
        <v>11463985</v>
      </c>
      <c r="N220" s="18">
        <v>0</v>
      </c>
      <c r="O220" s="18">
        <v>42150324.82</v>
      </c>
      <c r="P220" s="18">
        <v>0</v>
      </c>
      <c r="Q220" s="21">
        <f t="shared" si="50"/>
        <v>42150324.82</v>
      </c>
      <c r="R220" s="18">
        <v>20658102.07</v>
      </c>
      <c r="S220" s="18">
        <v>283674.53</v>
      </c>
      <c r="T220" s="22">
        <f t="shared" si="51"/>
        <v>20941776.6</v>
      </c>
      <c r="U220" s="21">
        <f t="shared" si="52"/>
        <v>74556086.42</v>
      </c>
      <c r="V220" s="23">
        <f t="shared" si="53"/>
        <v>0.7282325231446481</v>
      </c>
      <c r="W220" s="23">
        <f t="shared" si="53"/>
        <v>0.009999999904820502</v>
      </c>
      <c r="X220" s="23">
        <f t="shared" si="53"/>
        <v>0.7382325230494687</v>
      </c>
      <c r="Y220" s="24">
        <f t="shared" si="54"/>
        <v>1.4858691902588266</v>
      </c>
      <c r="Z220" s="24">
        <f t="shared" si="55"/>
        <v>0.4041245751208741</v>
      </c>
      <c r="AA220" s="25"/>
      <c r="AB220" s="24">
        <f t="shared" si="56"/>
        <v>2.628226288429169</v>
      </c>
      <c r="AC220" s="35">
        <v>580174.3399679707</v>
      </c>
      <c r="AD220" s="27">
        <f t="shared" si="57"/>
        <v>15248.294521758626</v>
      </c>
      <c r="AE220" s="29"/>
      <c r="AF220" s="30">
        <f t="shared" si="58"/>
        <v>2776495377.3123226</v>
      </c>
      <c r="AG220" s="23">
        <f t="shared" si="59"/>
        <v>0.412894078400997</v>
      </c>
      <c r="AH220" s="23">
        <f t="shared" si="60"/>
        <v>1.518112551687443</v>
      </c>
      <c r="AI220" s="23">
        <f t="shared" si="61"/>
        <v>0.744035168896887</v>
      </c>
      <c r="AJ220" s="23">
        <f t="shared" si="62"/>
        <v>0.7542521687996422</v>
      </c>
      <c r="AK220" s="23">
        <f t="shared" si="63"/>
        <v>2.685</v>
      </c>
    </row>
    <row r="221" spans="1:37" ht="12.75">
      <c r="A221" s="14" t="s">
        <v>478</v>
      </c>
      <c r="B221" s="15" t="s">
        <v>479</v>
      </c>
      <c r="C221" s="16" t="s">
        <v>442</v>
      </c>
      <c r="D221" s="17"/>
      <c r="E221" s="17" t="s">
        <v>1170</v>
      </c>
      <c r="F221" s="36">
        <v>2190922400</v>
      </c>
      <c r="G221" s="34">
        <v>91.44</v>
      </c>
      <c r="H221" s="20">
        <f t="shared" si="48"/>
        <v>0.9144</v>
      </c>
      <c r="I221" s="18">
        <v>9640363.47</v>
      </c>
      <c r="L221" s="18">
        <v>371620.88</v>
      </c>
      <c r="M221" s="21">
        <f t="shared" si="49"/>
        <v>10011984.350000001</v>
      </c>
      <c r="N221" s="18">
        <v>28844582</v>
      </c>
      <c r="O221" s="18">
        <v>0</v>
      </c>
      <c r="P221" s="18">
        <v>0</v>
      </c>
      <c r="Q221" s="21">
        <f t="shared" si="50"/>
        <v>28844582</v>
      </c>
      <c r="R221" s="18">
        <v>14059373</v>
      </c>
      <c r="S221" s="18">
        <v>0</v>
      </c>
      <c r="T221" s="22">
        <f t="shared" si="51"/>
        <v>14059373</v>
      </c>
      <c r="U221" s="21">
        <f t="shared" si="52"/>
        <v>52915939.35</v>
      </c>
      <c r="V221" s="23">
        <f t="shared" si="53"/>
        <v>0.6417102221420531</v>
      </c>
      <c r="W221" s="23">
        <f t="shared" si="53"/>
        <v>0</v>
      </c>
      <c r="X221" s="23">
        <f t="shared" si="53"/>
        <v>0.6417102221420531</v>
      </c>
      <c r="Y221" s="24">
        <f t="shared" si="54"/>
        <v>1.316549687017669</v>
      </c>
      <c r="Z221" s="24">
        <f t="shared" si="55"/>
        <v>0.4569757628111339</v>
      </c>
      <c r="AA221" s="25"/>
      <c r="AB221" s="24">
        <f t="shared" si="56"/>
        <v>2.415235671970856</v>
      </c>
      <c r="AC221" s="35">
        <v>395324.30080795527</v>
      </c>
      <c r="AD221" s="27">
        <f t="shared" si="57"/>
        <v>9548.013533083105</v>
      </c>
      <c r="AE221" s="29"/>
      <c r="AF221" s="30">
        <f t="shared" si="58"/>
        <v>2396021872.265967</v>
      </c>
      <c r="AG221" s="23">
        <f t="shared" si="59"/>
        <v>0.41785863751450075</v>
      </c>
      <c r="AH221" s="23">
        <f t="shared" si="60"/>
        <v>1.2038530338089564</v>
      </c>
      <c r="AI221" s="23">
        <f t="shared" si="61"/>
        <v>0.5867798271266933</v>
      </c>
      <c r="AJ221" s="23">
        <f t="shared" si="62"/>
        <v>0.5867798271266933</v>
      </c>
      <c r="AK221" s="23">
        <f t="shared" si="63"/>
        <v>2.2089999999999996</v>
      </c>
    </row>
    <row r="222" spans="1:37" ht="12.75">
      <c r="A222" s="14" t="s">
        <v>480</v>
      </c>
      <c r="B222" s="15" t="s">
        <v>481</v>
      </c>
      <c r="C222" s="16" t="s">
        <v>442</v>
      </c>
      <c r="D222" s="17"/>
      <c r="E222" s="17" t="s">
        <v>1171</v>
      </c>
      <c r="F222" s="36">
        <v>1138861600</v>
      </c>
      <c r="G222" s="34">
        <v>47.59</v>
      </c>
      <c r="H222" s="20">
        <f t="shared" si="48"/>
        <v>0.47590000000000005</v>
      </c>
      <c r="I222" s="18">
        <v>10130209.870000001</v>
      </c>
      <c r="L222" s="18">
        <v>390575.43</v>
      </c>
      <c r="M222" s="21">
        <f t="shared" si="49"/>
        <v>10520785.3</v>
      </c>
      <c r="N222" s="18">
        <v>25661886.16</v>
      </c>
      <c r="O222" s="18">
        <v>0</v>
      </c>
      <c r="P222" s="18">
        <v>0</v>
      </c>
      <c r="Q222" s="21">
        <f t="shared" si="50"/>
        <v>25661886.16</v>
      </c>
      <c r="R222" s="18">
        <v>11696792</v>
      </c>
      <c r="S222" s="18">
        <v>0</v>
      </c>
      <c r="T222" s="22">
        <f t="shared" si="51"/>
        <v>11696792</v>
      </c>
      <c r="U222" s="21">
        <f t="shared" si="52"/>
        <v>47879463.46</v>
      </c>
      <c r="V222" s="23">
        <f t="shared" si="53"/>
        <v>1.0270600044816682</v>
      </c>
      <c r="W222" s="23">
        <f t="shared" si="53"/>
        <v>0</v>
      </c>
      <c r="X222" s="23">
        <f t="shared" si="53"/>
        <v>1.0270600044816682</v>
      </c>
      <c r="Y222" s="24">
        <f t="shared" si="54"/>
        <v>2.253292775873732</v>
      </c>
      <c r="Z222" s="24">
        <f t="shared" si="55"/>
        <v>0.9237984053549616</v>
      </c>
      <c r="AA222" s="25"/>
      <c r="AB222" s="24">
        <f t="shared" si="56"/>
        <v>4.204151185710362</v>
      </c>
      <c r="AC222" s="35">
        <v>224944.89155251143</v>
      </c>
      <c r="AD222" s="27">
        <f t="shared" si="57"/>
        <v>9457.023325399798</v>
      </c>
      <c r="AE222" s="29"/>
      <c r="AF222" s="30">
        <f t="shared" si="58"/>
        <v>2393069132.170624</v>
      </c>
      <c r="AG222" s="23">
        <f t="shared" si="59"/>
        <v>0.4396356611084263</v>
      </c>
      <c r="AH222" s="23">
        <f t="shared" si="60"/>
        <v>1.0723420320383092</v>
      </c>
      <c r="AI222" s="23">
        <f t="shared" si="61"/>
        <v>0.48877785613282604</v>
      </c>
      <c r="AJ222" s="23">
        <f t="shared" si="62"/>
        <v>0.48877785613282604</v>
      </c>
      <c r="AK222" s="23">
        <f t="shared" si="63"/>
        <v>2.001</v>
      </c>
    </row>
    <row r="223" spans="1:37" ht="12.75">
      <c r="A223" s="14" t="s">
        <v>482</v>
      </c>
      <c r="B223" s="15" t="s">
        <v>483</v>
      </c>
      <c r="C223" s="16" t="s">
        <v>442</v>
      </c>
      <c r="D223" s="17"/>
      <c r="E223" s="17" t="s">
        <v>1171</v>
      </c>
      <c r="F223" s="36">
        <v>1509248964</v>
      </c>
      <c r="G223" s="34">
        <v>23.88</v>
      </c>
      <c r="H223" s="20">
        <f t="shared" si="48"/>
        <v>0.23879999999999998</v>
      </c>
      <c r="I223" s="18">
        <v>25677944.73</v>
      </c>
      <c r="L223" s="18">
        <v>989687.32</v>
      </c>
      <c r="M223" s="21">
        <f t="shared" si="49"/>
        <v>26667632.05</v>
      </c>
      <c r="N223" s="18">
        <v>118051468</v>
      </c>
      <c r="O223" s="18">
        <v>0</v>
      </c>
      <c r="P223" s="18">
        <v>0</v>
      </c>
      <c r="Q223" s="21">
        <f t="shared" si="50"/>
        <v>118051468</v>
      </c>
      <c r="R223" s="18">
        <v>51075300</v>
      </c>
      <c r="S223" s="18">
        <v>150924.9</v>
      </c>
      <c r="T223" s="22">
        <f t="shared" si="51"/>
        <v>51226224.9</v>
      </c>
      <c r="U223" s="21">
        <f t="shared" si="52"/>
        <v>195945324.95000002</v>
      </c>
      <c r="V223" s="23">
        <f t="shared" si="53"/>
        <v>3.384153391408258</v>
      </c>
      <c r="W223" s="23">
        <f t="shared" si="53"/>
        <v>0.010000000238529235</v>
      </c>
      <c r="X223" s="23">
        <f t="shared" si="53"/>
        <v>3.394153391646787</v>
      </c>
      <c r="Y223" s="24">
        <f t="shared" si="54"/>
        <v>7.821868413752312</v>
      </c>
      <c r="Z223" s="24">
        <f t="shared" si="55"/>
        <v>1.7669471827445957</v>
      </c>
      <c r="AA223" s="25"/>
      <c r="AB223" s="24">
        <f t="shared" si="56"/>
        <v>12.982968988143694</v>
      </c>
      <c r="AC223" s="35">
        <v>91639.02087286528</v>
      </c>
      <c r="AD223" s="27">
        <f t="shared" si="57"/>
        <v>11897.465660962627</v>
      </c>
      <c r="AE223" s="29"/>
      <c r="AF223" s="30">
        <f t="shared" si="58"/>
        <v>6320138040.201005</v>
      </c>
      <c r="AG223" s="23">
        <f t="shared" si="59"/>
        <v>0.42194698723940954</v>
      </c>
      <c r="AH223" s="23">
        <f t="shared" si="60"/>
        <v>1.867862177204052</v>
      </c>
      <c r="AI223" s="23">
        <f t="shared" si="61"/>
        <v>0.808135829868292</v>
      </c>
      <c r="AJ223" s="23">
        <f t="shared" si="62"/>
        <v>0.8105238299252528</v>
      </c>
      <c r="AK223" s="23">
        <f t="shared" si="63"/>
        <v>3.101</v>
      </c>
    </row>
    <row r="224" spans="1:37" ht="12.75">
      <c r="A224" s="14" t="s">
        <v>484</v>
      </c>
      <c r="B224" s="15" t="s">
        <v>485</v>
      </c>
      <c r="C224" s="16" t="s">
        <v>486</v>
      </c>
      <c r="D224" s="17"/>
      <c r="E224" s="17" t="s">
        <v>1171</v>
      </c>
      <c r="F224" s="36">
        <v>288136448</v>
      </c>
      <c r="G224" s="34">
        <v>55.43</v>
      </c>
      <c r="H224" s="20">
        <f t="shared" si="48"/>
        <v>0.5543</v>
      </c>
      <c r="I224" s="18">
        <v>2677099.11</v>
      </c>
      <c r="J224" s="18">
        <v>210422.23</v>
      </c>
      <c r="L224" s="18">
        <v>210320.72</v>
      </c>
      <c r="M224" s="21">
        <f t="shared" si="49"/>
        <v>3097842.06</v>
      </c>
      <c r="N224" s="18">
        <v>7807745</v>
      </c>
      <c r="Q224" s="21">
        <f t="shared" si="50"/>
        <v>7807745</v>
      </c>
      <c r="R224" s="18">
        <v>3911000</v>
      </c>
      <c r="T224" s="22">
        <f t="shared" si="51"/>
        <v>3911000</v>
      </c>
      <c r="U224" s="21">
        <f t="shared" si="52"/>
        <v>14816587.06</v>
      </c>
      <c r="V224" s="23">
        <f t="shared" si="53"/>
        <v>1.357343032145659</v>
      </c>
      <c r="W224" s="23">
        <f t="shared" si="53"/>
        <v>0</v>
      </c>
      <c r="X224" s="23">
        <f t="shared" si="53"/>
        <v>1.357343032145659</v>
      </c>
      <c r="Y224" s="24">
        <f t="shared" si="54"/>
        <v>2.7097387554385346</v>
      </c>
      <c r="Z224" s="24">
        <f t="shared" si="55"/>
        <v>1.0751302313548337</v>
      </c>
      <c r="AA224" s="25"/>
      <c r="AB224" s="24">
        <f t="shared" si="56"/>
        <v>5.142212018939028</v>
      </c>
      <c r="AC224" s="35">
        <v>97504.07683261466</v>
      </c>
      <c r="AD224" s="27">
        <f t="shared" si="57"/>
        <v>5013.866357842256</v>
      </c>
      <c r="AE224" s="29"/>
      <c r="AF224" s="30">
        <f t="shared" si="58"/>
        <v>519820400.5051416</v>
      </c>
      <c r="AG224" s="23">
        <f t="shared" si="59"/>
        <v>0.5959446872399844</v>
      </c>
      <c r="AH224" s="23">
        <f t="shared" si="60"/>
        <v>1.5020081921395796</v>
      </c>
      <c r="AI224" s="23">
        <f t="shared" si="61"/>
        <v>0.7523752427183388</v>
      </c>
      <c r="AJ224" s="23">
        <f t="shared" si="62"/>
        <v>0.7523752427183388</v>
      </c>
      <c r="AK224" s="23">
        <f t="shared" si="63"/>
        <v>2.8499999999999996</v>
      </c>
    </row>
    <row r="225" spans="1:37" ht="12.75">
      <c r="A225" s="14" t="s">
        <v>487</v>
      </c>
      <c r="B225" s="15" t="s">
        <v>488</v>
      </c>
      <c r="C225" s="16" t="s">
        <v>486</v>
      </c>
      <c r="D225" s="17"/>
      <c r="E225" s="17" t="s">
        <v>1171</v>
      </c>
      <c r="F225" s="36">
        <v>1739215382</v>
      </c>
      <c r="G225" s="34">
        <v>54.4</v>
      </c>
      <c r="H225" s="20">
        <f t="shared" si="48"/>
        <v>0.544</v>
      </c>
      <c r="I225" s="18">
        <v>15255906.14</v>
      </c>
      <c r="L225" s="18">
        <v>1198417.61</v>
      </c>
      <c r="M225" s="21">
        <f t="shared" si="49"/>
        <v>16454323.75</v>
      </c>
      <c r="N225" s="18">
        <v>34690650</v>
      </c>
      <c r="Q225" s="21">
        <f t="shared" si="50"/>
        <v>34690650</v>
      </c>
      <c r="R225" s="18">
        <v>19411528.93</v>
      </c>
      <c r="T225" s="22">
        <f t="shared" si="51"/>
        <v>19411528.93</v>
      </c>
      <c r="U225" s="21">
        <f t="shared" si="52"/>
        <v>70556502.68</v>
      </c>
      <c r="V225" s="23">
        <f t="shared" si="53"/>
        <v>1.1161083975509596</v>
      </c>
      <c r="W225" s="23">
        <f t="shared" si="53"/>
        <v>0</v>
      </c>
      <c r="X225" s="23">
        <f t="shared" si="53"/>
        <v>1.1161083975509596</v>
      </c>
      <c r="Y225" s="24">
        <f t="shared" si="54"/>
        <v>1.9946149487309446</v>
      </c>
      <c r="Z225" s="24">
        <f t="shared" si="55"/>
        <v>0.9460774048052893</v>
      </c>
      <c r="AA225" s="25"/>
      <c r="AB225" s="24">
        <f t="shared" si="56"/>
        <v>4.056800751087194</v>
      </c>
      <c r="AC225" s="35">
        <v>113617.27787238306</v>
      </c>
      <c r="AD225" s="27">
        <f t="shared" si="57"/>
        <v>4609.22658209166</v>
      </c>
      <c r="AE225" s="29"/>
      <c r="AF225" s="30">
        <f t="shared" si="58"/>
        <v>3197087099.2647057</v>
      </c>
      <c r="AG225" s="23">
        <f t="shared" si="59"/>
        <v>0.5146661082140774</v>
      </c>
      <c r="AH225" s="23">
        <f t="shared" si="60"/>
        <v>1.085070532109634</v>
      </c>
      <c r="AI225" s="23">
        <f t="shared" si="61"/>
        <v>0.6071629682677221</v>
      </c>
      <c r="AJ225" s="23">
        <f t="shared" si="62"/>
        <v>0.6071629682677221</v>
      </c>
      <c r="AK225" s="23">
        <f t="shared" si="63"/>
        <v>2.207</v>
      </c>
    </row>
    <row r="226" spans="1:37" ht="12.75">
      <c r="A226" s="14" t="s">
        <v>489</v>
      </c>
      <c r="B226" s="15" t="s">
        <v>490</v>
      </c>
      <c r="C226" s="16" t="s">
        <v>486</v>
      </c>
      <c r="D226" s="17"/>
      <c r="E226" s="17" t="s">
        <v>1171</v>
      </c>
      <c r="F226" s="36">
        <v>601523981</v>
      </c>
      <c r="G226" s="34">
        <v>54.43</v>
      </c>
      <c r="H226" s="20">
        <f t="shared" si="48"/>
        <v>0.5443</v>
      </c>
      <c r="I226" s="18">
        <v>5890175.13</v>
      </c>
      <c r="J226" s="18">
        <v>462942.32</v>
      </c>
      <c r="L226" s="18">
        <v>462480.38</v>
      </c>
      <c r="M226" s="21">
        <f t="shared" si="49"/>
        <v>6815597.83</v>
      </c>
      <c r="N226" s="18">
        <v>9732376</v>
      </c>
      <c r="O226" s="18">
        <v>6496847.74</v>
      </c>
      <c r="Q226" s="21">
        <f t="shared" si="50"/>
        <v>16229223.74</v>
      </c>
      <c r="R226" s="18">
        <v>2167516.59</v>
      </c>
      <c r="S226" s="18">
        <v>180457.19</v>
      </c>
      <c r="T226" s="22">
        <f t="shared" si="51"/>
        <v>2347973.78</v>
      </c>
      <c r="U226" s="21">
        <f t="shared" si="52"/>
        <v>25392795.35</v>
      </c>
      <c r="V226" s="23">
        <f t="shared" si="53"/>
        <v>0.36033751911214323</v>
      </c>
      <c r="W226" s="23">
        <f t="shared" si="53"/>
        <v>0.029999999285149032</v>
      </c>
      <c r="X226" s="23">
        <f t="shared" si="53"/>
        <v>0.39033751839729225</v>
      </c>
      <c r="Y226" s="24">
        <f t="shared" si="54"/>
        <v>2.69801774370156</v>
      </c>
      <c r="Z226" s="24">
        <f t="shared" si="55"/>
        <v>1.1330550477255203</v>
      </c>
      <c r="AA226" s="25"/>
      <c r="AB226" s="24">
        <f t="shared" si="56"/>
        <v>4.221410309824373</v>
      </c>
      <c r="AC226" s="35">
        <v>169055.64536340852</v>
      </c>
      <c r="AD226" s="27">
        <f t="shared" si="57"/>
        <v>7136.532442711057</v>
      </c>
      <c r="AE226" s="29"/>
      <c r="AF226" s="30">
        <f t="shared" si="58"/>
        <v>1105133163.696491</v>
      </c>
      <c r="AG226" s="23">
        <f t="shared" si="59"/>
        <v>0.6167218624770007</v>
      </c>
      <c r="AH226" s="23">
        <f t="shared" si="60"/>
        <v>1.468531057896759</v>
      </c>
      <c r="AI226" s="23">
        <f t="shared" si="61"/>
        <v>0.19613171165273954</v>
      </c>
      <c r="AJ226" s="23">
        <f t="shared" si="62"/>
        <v>0.21246071126364616</v>
      </c>
      <c r="AK226" s="23">
        <f t="shared" si="63"/>
        <v>2.2980000000000005</v>
      </c>
    </row>
    <row r="227" spans="1:37" ht="12.75">
      <c r="A227" s="14" t="s">
        <v>491</v>
      </c>
      <c r="B227" s="15" t="s">
        <v>492</v>
      </c>
      <c r="C227" s="16" t="s">
        <v>486</v>
      </c>
      <c r="D227" s="17"/>
      <c r="E227" s="17" t="s">
        <v>1171</v>
      </c>
      <c r="F227" s="36">
        <v>394119855</v>
      </c>
      <c r="G227" s="34">
        <v>101.95</v>
      </c>
      <c r="H227" s="20">
        <f t="shared" si="48"/>
        <v>1.0195</v>
      </c>
      <c r="I227" s="18">
        <v>2027159.52</v>
      </c>
      <c r="J227" s="18">
        <v>159326.07</v>
      </c>
      <c r="L227" s="18">
        <v>159252.61</v>
      </c>
      <c r="M227" s="21">
        <f t="shared" si="49"/>
        <v>2345738.1999999997</v>
      </c>
      <c r="N227" s="18">
        <v>2365100</v>
      </c>
      <c r="O227" s="18">
        <v>2417938.73</v>
      </c>
      <c r="Q227" s="21">
        <f t="shared" si="50"/>
        <v>4783038.73</v>
      </c>
      <c r="R227" s="18">
        <v>2164000</v>
      </c>
      <c r="T227" s="22">
        <f t="shared" si="51"/>
        <v>2164000</v>
      </c>
      <c r="U227" s="21">
        <f t="shared" si="52"/>
        <v>9292776.93</v>
      </c>
      <c r="V227" s="23">
        <f t="shared" si="53"/>
        <v>0.5490715508357222</v>
      </c>
      <c r="W227" s="23">
        <f t="shared" si="53"/>
        <v>0</v>
      </c>
      <c r="X227" s="23">
        <f t="shared" si="53"/>
        <v>0.5490715508357222</v>
      </c>
      <c r="Y227" s="24">
        <f t="shared" si="54"/>
        <v>1.2136000430630425</v>
      </c>
      <c r="Z227" s="24">
        <f t="shared" si="55"/>
        <v>0.5951839701148778</v>
      </c>
      <c r="AA227" s="38">
        <v>0.026</v>
      </c>
      <c r="AB227" s="24">
        <f t="shared" si="56"/>
        <v>2.3318555640136425</v>
      </c>
      <c r="AC227" s="35">
        <v>232672.95081967214</v>
      </c>
      <c r="AD227" s="27">
        <f t="shared" si="57"/>
        <v>5425.59714964325</v>
      </c>
      <c r="AE227" s="29"/>
      <c r="AF227" s="30">
        <f t="shared" si="58"/>
        <v>386581515.44874936</v>
      </c>
      <c r="AG227" s="23">
        <f t="shared" si="59"/>
        <v>0.606790057532118</v>
      </c>
      <c r="AH227" s="23">
        <f t="shared" si="60"/>
        <v>1.2372652439027718</v>
      </c>
      <c r="AI227" s="23">
        <f t="shared" si="61"/>
        <v>0.5597784460770189</v>
      </c>
      <c r="AJ227" s="23">
        <f t="shared" si="62"/>
        <v>0.5597784460770189</v>
      </c>
      <c r="AK227" s="23">
        <f t="shared" si="63"/>
        <v>2.404</v>
      </c>
    </row>
    <row r="228" spans="1:37" ht="12.75">
      <c r="A228" s="14" t="s">
        <v>493</v>
      </c>
      <c r="B228" s="15" t="s">
        <v>494</v>
      </c>
      <c r="C228" s="16" t="s">
        <v>486</v>
      </c>
      <c r="D228" s="17"/>
      <c r="E228" s="17" t="s">
        <v>1171</v>
      </c>
      <c r="F228" s="36">
        <v>808899239</v>
      </c>
      <c r="G228" s="34">
        <v>55.22</v>
      </c>
      <c r="H228" s="20">
        <f t="shared" si="48"/>
        <v>0.5522</v>
      </c>
      <c r="I228" s="18">
        <v>7628448.529999999</v>
      </c>
      <c r="L228" s="18">
        <v>599299.83</v>
      </c>
      <c r="M228" s="21">
        <f t="shared" si="49"/>
        <v>8227748.359999999</v>
      </c>
      <c r="N228" s="18">
        <v>8478878.5</v>
      </c>
      <c r="O228" s="18">
        <v>9788371.27</v>
      </c>
      <c r="Q228" s="21">
        <f t="shared" si="50"/>
        <v>18267249.77</v>
      </c>
      <c r="R228" s="18">
        <v>6951655.84</v>
      </c>
      <c r="S228" s="18">
        <v>80889.92</v>
      </c>
      <c r="T228" s="22">
        <f t="shared" si="51"/>
        <v>7032545.76</v>
      </c>
      <c r="U228" s="21">
        <f t="shared" si="52"/>
        <v>33527543.89</v>
      </c>
      <c r="V228" s="23">
        <f t="shared" si="53"/>
        <v>0.8593970058117462</v>
      </c>
      <c r="W228" s="23">
        <f t="shared" si="53"/>
        <v>0.009999999517863312</v>
      </c>
      <c r="X228" s="23">
        <f t="shared" si="53"/>
        <v>0.8693970053296094</v>
      </c>
      <c r="Y228" s="24">
        <f t="shared" si="54"/>
        <v>2.258284949381687</v>
      </c>
      <c r="Z228" s="24">
        <f t="shared" si="55"/>
        <v>1.01715367790079</v>
      </c>
      <c r="AA228" s="25"/>
      <c r="AB228" s="24">
        <f t="shared" si="56"/>
        <v>4.144835632612086</v>
      </c>
      <c r="AC228" s="35">
        <v>122471.81115879829</v>
      </c>
      <c r="AD228" s="27">
        <f t="shared" si="57"/>
        <v>5076.2552688152555</v>
      </c>
      <c r="AE228" s="29"/>
      <c r="AF228" s="30">
        <f t="shared" si="58"/>
        <v>1464866423.3973198</v>
      </c>
      <c r="AG228" s="23">
        <f t="shared" si="59"/>
        <v>0.5616722609368161</v>
      </c>
      <c r="AH228" s="23">
        <f t="shared" si="60"/>
        <v>1.2470249490485674</v>
      </c>
      <c r="AI228" s="23">
        <f t="shared" si="61"/>
        <v>0.47455902660924626</v>
      </c>
      <c r="AJ228" s="23">
        <f t="shared" si="62"/>
        <v>0.4800810263430103</v>
      </c>
      <c r="AK228" s="23">
        <f t="shared" si="63"/>
        <v>2.289</v>
      </c>
    </row>
    <row r="229" spans="1:37" ht="12.75">
      <c r="A229" s="14" t="s">
        <v>495</v>
      </c>
      <c r="B229" s="15" t="s">
        <v>496</v>
      </c>
      <c r="C229" s="16" t="s">
        <v>486</v>
      </c>
      <c r="D229" s="17"/>
      <c r="E229" s="17" t="s">
        <v>1171</v>
      </c>
      <c r="F229" s="36">
        <v>675160614</v>
      </c>
      <c r="G229" s="34">
        <v>55.09</v>
      </c>
      <c r="H229" s="20">
        <f t="shared" si="48"/>
        <v>0.5509000000000001</v>
      </c>
      <c r="I229" s="18">
        <v>6349990.83</v>
      </c>
      <c r="J229" s="18">
        <v>499131.06</v>
      </c>
      <c r="L229" s="18">
        <v>498866.33</v>
      </c>
      <c r="M229" s="21">
        <f t="shared" si="49"/>
        <v>7347988.22</v>
      </c>
      <c r="N229" s="18">
        <v>18074186</v>
      </c>
      <c r="Q229" s="21">
        <f t="shared" si="50"/>
        <v>18074186</v>
      </c>
      <c r="R229" s="18">
        <v>11096000</v>
      </c>
      <c r="T229" s="22">
        <f t="shared" si="51"/>
        <v>11096000</v>
      </c>
      <c r="U229" s="21">
        <f t="shared" si="52"/>
        <v>36518174.22</v>
      </c>
      <c r="V229" s="23">
        <f t="shared" si="53"/>
        <v>1.6434607958336858</v>
      </c>
      <c r="W229" s="23">
        <f t="shared" si="53"/>
        <v>0</v>
      </c>
      <c r="X229" s="23">
        <f t="shared" si="53"/>
        <v>1.6434607958336858</v>
      </c>
      <c r="Y229" s="24">
        <f t="shared" si="54"/>
        <v>2.6770201971526735</v>
      </c>
      <c r="Z229" s="24">
        <f t="shared" si="55"/>
        <v>1.088331882463748</v>
      </c>
      <c r="AA229" s="25"/>
      <c r="AB229" s="24">
        <f t="shared" si="56"/>
        <v>5.408812875450107</v>
      </c>
      <c r="AC229" s="35">
        <v>107782.09050350542</v>
      </c>
      <c r="AD229" s="27">
        <f t="shared" si="57"/>
        <v>5829.731588582888</v>
      </c>
      <c r="AE229" s="29"/>
      <c r="AF229" s="30">
        <f t="shared" si="58"/>
        <v>1225559292.0675256</v>
      </c>
      <c r="AG229" s="23">
        <f t="shared" si="59"/>
        <v>0.599562034049279</v>
      </c>
      <c r="AH229" s="23">
        <f t="shared" si="60"/>
        <v>1.4747704266114081</v>
      </c>
      <c r="AI229" s="23">
        <f t="shared" si="61"/>
        <v>0.9053825524247777</v>
      </c>
      <c r="AJ229" s="23">
        <f t="shared" si="62"/>
        <v>0.9053825524247777</v>
      </c>
      <c r="AK229" s="23">
        <f t="shared" si="63"/>
        <v>2.9800000000000004</v>
      </c>
    </row>
    <row r="230" spans="1:37" ht="12.75">
      <c r="A230" s="14" t="s">
        <v>497</v>
      </c>
      <c r="B230" s="15" t="s">
        <v>423</v>
      </c>
      <c r="C230" s="16" t="s">
        <v>486</v>
      </c>
      <c r="D230" s="17"/>
      <c r="E230" s="17" t="s">
        <v>1171</v>
      </c>
      <c r="F230" s="36">
        <v>615890016</v>
      </c>
      <c r="G230" s="34">
        <v>54.01</v>
      </c>
      <c r="H230" s="20">
        <f t="shared" si="48"/>
        <v>0.5401</v>
      </c>
      <c r="I230" s="18">
        <v>5577196.99</v>
      </c>
      <c r="J230" s="18">
        <v>438393.51</v>
      </c>
      <c r="L230" s="18">
        <v>438154.16</v>
      </c>
      <c r="M230" s="21">
        <f t="shared" si="49"/>
        <v>6453744.66</v>
      </c>
      <c r="N230" s="18">
        <v>9582312.5</v>
      </c>
      <c r="Q230" s="21">
        <f t="shared" si="50"/>
        <v>9582312.5</v>
      </c>
      <c r="R230" s="18">
        <v>7868565.13</v>
      </c>
      <c r="T230" s="22">
        <f t="shared" si="51"/>
        <v>7868565.13</v>
      </c>
      <c r="U230" s="21">
        <f t="shared" si="52"/>
        <v>23904622.29</v>
      </c>
      <c r="V230" s="23">
        <f t="shared" si="53"/>
        <v>1.2775925775033183</v>
      </c>
      <c r="W230" s="23">
        <f t="shared" si="53"/>
        <v>0</v>
      </c>
      <c r="X230" s="23">
        <f t="shared" si="53"/>
        <v>1.2775925775033183</v>
      </c>
      <c r="Y230" s="24">
        <f t="shared" si="54"/>
        <v>1.5558480006274367</v>
      </c>
      <c r="Z230" s="24">
        <f t="shared" si="55"/>
        <v>1.0478729143743744</v>
      </c>
      <c r="AA230" s="25"/>
      <c r="AB230" s="24">
        <f t="shared" si="56"/>
        <v>3.881313492505129</v>
      </c>
      <c r="AC230" s="35">
        <v>101769.57815035155</v>
      </c>
      <c r="AD230" s="27">
        <f t="shared" si="57"/>
        <v>3949.9963680151463</v>
      </c>
      <c r="AE230" s="29"/>
      <c r="AF230" s="30">
        <f t="shared" si="58"/>
        <v>1140325895.2045918</v>
      </c>
      <c r="AG230" s="23">
        <f t="shared" si="59"/>
        <v>0.5659561610535996</v>
      </c>
      <c r="AH230" s="23">
        <f t="shared" si="60"/>
        <v>0.8403135051388786</v>
      </c>
      <c r="AI230" s="23">
        <f t="shared" si="61"/>
        <v>0.6900277511095423</v>
      </c>
      <c r="AJ230" s="23">
        <f t="shared" si="62"/>
        <v>0.6900277511095423</v>
      </c>
      <c r="AK230" s="23">
        <f t="shared" si="63"/>
        <v>2.096</v>
      </c>
    </row>
    <row r="231" spans="1:37" ht="12.75">
      <c r="A231" s="14" t="s">
        <v>498</v>
      </c>
      <c r="B231" s="15" t="s">
        <v>499</v>
      </c>
      <c r="C231" s="16" t="s">
        <v>486</v>
      </c>
      <c r="D231" s="17"/>
      <c r="E231" s="17" t="s">
        <v>1172</v>
      </c>
      <c r="F231" s="36">
        <v>1323185474</v>
      </c>
      <c r="G231" s="34">
        <v>91.92</v>
      </c>
      <c r="H231" s="20">
        <f t="shared" si="48"/>
        <v>0.9192</v>
      </c>
      <c r="I231" s="18">
        <v>7713143.85</v>
      </c>
      <c r="J231" s="18">
        <v>606245.58</v>
      </c>
      <c r="L231" s="18">
        <v>605950.99</v>
      </c>
      <c r="M231" s="21">
        <f t="shared" si="49"/>
        <v>8925340.42</v>
      </c>
      <c r="N231" s="18">
        <v>11444280</v>
      </c>
      <c r="O231" s="18">
        <v>8490591.8</v>
      </c>
      <c r="Q231" s="21">
        <f t="shared" si="50"/>
        <v>19934871.8</v>
      </c>
      <c r="R231" s="18">
        <v>3607802.94</v>
      </c>
      <c r="S231" s="18">
        <v>793911</v>
      </c>
      <c r="T231" s="22">
        <f t="shared" si="51"/>
        <v>4401713.9399999995</v>
      </c>
      <c r="U231" s="21">
        <f t="shared" si="52"/>
        <v>33261926.159999996</v>
      </c>
      <c r="V231" s="23">
        <f t="shared" si="53"/>
        <v>0.27266041011571746</v>
      </c>
      <c r="W231" s="23">
        <f t="shared" si="53"/>
        <v>0.059999978506414586</v>
      </c>
      <c r="X231" s="23">
        <f t="shared" si="53"/>
        <v>0.332660388622132</v>
      </c>
      <c r="Y231" s="24">
        <f t="shared" si="54"/>
        <v>1.506581820289844</v>
      </c>
      <c r="Z231" s="24">
        <f t="shared" si="55"/>
        <v>0.6745343412075577</v>
      </c>
      <c r="AA231" s="25"/>
      <c r="AB231" s="24">
        <f t="shared" si="56"/>
        <v>2.5137765501195335</v>
      </c>
      <c r="AC231" s="35">
        <v>313544.565506245</v>
      </c>
      <c r="AD231" s="27">
        <f t="shared" si="57"/>
        <v>7881.809761870167</v>
      </c>
      <c r="AE231" s="29"/>
      <c r="AF231" s="30">
        <f t="shared" si="58"/>
        <v>1439496816.797215</v>
      </c>
      <c r="AG231" s="23">
        <f t="shared" si="59"/>
        <v>0.6200319664379871</v>
      </c>
      <c r="AH231" s="23">
        <f t="shared" si="60"/>
        <v>1.3848500092104246</v>
      </c>
      <c r="AI231" s="23">
        <f t="shared" si="61"/>
        <v>0.2506294489783675</v>
      </c>
      <c r="AJ231" s="23">
        <f t="shared" si="62"/>
        <v>0.30578142922146373</v>
      </c>
      <c r="AK231" s="23">
        <f t="shared" si="63"/>
        <v>2.311</v>
      </c>
    </row>
    <row r="232" spans="1:37" ht="12.75">
      <c r="A232" s="14" t="s">
        <v>500</v>
      </c>
      <c r="B232" s="15" t="s">
        <v>501</v>
      </c>
      <c r="C232" s="16" t="s">
        <v>486</v>
      </c>
      <c r="D232" s="17"/>
      <c r="E232" s="17" t="s">
        <v>1171</v>
      </c>
      <c r="F232" s="36">
        <v>618309615</v>
      </c>
      <c r="G232" s="34">
        <v>54.2</v>
      </c>
      <c r="H232" s="20">
        <f t="shared" si="48"/>
        <v>0.542</v>
      </c>
      <c r="I232" s="18">
        <v>6446892.46</v>
      </c>
      <c r="J232" s="18">
        <v>507775.75</v>
      </c>
      <c r="L232" s="18">
        <v>506501.91</v>
      </c>
      <c r="M232" s="21">
        <f t="shared" si="49"/>
        <v>7461170.12</v>
      </c>
      <c r="N232" s="18">
        <v>12004146</v>
      </c>
      <c r="Q232" s="21">
        <f t="shared" si="50"/>
        <v>12004146</v>
      </c>
      <c r="R232" s="18">
        <v>2073278.09</v>
      </c>
      <c r="S232" s="18">
        <v>61830.96</v>
      </c>
      <c r="T232" s="22">
        <f t="shared" si="51"/>
        <v>2135109.0500000003</v>
      </c>
      <c r="U232" s="21">
        <f t="shared" si="52"/>
        <v>21600425.17</v>
      </c>
      <c r="V232" s="23">
        <f t="shared" si="53"/>
        <v>0.3353139009491224</v>
      </c>
      <c r="W232" s="23">
        <f t="shared" si="53"/>
        <v>0.009999999757403092</v>
      </c>
      <c r="X232" s="23">
        <f t="shared" si="53"/>
        <v>0.3453139007065255</v>
      </c>
      <c r="Y232" s="24">
        <f t="shared" si="54"/>
        <v>1.9414457916848018</v>
      </c>
      <c r="Z232" s="24">
        <f t="shared" si="55"/>
        <v>1.2067045277955122</v>
      </c>
      <c r="AA232" s="25"/>
      <c r="AB232" s="24">
        <f t="shared" si="56"/>
        <v>3.4934642201868398</v>
      </c>
      <c r="AC232" s="35">
        <v>106744.97180451128</v>
      </c>
      <c r="AD232" s="27">
        <f t="shared" si="57"/>
        <v>3729.097396839132</v>
      </c>
      <c r="AE232" s="29"/>
      <c r="AF232" s="30">
        <f t="shared" si="58"/>
        <v>1140792647.601476</v>
      </c>
      <c r="AG232" s="23">
        <f t="shared" si="59"/>
        <v>0.6540338540651677</v>
      </c>
      <c r="AH232" s="23">
        <f t="shared" si="60"/>
        <v>1.0522636190931627</v>
      </c>
      <c r="AI232" s="23">
        <f t="shared" si="61"/>
        <v>0.18174013431442435</v>
      </c>
      <c r="AJ232" s="23">
        <f t="shared" si="62"/>
        <v>0.18716013418293684</v>
      </c>
      <c r="AK232" s="23">
        <f t="shared" si="63"/>
        <v>1.893</v>
      </c>
    </row>
    <row r="233" spans="1:37" ht="12.75">
      <c r="A233" s="14" t="s">
        <v>502</v>
      </c>
      <c r="B233" s="15" t="s">
        <v>503</v>
      </c>
      <c r="C233" s="16" t="s">
        <v>486</v>
      </c>
      <c r="D233" s="17"/>
      <c r="E233" s="17" t="s">
        <v>1171</v>
      </c>
      <c r="F233" s="36">
        <v>768934869</v>
      </c>
      <c r="G233" s="34">
        <v>50.83</v>
      </c>
      <c r="H233" s="20">
        <f t="shared" si="48"/>
        <v>0.5083</v>
      </c>
      <c r="I233" s="18">
        <v>8006472.659999999</v>
      </c>
      <c r="J233" s="18">
        <v>629337.12</v>
      </c>
      <c r="L233" s="18">
        <v>629001.07</v>
      </c>
      <c r="M233" s="21">
        <f t="shared" si="49"/>
        <v>9264810.85</v>
      </c>
      <c r="N233" s="18">
        <v>12261029</v>
      </c>
      <c r="O233" s="18">
        <v>8965775.2</v>
      </c>
      <c r="Q233" s="21">
        <f t="shared" si="50"/>
        <v>21226804.2</v>
      </c>
      <c r="R233" s="18">
        <v>7078005.39</v>
      </c>
      <c r="S233" s="18">
        <v>156000</v>
      </c>
      <c r="T233" s="22">
        <f t="shared" si="51"/>
        <v>7234005.39</v>
      </c>
      <c r="U233" s="21">
        <f t="shared" si="52"/>
        <v>37725620.44</v>
      </c>
      <c r="V233" s="23">
        <f t="shared" si="53"/>
        <v>0.9204947877061354</v>
      </c>
      <c r="W233" s="23">
        <f t="shared" si="53"/>
        <v>0.020287804115695526</v>
      </c>
      <c r="X233" s="23">
        <f t="shared" si="53"/>
        <v>0.9407825918218309</v>
      </c>
      <c r="Y233" s="24">
        <f t="shared" si="54"/>
        <v>2.760546446229635</v>
      </c>
      <c r="Z233" s="24">
        <f t="shared" si="55"/>
        <v>1.2048888954728882</v>
      </c>
      <c r="AA233" s="25"/>
      <c r="AB233" s="24">
        <f t="shared" si="56"/>
        <v>4.906217933524354</v>
      </c>
      <c r="AC233" s="35">
        <v>122098.55822550831</v>
      </c>
      <c r="AD233" s="27">
        <f t="shared" si="57"/>
        <v>5990.4213602345635</v>
      </c>
      <c r="AE233" s="29"/>
      <c r="AF233" s="30">
        <f t="shared" si="58"/>
        <v>1512757955.9315367</v>
      </c>
      <c r="AG233" s="23">
        <f t="shared" si="59"/>
        <v>0.612445025568869</v>
      </c>
      <c r="AH233" s="23">
        <f t="shared" si="60"/>
        <v>1.4031857586185232</v>
      </c>
      <c r="AI233" s="23">
        <f t="shared" si="61"/>
        <v>0.4678875005910285</v>
      </c>
      <c r="AJ233" s="23">
        <f t="shared" si="62"/>
        <v>0.47819979142303654</v>
      </c>
      <c r="AK233" s="23">
        <f t="shared" si="63"/>
        <v>2.4930000000000003</v>
      </c>
    </row>
    <row r="234" spans="1:37" ht="12.75">
      <c r="A234" s="14" t="s">
        <v>504</v>
      </c>
      <c r="B234" s="15" t="s">
        <v>505</v>
      </c>
      <c r="C234" s="16" t="s">
        <v>486</v>
      </c>
      <c r="D234" s="17"/>
      <c r="E234" s="17" t="s">
        <v>1171</v>
      </c>
      <c r="F234" s="36">
        <v>2898748363</v>
      </c>
      <c r="G234" s="34">
        <v>100.08</v>
      </c>
      <c r="H234" s="20">
        <f t="shared" si="48"/>
        <v>1.0008</v>
      </c>
      <c r="I234" s="18">
        <v>15458165.450000001</v>
      </c>
      <c r="L234" s="18">
        <v>1214388.67</v>
      </c>
      <c r="M234" s="21">
        <f t="shared" si="49"/>
        <v>16672554.120000001</v>
      </c>
      <c r="N234" s="18">
        <v>43784331.5</v>
      </c>
      <c r="Q234" s="21">
        <f t="shared" si="50"/>
        <v>43784331.5</v>
      </c>
      <c r="R234" s="18">
        <v>19909252.71</v>
      </c>
      <c r="S234" s="18">
        <v>144938</v>
      </c>
      <c r="T234" s="22">
        <f t="shared" si="51"/>
        <v>20054190.71</v>
      </c>
      <c r="U234" s="21">
        <f t="shared" si="52"/>
        <v>80511076.33000001</v>
      </c>
      <c r="V234" s="23">
        <f t="shared" si="53"/>
        <v>0.6868223873491154</v>
      </c>
      <c r="W234" s="23">
        <f t="shared" si="53"/>
        <v>0.005000020072456354</v>
      </c>
      <c r="X234" s="23">
        <f t="shared" si="53"/>
        <v>0.6918224074215718</v>
      </c>
      <c r="Y234" s="24">
        <f t="shared" si="54"/>
        <v>1.5104564459222776</v>
      </c>
      <c r="Z234" s="24">
        <f t="shared" si="55"/>
        <v>0.5751638994543522</v>
      </c>
      <c r="AA234" s="25"/>
      <c r="AB234" s="24">
        <f t="shared" si="56"/>
        <v>2.777442752798202</v>
      </c>
      <c r="AC234" s="35">
        <v>229050.9361900326</v>
      </c>
      <c r="AD234" s="27">
        <f t="shared" si="57"/>
        <v>6361.758627426495</v>
      </c>
      <c r="AE234" s="29"/>
      <c r="AF234" s="30">
        <f t="shared" si="58"/>
        <v>2896431218.02558</v>
      </c>
      <c r="AG234" s="23">
        <f t="shared" si="59"/>
        <v>0.5756240305739156</v>
      </c>
      <c r="AH234" s="23">
        <f t="shared" si="60"/>
        <v>1.5116648110790152</v>
      </c>
      <c r="AI234" s="23">
        <f t="shared" si="61"/>
        <v>0.6873718452589945</v>
      </c>
      <c r="AJ234" s="23">
        <f t="shared" si="62"/>
        <v>0.6923758653475088</v>
      </c>
      <c r="AK234" s="23">
        <f t="shared" si="63"/>
        <v>2.7800000000000002</v>
      </c>
    </row>
    <row r="235" spans="1:37" ht="12.75">
      <c r="A235" s="14" t="s">
        <v>506</v>
      </c>
      <c r="B235" s="15" t="s">
        <v>507</v>
      </c>
      <c r="C235" s="16" t="s">
        <v>486</v>
      </c>
      <c r="D235" s="17"/>
      <c r="E235" s="17" t="s">
        <v>1171</v>
      </c>
      <c r="F235" s="36">
        <v>98825838</v>
      </c>
      <c r="G235" s="34">
        <v>54.64</v>
      </c>
      <c r="H235" s="20">
        <f t="shared" si="48"/>
        <v>0.5464</v>
      </c>
      <c r="I235" s="18">
        <v>949904.55</v>
      </c>
      <c r="J235" s="18">
        <v>74665.75</v>
      </c>
      <c r="L235" s="18">
        <v>74625.59</v>
      </c>
      <c r="M235" s="21">
        <f t="shared" si="49"/>
        <v>1099195.8900000001</v>
      </c>
      <c r="N235" s="18">
        <v>1870710</v>
      </c>
      <c r="O235" s="18">
        <v>1677504.99</v>
      </c>
      <c r="Q235" s="21">
        <f t="shared" si="50"/>
        <v>3548214.99</v>
      </c>
      <c r="R235" s="18">
        <v>1437000</v>
      </c>
      <c r="T235" s="22">
        <f t="shared" si="51"/>
        <v>1437000</v>
      </c>
      <c r="U235" s="21">
        <f t="shared" si="52"/>
        <v>6084410.880000001</v>
      </c>
      <c r="V235" s="23">
        <f t="shared" si="53"/>
        <v>1.4540731746691589</v>
      </c>
      <c r="W235" s="23">
        <f t="shared" si="53"/>
        <v>0</v>
      </c>
      <c r="X235" s="23">
        <f t="shared" si="53"/>
        <v>1.4540731746691589</v>
      </c>
      <c r="Y235" s="24">
        <f t="shared" si="54"/>
        <v>3.5903717709937353</v>
      </c>
      <c r="Z235" s="24">
        <f t="shared" si="55"/>
        <v>1.1122555722725065</v>
      </c>
      <c r="AA235" s="25"/>
      <c r="AB235" s="24">
        <f t="shared" si="56"/>
        <v>6.156700517935401</v>
      </c>
      <c r="AC235" s="35">
        <v>84730.78341013825</v>
      </c>
      <c r="AD235" s="27">
        <f t="shared" si="57"/>
        <v>5216.620581062704</v>
      </c>
      <c r="AE235" s="29"/>
      <c r="AF235" s="30">
        <f t="shared" si="58"/>
        <v>180867199.85358712</v>
      </c>
      <c r="AG235" s="23">
        <f t="shared" si="59"/>
        <v>0.6077364446896976</v>
      </c>
      <c r="AH235" s="23">
        <f t="shared" si="60"/>
        <v>1.9617791356709773</v>
      </c>
      <c r="AI235" s="23">
        <f t="shared" si="61"/>
        <v>0.7945055826392284</v>
      </c>
      <c r="AJ235" s="23">
        <f t="shared" si="62"/>
        <v>0.7945055826392284</v>
      </c>
      <c r="AK235" s="23">
        <f t="shared" si="63"/>
        <v>3.3649999999999998</v>
      </c>
    </row>
    <row r="236" spans="1:37" ht="12.75">
      <c r="A236" s="14" t="s">
        <v>508</v>
      </c>
      <c r="B236" s="15" t="s">
        <v>509</v>
      </c>
      <c r="C236" s="16" t="s">
        <v>486</v>
      </c>
      <c r="D236" s="17"/>
      <c r="E236" s="17" t="s">
        <v>1171</v>
      </c>
      <c r="F236" s="36">
        <v>143430230</v>
      </c>
      <c r="G236" s="34">
        <v>106.87</v>
      </c>
      <c r="H236" s="20">
        <f t="shared" si="48"/>
        <v>1.0687</v>
      </c>
      <c r="I236" s="18">
        <v>732440.1699999999</v>
      </c>
      <c r="J236" s="18">
        <v>57571.2</v>
      </c>
      <c r="L236" s="18">
        <v>57539.71</v>
      </c>
      <c r="M236" s="21">
        <f t="shared" si="49"/>
        <v>847551.0799999998</v>
      </c>
      <c r="N236" s="18">
        <v>1908742</v>
      </c>
      <c r="Q236" s="21">
        <f t="shared" si="50"/>
        <v>1908742</v>
      </c>
      <c r="R236" s="18">
        <v>756214.58</v>
      </c>
      <c r="T236" s="22">
        <f t="shared" si="51"/>
        <v>756214.58</v>
      </c>
      <c r="U236" s="21">
        <f t="shared" si="52"/>
        <v>3512507.66</v>
      </c>
      <c r="V236" s="23">
        <f t="shared" si="53"/>
        <v>0.5272351442230833</v>
      </c>
      <c r="W236" s="23">
        <f t="shared" si="53"/>
        <v>0</v>
      </c>
      <c r="X236" s="23">
        <f t="shared" si="53"/>
        <v>0.5272351442230833</v>
      </c>
      <c r="Y236" s="24">
        <f t="shared" si="54"/>
        <v>1.3307808263292893</v>
      </c>
      <c r="Z236" s="24">
        <f t="shared" si="55"/>
        <v>0.590915234535983</v>
      </c>
      <c r="AA236" s="25"/>
      <c r="AB236" s="24">
        <f t="shared" si="56"/>
        <v>2.4489312050883556</v>
      </c>
      <c r="AC236" s="35">
        <v>205632.9411764706</v>
      </c>
      <c r="AD236" s="27">
        <f t="shared" si="57"/>
        <v>5035.809264411571</v>
      </c>
      <c r="AE236" s="29"/>
      <c r="AF236" s="30">
        <f t="shared" si="58"/>
        <v>134210002.80714887</v>
      </c>
      <c r="AG236" s="23">
        <f t="shared" si="59"/>
        <v>0.631511111148605</v>
      </c>
      <c r="AH236" s="23">
        <f t="shared" si="60"/>
        <v>1.4222054690981114</v>
      </c>
      <c r="AI236" s="23">
        <f t="shared" si="61"/>
        <v>0.563456198631209</v>
      </c>
      <c r="AJ236" s="23">
        <f t="shared" si="62"/>
        <v>0.563456198631209</v>
      </c>
      <c r="AK236" s="23">
        <f t="shared" si="63"/>
        <v>2.617</v>
      </c>
    </row>
    <row r="237" spans="1:37" ht="12.75">
      <c r="A237" s="14" t="s">
        <v>510</v>
      </c>
      <c r="B237" s="15" t="s">
        <v>511</v>
      </c>
      <c r="C237" s="16" t="s">
        <v>486</v>
      </c>
      <c r="D237" s="17"/>
      <c r="E237" s="17" t="s">
        <v>1171</v>
      </c>
      <c r="F237" s="36">
        <v>239488497</v>
      </c>
      <c r="G237" s="34">
        <v>50.95</v>
      </c>
      <c r="H237" s="20">
        <f t="shared" si="48"/>
        <v>0.5095000000000001</v>
      </c>
      <c r="I237" s="18">
        <v>2345292.2399999998</v>
      </c>
      <c r="L237" s="18">
        <v>183237.09</v>
      </c>
      <c r="M237" s="21">
        <f t="shared" si="49"/>
        <v>2528529.3299999996</v>
      </c>
      <c r="N237" s="18">
        <v>4932443.5</v>
      </c>
      <c r="Q237" s="21">
        <f t="shared" si="50"/>
        <v>4932443.5</v>
      </c>
      <c r="R237" s="18">
        <v>4804000</v>
      </c>
      <c r="T237" s="22">
        <f t="shared" si="51"/>
        <v>4804000</v>
      </c>
      <c r="U237" s="21">
        <f t="shared" si="52"/>
        <v>12264972.83</v>
      </c>
      <c r="V237" s="23">
        <f t="shared" si="53"/>
        <v>2.0059418553200907</v>
      </c>
      <c r="W237" s="23">
        <f t="shared" si="53"/>
        <v>0</v>
      </c>
      <c r="X237" s="23">
        <f t="shared" si="53"/>
        <v>2.0059418553200907</v>
      </c>
      <c r="Y237" s="24">
        <f t="shared" si="54"/>
        <v>2.0595742851064784</v>
      </c>
      <c r="Z237" s="24">
        <f t="shared" si="55"/>
        <v>1.0558040831497637</v>
      </c>
      <c r="AA237" s="25"/>
      <c r="AB237" s="24">
        <f t="shared" si="56"/>
        <v>5.121320223576333</v>
      </c>
      <c r="AC237" s="35">
        <v>71636.46464646465</v>
      </c>
      <c r="AD237" s="27">
        <f t="shared" si="57"/>
        <v>3668.7327513945042</v>
      </c>
      <c r="AE237" s="29"/>
      <c r="AF237" s="30">
        <f t="shared" si="58"/>
        <v>470046117.7625122</v>
      </c>
      <c r="AG237" s="23">
        <f t="shared" si="59"/>
        <v>0.5379321803648047</v>
      </c>
      <c r="AH237" s="23">
        <f t="shared" si="60"/>
        <v>1.049353098261751</v>
      </c>
      <c r="AI237" s="23">
        <f t="shared" si="61"/>
        <v>1.0220273752855864</v>
      </c>
      <c r="AJ237" s="23">
        <f t="shared" si="62"/>
        <v>1.0220273752855864</v>
      </c>
      <c r="AK237" s="23">
        <f t="shared" si="63"/>
        <v>2.609</v>
      </c>
    </row>
    <row r="238" spans="1:37" ht="12.75">
      <c r="A238" s="14" t="s">
        <v>512</v>
      </c>
      <c r="B238" s="15" t="s">
        <v>513</v>
      </c>
      <c r="C238" s="16" t="s">
        <v>486</v>
      </c>
      <c r="D238" s="17"/>
      <c r="E238" s="17" t="s">
        <v>1171</v>
      </c>
      <c r="F238" s="36">
        <v>383655854</v>
      </c>
      <c r="G238" s="34">
        <v>51.72</v>
      </c>
      <c r="H238" s="20">
        <f t="shared" si="48"/>
        <v>0.5172</v>
      </c>
      <c r="I238" s="18">
        <v>3820642.0700000003</v>
      </c>
      <c r="L238" s="18">
        <v>300155.59</v>
      </c>
      <c r="M238" s="21">
        <f t="shared" si="49"/>
        <v>4120797.66</v>
      </c>
      <c r="N238" s="18">
        <v>11696488</v>
      </c>
      <c r="Q238" s="21">
        <f t="shared" si="50"/>
        <v>11696488</v>
      </c>
      <c r="R238" s="18">
        <v>4890319.73</v>
      </c>
      <c r="T238" s="22">
        <f t="shared" si="51"/>
        <v>4890319.73</v>
      </c>
      <c r="U238" s="21">
        <f t="shared" si="52"/>
        <v>20707605.39</v>
      </c>
      <c r="V238" s="23">
        <f t="shared" si="53"/>
        <v>1.2746631333820337</v>
      </c>
      <c r="W238" s="23">
        <f t="shared" si="53"/>
        <v>0</v>
      </c>
      <c r="X238" s="23">
        <f t="shared" si="53"/>
        <v>1.2746631333820337</v>
      </c>
      <c r="Y238" s="24">
        <f t="shared" si="54"/>
        <v>3.048692696345512</v>
      </c>
      <c r="Z238" s="24">
        <f t="shared" si="55"/>
        <v>1.0740870019410678</v>
      </c>
      <c r="AA238" s="25"/>
      <c r="AB238" s="24">
        <f t="shared" si="56"/>
        <v>5.397442831668613</v>
      </c>
      <c r="AC238" s="35">
        <v>109368.13186813187</v>
      </c>
      <c r="AD238" s="27">
        <f t="shared" si="57"/>
        <v>5903.08239364636</v>
      </c>
      <c r="AE238" s="29"/>
      <c r="AF238" s="30">
        <f t="shared" si="58"/>
        <v>741793994.5862336</v>
      </c>
      <c r="AG238" s="23">
        <f t="shared" si="59"/>
        <v>0.5555177974039203</v>
      </c>
      <c r="AH238" s="23">
        <f t="shared" si="60"/>
        <v>1.5767838625498984</v>
      </c>
      <c r="AI238" s="23">
        <f t="shared" si="61"/>
        <v>0.6592557725851877</v>
      </c>
      <c r="AJ238" s="23">
        <f t="shared" si="62"/>
        <v>0.6592557725851877</v>
      </c>
      <c r="AK238" s="23">
        <f t="shared" si="63"/>
        <v>2.792</v>
      </c>
    </row>
    <row r="239" spans="1:37" ht="12.75">
      <c r="A239" s="14" t="s">
        <v>514</v>
      </c>
      <c r="B239" s="15" t="s">
        <v>515</v>
      </c>
      <c r="C239" s="16" t="s">
        <v>486</v>
      </c>
      <c r="D239" s="17"/>
      <c r="E239" s="17" t="s">
        <v>1172</v>
      </c>
      <c r="F239" s="36">
        <v>401067729</v>
      </c>
      <c r="G239" s="34">
        <v>105.34</v>
      </c>
      <c r="H239" s="20">
        <f t="shared" si="48"/>
        <v>1.0534000000000001</v>
      </c>
      <c r="I239" s="18">
        <v>1899877.4</v>
      </c>
      <c r="J239" s="18">
        <v>149335.11</v>
      </c>
      <c r="L239" s="18">
        <v>149257.65</v>
      </c>
      <c r="M239" s="21">
        <f t="shared" si="49"/>
        <v>2198470.1599999997</v>
      </c>
      <c r="N239" s="18">
        <v>3377157</v>
      </c>
      <c r="O239" s="18">
        <v>2455255.56</v>
      </c>
      <c r="Q239" s="21">
        <f t="shared" si="50"/>
        <v>5832412.5600000005</v>
      </c>
      <c r="R239" s="18">
        <v>368407</v>
      </c>
      <c r="S239" s="18">
        <v>40107</v>
      </c>
      <c r="T239" s="22">
        <f t="shared" si="51"/>
        <v>408514</v>
      </c>
      <c r="U239" s="21">
        <f t="shared" si="52"/>
        <v>8439396.72</v>
      </c>
      <c r="V239" s="23">
        <f t="shared" si="53"/>
        <v>0.09185655523035113</v>
      </c>
      <c r="W239" s="23">
        <f t="shared" si="53"/>
        <v>0.010000056623852676</v>
      </c>
      <c r="X239" s="23">
        <f t="shared" si="53"/>
        <v>0.1018566118542038</v>
      </c>
      <c r="Y239" s="24">
        <f t="shared" si="54"/>
        <v>1.4542213542192024</v>
      </c>
      <c r="Z239" s="24">
        <f t="shared" si="55"/>
        <v>0.5481543392886641</v>
      </c>
      <c r="AA239" s="25"/>
      <c r="AB239" s="24">
        <f t="shared" si="56"/>
        <v>2.1042323053620704</v>
      </c>
      <c r="AC239" s="35">
        <v>350062.0019436346</v>
      </c>
      <c r="AD239" s="27">
        <f t="shared" si="57"/>
        <v>7366.117733695158</v>
      </c>
      <c r="AE239" s="29"/>
      <c r="AF239" s="30">
        <f t="shared" si="58"/>
        <v>380736404.9743687</v>
      </c>
      <c r="AG239" s="23">
        <f t="shared" si="59"/>
        <v>0.5774257810066787</v>
      </c>
      <c r="AH239" s="23">
        <f t="shared" si="60"/>
        <v>1.5318767745345079</v>
      </c>
      <c r="AI239" s="23">
        <f t="shared" si="61"/>
        <v>0.0967616952796519</v>
      </c>
      <c r="AJ239" s="23">
        <f t="shared" si="62"/>
        <v>0.1072957549272183</v>
      </c>
      <c r="AK239" s="23">
        <f t="shared" si="63"/>
        <v>2.216</v>
      </c>
    </row>
    <row r="240" spans="1:37" ht="12.75">
      <c r="A240" s="14" t="s">
        <v>516</v>
      </c>
      <c r="B240" s="15" t="s">
        <v>517</v>
      </c>
      <c r="C240" s="16" t="s">
        <v>486</v>
      </c>
      <c r="D240" s="17"/>
      <c r="E240" s="17" t="s">
        <v>1171</v>
      </c>
      <c r="F240" s="36">
        <v>91603814</v>
      </c>
      <c r="G240" s="34">
        <v>48.73</v>
      </c>
      <c r="H240" s="20">
        <f t="shared" si="48"/>
        <v>0.48729999999999996</v>
      </c>
      <c r="I240" s="18">
        <v>989517.74</v>
      </c>
      <c r="J240" s="18">
        <v>77785.33</v>
      </c>
      <c r="L240" s="18">
        <v>77738.71</v>
      </c>
      <c r="M240" s="21">
        <f t="shared" si="49"/>
        <v>1145041.78</v>
      </c>
      <c r="N240" s="18">
        <v>2102716.77</v>
      </c>
      <c r="O240" s="18">
        <v>1285607.37</v>
      </c>
      <c r="Q240" s="21">
        <f t="shared" si="50"/>
        <v>3388324.14</v>
      </c>
      <c r="R240" s="18">
        <v>1431951.99</v>
      </c>
      <c r="T240" s="22">
        <f t="shared" si="51"/>
        <v>1431951.99</v>
      </c>
      <c r="U240" s="21">
        <f t="shared" si="52"/>
        <v>5965317.91</v>
      </c>
      <c r="V240" s="23">
        <f t="shared" si="53"/>
        <v>1.5632012767503325</v>
      </c>
      <c r="W240" s="23">
        <f t="shared" si="53"/>
        <v>0</v>
      </c>
      <c r="X240" s="23">
        <f t="shared" si="53"/>
        <v>1.5632012767503325</v>
      </c>
      <c r="Y240" s="24">
        <f t="shared" si="54"/>
        <v>3.698889808234404</v>
      </c>
      <c r="Z240" s="24">
        <f t="shared" si="55"/>
        <v>1.2499935646784315</v>
      </c>
      <c r="AA240" s="25"/>
      <c r="AB240" s="24">
        <f t="shared" si="56"/>
        <v>6.5120846496631675</v>
      </c>
      <c r="AC240" s="35">
        <v>96105.1451187335</v>
      </c>
      <c r="AD240" s="27">
        <f t="shared" si="57"/>
        <v>6258.448402813556</v>
      </c>
      <c r="AE240" s="29"/>
      <c r="AF240" s="30">
        <f t="shared" si="58"/>
        <v>187982380.46378002</v>
      </c>
      <c r="AG240" s="23">
        <f t="shared" si="59"/>
        <v>0.6091218640677997</v>
      </c>
      <c r="AH240" s="23">
        <f t="shared" si="60"/>
        <v>1.8024690035526252</v>
      </c>
      <c r="AI240" s="23">
        <f t="shared" si="61"/>
        <v>0.7617479821604372</v>
      </c>
      <c r="AJ240" s="23">
        <f t="shared" si="62"/>
        <v>0.7617479821604372</v>
      </c>
      <c r="AK240" s="23">
        <f t="shared" si="63"/>
        <v>3.173</v>
      </c>
    </row>
    <row r="241" spans="1:37" ht="12.75">
      <c r="A241" s="14" t="s">
        <v>518</v>
      </c>
      <c r="B241" s="15" t="s">
        <v>214</v>
      </c>
      <c r="C241" s="16" t="s">
        <v>486</v>
      </c>
      <c r="D241" s="17"/>
      <c r="E241" s="17" t="s">
        <v>1171</v>
      </c>
      <c r="F241" s="36">
        <v>2572647562</v>
      </c>
      <c r="G241" s="34">
        <v>49.69</v>
      </c>
      <c r="H241" s="20">
        <f t="shared" si="48"/>
        <v>0.49689999999999995</v>
      </c>
      <c r="I241" s="18">
        <v>26889850.21</v>
      </c>
      <c r="L241" s="18">
        <v>2112501</v>
      </c>
      <c r="M241" s="21">
        <f t="shared" si="49"/>
        <v>29002351.21</v>
      </c>
      <c r="N241" s="18">
        <v>75253249</v>
      </c>
      <c r="Q241" s="21">
        <f t="shared" si="50"/>
        <v>75253249</v>
      </c>
      <c r="R241" s="18">
        <v>26283600</v>
      </c>
      <c r="S241" s="18">
        <v>514530</v>
      </c>
      <c r="T241" s="22">
        <f t="shared" si="51"/>
        <v>26798130</v>
      </c>
      <c r="U241" s="21">
        <f t="shared" si="52"/>
        <v>131053730.21000001</v>
      </c>
      <c r="V241" s="23">
        <f t="shared" si="53"/>
        <v>1.0216556821940619</v>
      </c>
      <c r="W241" s="23">
        <f t="shared" si="53"/>
        <v>0.020000018953237404</v>
      </c>
      <c r="X241" s="23">
        <f t="shared" si="53"/>
        <v>1.0416557011472993</v>
      </c>
      <c r="Y241" s="24">
        <f t="shared" si="54"/>
        <v>2.925128576162116</v>
      </c>
      <c r="Z241" s="24">
        <f t="shared" si="55"/>
        <v>1.1273347985315683</v>
      </c>
      <c r="AA241" s="25"/>
      <c r="AB241" s="24">
        <f t="shared" si="56"/>
        <v>5.094119075840984</v>
      </c>
      <c r="AC241" s="35">
        <v>129125.57663690476</v>
      </c>
      <c r="AD241" s="27">
        <f t="shared" si="57"/>
        <v>6577.810631250235</v>
      </c>
      <c r="AE241" s="29"/>
      <c r="AF241" s="30">
        <f t="shared" si="58"/>
        <v>5177394972.831556</v>
      </c>
      <c r="AG241" s="23">
        <f t="shared" si="59"/>
        <v>0.5601726613903362</v>
      </c>
      <c r="AH241" s="23">
        <f t="shared" si="60"/>
        <v>1.4534963894949555</v>
      </c>
      <c r="AI241" s="23">
        <f t="shared" si="61"/>
        <v>0.5076607084822293</v>
      </c>
      <c r="AJ241" s="23">
        <f t="shared" si="62"/>
        <v>0.5175987179000929</v>
      </c>
      <c r="AK241" s="23">
        <f t="shared" si="63"/>
        <v>2.5309999999999997</v>
      </c>
    </row>
    <row r="242" spans="1:37" ht="12.75">
      <c r="A242" s="14" t="s">
        <v>519</v>
      </c>
      <c r="B242" s="15" t="s">
        <v>520</v>
      </c>
      <c r="C242" s="16" t="s">
        <v>486</v>
      </c>
      <c r="D242" s="17"/>
      <c r="E242" s="17" t="s">
        <v>1171</v>
      </c>
      <c r="F242" s="36">
        <v>296841077</v>
      </c>
      <c r="G242" s="34">
        <v>107.44</v>
      </c>
      <c r="H242" s="20">
        <f t="shared" si="48"/>
        <v>1.0744</v>
      </c>
      <c r="I242" s="18">
        <v>1425362.94</v>
      </c>
      <c r="L242" s="18">
        <v>111975.34</v>
      </c>
      <c r="M242" s="21">
        <f t="shared" si="49"/>
        <v>1537338.28</v>
      </c>
      <c r="N242" s="18">
        <v>2341491</v>
      </c>
      <c r="O242" s="18">
        <v>1997557.8</v>
      </c>
      <c r="Q242" s="21">
        <f t="shared" si="50"/>
        <v>4339048.8</v>
      </c>
      <c r="R242" s="18">
        <v>1805534.59</v>
      </c>
      <c r="T242" s="22">
        <f t="shared" si="51"/>
        <v>1805534.59</v>
      </c>
      <c r="U242" s="21">
        <f t="shared" si="52"/>
        <v>7681921.67</v>
      </c>
      <c r="V242" s="23">
        <f t="shared" si="53"/>
        <v>0.6082495752432538</v>
      </c>
      <c r="W242" s="23">
        <f t="shared" si="53"/>
        <v>0</v>
      </c>
      <c r="X242" s="23">
        <f t="shared" si="53"/>
        <v>0.6082495752432538</v>
      </c>
      <c r="Y242" s="24">
        <f t="shared" si="54"/>
        <v>1.461741361354783</v>
      </c>
      <c r="Z242" s="24">
        <f t="shared" si="55"/>
        <v>0.517899441525069</v>
      </c>
      <c r="AA242" s="25"/>
      <c r="AB242" s="24">
        <f t="shared" si="56"/>
        <v>2.5878903781231055</v>
      </c>
      <c r="AC242" s="35">
        <v>352239.31623931625</v>
      </c>
      <c r="AD242" s="27">
        <f t="shared" si="57"/>
        <v>9115.567372923882</v>
      </c>
      <c r="AE242" s="29"/>
      <c r="AF242" s="30">
        <f t="shared" si="58"/>
        <v>276285440.24571854</v>
      </c>
      <c r="AG242" s="23">
        <f t="shared" si="59"/>
        <v>0.5564311599745342</v>
      </c>
      <c r="AH242" s="23">
        <f t="shared" si="60"/>
        <v>1.5704949186395791</v>
      </c>
      <c r="AI242" s="23">
        <f t="shared" si="61"/>
        <v>0.6535033436413519</v>
      </c>
      <c r="AJ242" s="23">
        <f t="shared" si="62"/>
        <v>0.6535033436413519</v>
      </c>
      <c r="AK242" s="23">
        <f t="shared" si="63"/>
        <v>2.7800000000000002</v>
      </c>
    </row>
    <row r="243" spans="1:37" ht="12.75">
      <c r="A243" s="14" t="s">
        <v>521</v>
      </c>
      <c r="B243" s="15" t="s">
        <v>522</v>
      </c>
      <c r="C243" s="16" t="s">
        <v>486</v>
      </c>
      <c r="D243" s="17"/>
      <c r="E243" s="17" t="s">
        <v>1171</v>
      </c>
      <c r="F243" s="36">
        <v>1455538809</v>
      </c>
      <c r="G243" s="34">
        <v>54.71</v>
      </c>
      <c r="H243" s="20">
        <f t="shared" si="48"/>
        <v>0.5471</v>
      </c>
      <c r="I243" s="18">
        <v>13179233.350000001</v>
      </c>
      <c r="L243" s="18">
        <v>1034283.02</v>
      </c>
      <c r="M243" s="21">
        <f t="shared" si="49"/>
        <v>14213516.370000001</v>
      </c>
      <c r="N243" s="18">
        <v>29179520</v>
      </c>
      <c r="Q243" s="21">
        <f t="shared" si="50"/>
        <v>29179520</v>
      </c>
      <c r="R243" s="18">
        <v>20605120</v>
      </c>
      <c r="T243" s="22">
        <f t="shared" si="51"/>
        <v>20605120</v>
      </c>
      <c r="U243" s="21">
        <f t="shared" si="52"/>
        <v>63998156.370000005</v>
      </c>
      <c r="V243" s="23">
        <f t="shared" si="53"/>
        <v>1.4156352185591226</v>
      </c>
      <c r="W243" s="23">
        <f t="shared" si="53"/>
        <v>0</v>
      </c>
      <c r="X243" s="23">
        <f t="shared" si="53"/>
        <v>1.4156352185591226</v>
      </c>
      <c r="Y243" s="24">
        <f t="shared" si="54"/>
        <v>2.004722912200962</v>
      </c>
      <c r="Z243" s="24">
        <f t="shared" si="55"/>
        <v>0.976512359692087</v>
      </c>
      <c r="AA243" s="25"/>
      <c r="AB243" s="24">
        <f t="shared" si="56"/>
        <v>4.396870490452172</v>
      </c>
      <c r="AC243" s="35">
        <v>117563.64179104478</v>
      </c>
      <c r="AD243" s="27">
        <f t="shared" si="57"/>
        <v>5169.121073411346</v>
      </c>
      <c r="AE243" s="29"/>
      <c r="AF243" s="30">
        <f t="shared" si="58"/>
        <v>2660462089.197587</v>
      </c>
      <c r="AG243" s="23">
        <f t="shared" si="59"/>
        <v>0.534249911987541</v>
      </c>
      <c r="AH243" s="23">
        <f t="shared" si="60"/>
        <v>1.0967839052651465</v>
      </c>
      <c r="AI243" s="23">
        <f t="shared" si="61"/>
        <v>0.774494028073696</v>
      </c>
      <c r="AJ243" s="23">
        <f t="shared" si="62"/>
        <v>0.774494028073696</v>
      </c>
      <c r="AK243" s="23">
        <f t="shared" si="63"/>
        <v>2.4050000000000002</v>
      </c>
    </row>
    <row r="244" spans="1:37" ht="12.75">
      <c r="A244" s="14" t="s">
        <v>523</v>
      </c>
      <c r="B244" s="15" t="s">
        <v>524</v>
      </c>
      <c r="C244" s="16" t="s">
        <v>486</v>
      </c>
      <c r="D244" s="17"/>
      <c r="E244" s="17" t="s">
        <v>1171</v>
      </c>
      <c r="F244" s="36">
        <v>161143736</v>
      </c>
      <c r="G244" s="34">
        <v>56.03</v>
      </c>
      <c r="H244" s="20">
        <f t="shared" si="48"/>
        <v>0.5603</v>
      </c>
      <c r="I244" s="18">
        <v>1520218.4400000002</v>
      </c>
      <c r="L244" s="18">
        <v>119430.74</v>
      </c>
      <c r="M244" s="21">
        <f t="shared" si="49"/>
        <v>1639649.1800000002</v>
      </c>
      <c r="N244" s="18">
        <v>1994935.5</v>
      </c>
      <c r="O244" s="18">
        <v>2788208.5</v>
      </c>
      <c r="Q244" s="21">
        <f t="shared" si="50"/>
        <v>4783144</v>
      </c>
      <c r="R244" s="18">
        <v>2478000</v>
      </c>
      <c r="T244" s="22">
        <f t="shared" si="51"/>
        <v>2478000</v>
      </c>
      <c r="U244" s="21">
        <f t="shared" si="52"/>
        <v>8900793.18</v>
      </c>
      <c r="V244" s="23">
        <f t="shared" si="53"/>
        <v>1.537757570669703</v>
      </c>
      <c r="W244" s="23">
        <f t="shared" si="53"/>
        <v>0</v>
      </c>
      <c r="X244" s="23">
        <f t="shared" si="53"/>
        <v>1.537757570669703</v>
      </c>
      <c r="Y244" s="24">
        <f t="shared" si="54"/>
        <v>2.968246932043328</v>
      </c>
      <c r="Z244" s="24">
        <f t="shared" si="55"/>
        <v>1.0175072396236364</v>
      </c>
      <c r="AA244" s="25"/>
      <c r="AB244" s="24">
        <f t="shared" si="56"/>
        <v>5.523511742336668</v>
      </c>
      <c r="AC244" s="35">
        <v>87109.66356478167</v>
      </c>
      <c r="AD244" s="27">
        <f t="shared" si="57"/>
        <v>4811.512495710682</v>
      </c>
      <c r="AE244" s="29"/>
      <c r="AF244" s="30">
        <f t="shared" si="58"/>
        <v>287602598.60788864</v>
      </c>
      <c r="AG244" s="23">
        <f t="shared" si="59"/>
        <v>0.5701093063611236</v>
      </c>
      <c r="AH244" s="23">
        <f t="shared" si="60"/>
        <v>1.6631087560238769</v>
      </c>
      <c r="AI244" s="23">
        <f t="shared" si="61"/>
        <v>0.8616055668462347</v>
      </c>
      <c r="AJ244" s="23">
        <f t="shared" si="62"/>
        <v>0.8616055668462347</v>
      </c>
      <c r="AK244" s="23">
        <f t="shared" si="63"/>
        <v>3.095</v>
      </c>
    </row>
    <row r="245" spans="1:37" ht="12.75">
      <c r="A245" s="14" t="s">
        <v>525</v>
      </c>
      <c r="B245" s="15" t="s">
        <v>526</v>
      </c>
      <c r="C245" s="16" t="s">
        <v>486</v>
      </c>
      <c r="D245" s="17"/>
      <c r="E245" s="17" t="s">
        <v>1171</v>
      </c>
      <c r="F245" s="36">
        <v>377340098</v>
      </c>
      <c r="G245" s="34">
        <v>55.01</v>
      </c>
      <c r="H245" s="20">
        <f t="shared" si="48"/>
        <v>0.5501</v>
      </c>
      <c r="I245" s="18">
        <v>3557511.2600000002</v>
      </c>
      <c r="L245" s="18">
        <v>279482.81</v>
      </c>
      <c r="M245" s="21">
        <f t="shared" si="49"/>
        <v>3836994.0700000003</v>
      </c>
      <c r="N245" s="18">
        <v>11503375.5</v>
      </c>
      <c r="Q245" s="21">
        <f t="shared" si="50"/>
        <v>11503375.5</v>
      </c>
      <c r="R245" s="18">
        <v>8771765.5</v>
      </c>
      <c r="T245" s="22">
        <f t="shared" si="51"/>
        <v>8771765.5</v>
      </c>
      <c r="U245" s="21">
        <f t="shared" si="52"/>
        <v>24112135.07</v>
      </c>
      <c r="V245" s="23">
        <f t="shared" si="53"/>
        <v>2.3246311607201626</v>
      </c>
      <c r="W245" s="23">
        <f t="shared" si="53"/>
        <v>0</v>
      </c>
      <c r="X245" s="23">
        <f t="shared" si="53"/>
        <v>2.3246311607201626</v>
      </c>
      <c r="Y245" s="24">
        <f t="shared" si="54"/>
        <v>3.0485430944049843</v>
      </c>
      <c r="Z245" s="24">
        <f t="shared" si="55"/>
        <v>1.0168529902698018</v>
      </c>
      <c r="AA245" s="25"/>
      <c r="AB245" s="24">
        <f t="shared" si="56"/>
        <v>6.390027245394949</v>
      </c>
      <c r="AC245" s="35">
        <v>91691.37281752824</v>
      </c>
      <c r="AD245" s="27">
        <f t="shared" si="57"/>
        <v>5859.103704716713</v>
      </c>
      <c r="AE245" s="29"/>
      <c r="AF245" s="30">
        <f t="shared" si="58"/>
        <v>685948187.6022542</v>
      </c>
      <c r="AG245" s="23">
        <f t="shared" si="59"/>
        <v>0.5593708299474179</v>
      </c>
      <c r="AH245" s="23">
        <f t="shared" si="60"/>
        <v>1.6770035562321817</v>
      </c>
      <c r="AI245" s="23">
        <f t="shared" si="61"/>
        <v>1.2787796015121615</v>
      </c>
      <c r="AJ245" s="23">
        <f t="shared" si="62"/>
        <v>1.2787796015121615</v>
      </c>
      <c r="AK245" s="23">
        <f t="shared" si="63"/>
        <v>3.515</v>
      </c>
    </row>
    <row r="246" spans="1:37" ht="12.75">
      <c r="A246" s="14" t="s">
        <v>527</v>
      </c>
      <c r="B246" s="15" t="s">
        <v>528</v>
      </c>
      <c r="C246" s="16" t="s">
        <v>486</v>
      </c>
      <c r="D246" s="17"/>
      <c r="E246" s="17" t="s">
        <v>1171</v>
      </c>
      <c r="F246" s="36">
        <v>196907790</v>
      </c>
      <c r="G246" s="34">
        <v>64.78</v>
      </c>
      <c r="H246" s="20">
        <f t="shared" si="48"/>
        <v>0.6478</v>
      </c>
      <c r="I246" s="18">
        <v>1525144.88</v>
      </c>
      <c r="J246" s="18">
        <v>119883.45</v>
      </c>
      <c r="L246" s="18">
        <v>119818</v>
      </c>
      <c r="M246" s="21">
        <f t="shared" si="49"/>
        <v>1764846.3299999998</v>
      </c>
      <c r="N246" s="18">
        <v>2118529.5</v>
      </c>
      <c r="O246" s="18">
        <v>2847653.4</v>
      </c>
      <c r="Q246" s="21">
        <f t="shared" si="50"/>
        <v>4966182.9</v>
      </c>
      <c r="R246" s="18">
        <v>2376034.51</v>
      </c>
      <c r="T246" s="22">
        <f t="shared" si="51"/>
        <v>2376034.51</v>
      </c>
      <c r="U246" s="21">
        <f t="shared" si="52"/>
        <v>9107063.74</v>
      </c>
      <c r="V246" s="23">
        <f t="shared" si="53"/>
        <v>1.2066736973687022</v>
      </c>
      <c r="W246" s="23">
        <f t="shared" si="53"/>
        <v>0</v>
      </c>
      <c r="X246" s="23">
        <f t="shared" si="53"/>
        <v>1.2066736973687022</v>
      </c>
      <c r="Y246" s="24">
        <f t="shared" si="54"/>
        <v>2.5220855406482396</v>
      </c>
      <c r="Z246" s="24">
        <f t="shared" si="55"/>
        <v>0.8962806042361249</v>
      </c>
      <c r="AA246" s="25"/>
      <c r="AB246" s="24">
        <f t="shared" si="56"/>
        <v>4.6250398422530665</v>
      </c>
      <c r="AC246" s="35">
        <v>142910.87360594794</v>
      </c>
      <c r="AD246" s="27">
        <f t="shared" si="57"/>
        <v>6609.684843187014</v>
      </c>
      <c r="AE246" s="29"/>
      <c r="AF246" s="30">
        <f t="shared" si="58"/>
        <v>303963862.30318</v>
      </c>
      <c r="AG246" s="23">
        <f t="shared" si="59"/>
        <v>0.5806105754241617</v>
      </c>
      <c r="AH246" s="23">
        <f t="shared" si="60"/>
        <v>1.6338070132319298</v>
      </c>
      <c r="AI246" s="23">
        <f t="shared" si="61"/>
        <v>0.7816832211554454</v>
      </c>
      <c r="AJ246" s="23">
        <f t="shared" si="62"/>
        <v>0.7816832211554454</v>
      </c>
      <c r="AK246" s="23">
        <f t="shared" si="63"/>
        <v>2.997</v>
      </c>
    </row>
    <row r="247" spans="1:37" ht="12.75">
      <c r="A247" s="14" t="s">
        <v>529</v>
      </c>
      <c r="B247" s="15" t="s">
        <v>530</v>
      </c>
      <c r="C247" s="16" t="s">
        <v>486</v>
      </c>
      <c r="D247" s="17"/>
      <c r="E247" s="17" t="s">
        <v>1171</v>
      </c>
      <c r="F247" s="36">
        <v>620459435</v>
      </c>
      <c r="G247" s="34">
        <v>52.93</v>
      </c>
      <c r="H247" s="20">
        <f t="shared" si="48"/>
        <v>0.5293</v>
      </c>
      <c r="I247" s="18">
        <v>6154354.080000001</v>
      </c>
      <c r="J247" s="18">
        <v>483741.52</v>
      </c>
      <c r="L247" s="18">
        <v>483492.46</v>
      </c>
      <c r="M247" s="21">
        <f t="shared" si="49"/>
        <v>7121588.060000001</v>
      </c>
      <c r="N247" s="18">
        <v>13134361.23</v>
      </c>
      <c r="O247" s="18">
        <v>6381491.8</v>
      </c>
      <c r="Q247" s="21">
        <f t="shared" si="50"/>
        <v>19515853.03</v>
      </c>
      <c r="R247" s="18">
        <v>4066168.2</v>
      </c>
      <c r="S247" s="18">
        <v>312000</v>
      </c>
      <c r="T247" s="22">
        <f t="shared" si="51"/>
        <v>4378168.2</v>
      </c>
      <c r="U247" s="21">
        <f t="shared" si="52"/>
        <v>31015609.290000003</v>
      </c>
      <c r="V247" s="23">
        <f t="shared" si="53"/>
        <v>0.6553479519575683</v>
      </c>
      <c r="W247" s="23">
        <f t="shared" si="53"/>
        <v>0.05028531800793714</v>
      </c>
      <c r="X247" s="23">
        <f t="shared" si="53"/>
        <v>0.7056332699655056</v>
      </c>
      <c r="Y247" s="24">
        <f t="shared" si="54"/>
        <v>3.14538742246703</v>
      </c>
      <c r="Z247" s="24">
        <f t="shared" si="55"/>
        <v>1.1477926933289364</v>
      </c>
      <c r="AA247" s="25"/>
      <c r="AB247" s="24">
        <f t="shared" si="56"/>
        <v>4.998813385761473</v>
      </c>
      <c r="AC247" s="35">
        <v>179743.56073211314</v>
      </c>
      <c r="AD247" s="27">
        <f t="shared" si="57"/>
        <v>8985.045173921173</v>
      </c>
      <c r="AE247" s="29"/>
      <c r="AF247" s="30">
        <f t="shared" si="58"/>
        <v>1172226402.796146</v>
      </c>
      <c r="AG247" s="23">
        <f t="shared" si="59"/>
        <v>0.607526672579006</v>
      </c>
      <c r="AH247" s="23">
        <f t="shared" si="60"/>
        <v>1.6648535627117993</v>
      </c>
      <c r="AI247" s="23">
        <f t="shared" si="61"/>
        <v>0.3468756709711409</v>
      </c>
      <c r="AJ247" s="23">
        <f t="shared" si="62"/>
        <v>0.37349168979274205</v>
      </c>
      <c r="AK247" s="23">
        <f t="shared" si="63"/>
        <v>2.646</v>
      </c>
    </row>
    <row r="248" spans="1:37" ht="12.75">
      <c r="A248" s="14" t="s">
        <v>531</v>
      </c>
      <c r="B248" s="15" t="s">
        <v>532</v>
      </c>
      <c r="C248" s="16" t="s">
        <v>533</v>
      </c>
      <c r="D248" s="17"/>
      <c r="E248" s="17" t="s">
        <v>1171</v>
      </c>
      <c r="F248" s="36">
        <v>2379080059</v>
      </c>
      <c r="G248" s="34">
        <v>41.06</v>
      </c>
      <c r="H248" s="20">
        <f t="shared" si="48"/>
        <v>0.4106</v>
      </c>
      <c r="I248" s="18">
        <v>26089147.68</v>
      </c>
      <c r="L248" s="18">
        <v>66825.12</v>
      </c>
      <c r="M248" s="21">
        <f t="shared" si="49"/>
        <v>26155972.8</v>
      </c>
      <c r="N248" s="18">
        <v>57086193</v>
      </c>
      <c r="P248" s="18">
        <v>3584741</v>
      </c>
      <c r="Q248" s="21">
        <f t="shared" si="50"/>
        <v>60670934</v>
      </c>
      <c r="R248" s="18">
        <v>62747893.37</v>
      </c>
      <c r="T248" s="22">
        <f t="shared" si="51"/>
        <v>62747893.37</v>
      </c>
      <c r="U248" s="21">
        <f t="shared" si="52"/>
        <v>149574800.17</v>
      </c>
      <c r="V248" s="23">
        <f t="shared" si="53"/>
        <v>2.637485574839161</v>
      </c>
      <c r="W248" s="23">
        <f t="shared" si="53"/>
        <v>0</v>
      </c>
      <c r="X248" s="23">
        <f t="shared" si="53"/>
        <v>2.637485574839161</v>
      </c>
      <c r="Y248" s="24">
        <f t="shared" si="54"/>
        <v>2.5501846299994564</v>
      </c>
      <c r="Z248" s="24">
        <f t="shared" si="55"/>
        <v>1.0994154106354097</v>
      </c>
      <c r="AA248" s="25"/>
      <c r="AB248" s="24">
        <f t="shared" si="56"/>
        <v>6.287085615474027</v>
      </c>
      <c r="AC248" s="35">
        <v>133970.74525259764</v>
      </c>
      <c r="AD248" s="27">
        <f t="shared" si="57"/>
        <v>8422.855453719418</v>
      </c>
      <c r="AE248" s="29"/>
      <c r="AF248" s="30">
        <f t="shared" si="58"/>
        <v>5794155038.967364</v>
      </c>
      <c r="AG248" s="23">
        <f t="shared" si="59"/>
        <v>0.45141996760689934</v>
      </c>
      <c r="AH248" s="23">
        <f t="shared" si="60"/>
        <v>1.047105809077777</v>
      </c>
      <c r="AI248" s="23">
        <f t="shared" si="61"/>
        <v>1.0829515770289595</v>
      </c>
      <c r="AJ248" s="23">
        <f t="shared" si="62"/>
        <v>1.0829515770289595</v>
      </c>
      <c r="AK248" s="23">
        <f t="shared" si="63"/>
        <v>2.581</v>
      </c>
    </row>
    <row r="249" spans="1:37" ht="12.75">
      <c r="A249" s="14" t="s">
        <v>534</v>
      </c>
      <c r="B249" s="15" t="s">
        <v>535</v>
      </c>
      <c r="C249" s="16" t="s">
        <v>533</v>
      </c>
      <c r="D249" s="17"/>
      <c r="E249" s="17" t="s">
        <v>1171</v>
      </c>
      <c r="F249" s="36">
        <v>39531408</v>
      </c>
      <c r="G249" s="34">
        <v>27.52</v>
      </c>
      <c r="H249" s="20">
        <f t="shared" si="48"/>
        <v>0.2752</v>
      </c>
      <c r="I249" s="18">
        <v>590919.04</v>
      </c>
      <c r="L249" s="18">
        <v>1833</v>
      </c>
      <c r="M249" s="21">
        <f t="shared" si="49"/>
        <v>592752.04</v>
      </c>
      <c r="N249" s="18">
        <v>1178641</v>
      </c>
      <c r="Q249" s="21">
        <f t="shared" si="50"/>
        <v>1178641</v>
      </c>
      <c r="R249" s="18">
        <v>1370527</v>
      </c>
      <c r="T249" s="22">
        <f t="shared" si="51"/>
        <v>1370527</v>
      </c>
      <c r="U249" s="21">
        <f t="shared" si="52"/>
        <v>3141920.04</v>
      </c>
      <c r="V249" s="23">
        <f t="shared" si="53"/>
        <v>3.4669319139859627</v>
      </c>
      <c r="W249" s="23">
        <f t="shared" si="53"/>
        <v>0</v>
      </c>
      <c r="X249" s="23">
        <f t="shared" si="53"/>
        <v>3.4669319139859627</v>
      </c>
      <c r="Y249" s="24">
        <f t="shared" si="54"/>
        <v>2.981530533898514</v>
      </c>
      <c r="Z249" s="24">
        <f t="shared" si="55"/>
        <v>1.4994458077486137</v>
      </c>
      <c r="AA249" s="25"/>
      <c r="AB249" s="24">
        <f t="shared" si="56"/>
        <v>7.947908255633091</v>
      </c>
      <c r="AC249" s="35">
        <v>76446.84684684685</v>
      </c>
      <c r="AD249" s="27">
        <f t="shared" si="57"/>
        <v>6075.925251711726</v>
      </c>
      <c r="AE249" s="29"/>
      <c r="AF249" s="30">
        <f t="shared" si="58"/>
        <v>143646104.6511628</v>
      </c>
      <c r="AG249" s="23">
        <f t="shared" si="59"/>
        <v>0.41264748629241843</v>
      </c>
      <c r="AH249" s="23">
        <f t="shared" si="60"/>
        <v>0.8205172029288711</v>
      </c>
      <c r="AI249" s="23">
        <f t="shared" si="61"/>
        <v>0.9540996627289369</v>
      </c>
      <c r="AJ249" s="23">
        <f t="shared" si="62"/>
        <v>0.9540996627289369</v>
      </c>
      <c r="AK249" s="23">
        <f t="shared" si="63"/>
        <v>2.1879999999999997</v>
      </c>
    </row>
    <row r="250" spans="1:37" ht="12.75">
      <c r="A250" s="14" t="s">
        <v>536</v>
      </c>
      <c r="B250" s="15" t="s">
        <v>537</v>
      </c>
      <c r="C250" s="16" t="s">
        <v>533</v>
      </c>
      <c r="D250" s="17"/>
      <c r="E250" s="17" t="s">
        <v>1171</v>
      </c>
      <c r="F250" s="36">
        <v>401973745</v>
      </c>
      <c r="G250" s="34">
        <v>39.56</v>
      </c>
      <c r="H250" s="20">
        <f t="shared" si="48"/>
        <v>0.3956</v>
      </c>
      <c r="I250" s="18">
        <v>4577189.09</v>
      </c>
      <c r="L250" s="18">
        <v>11755.46</v>
      </c>
      <c r="M250" s="21">
        <f t="shared" si="49"/>
        <v>4588944.55</v>
      </c>
      <c r="N250" s="18">
        <v>9272354</v>
      </c>
      <c r="Q250" s="21">
        <f t="shared" si="50"/>
        <v>9272354</v>
      </c>
      <c r="R250" s="18">
        <v>10866167.17</v>
      </c>
      <c r="T250" s="22">
        <f t="shared" si="51"/>
        <v>10866167.17</v>
      </c>
      <c r="U250" s="21">
        <f t="shared" si="52"/>
        <v>24727465.72</v>
      </c>
      <c r="V250" s="23">
        <f t="shared" si="53"/>
        <v>2.7032032079607586</v>
      </c>
      <c r="W250" s="23">
        <f t="shared" si="53"/>
        <v>0</v>
      </c>
      <c r="X250" s="23">
        <f t="shared" si="53"/>
        <v>2.7032032079607586</v>
      </c>
      <c r="Y250" s="24">
        <f t="shared" si="54"/>
        <v>2.3067063745668266</v>
      </c>
      <c r="Z250" s="24">
        <f t="shared" si="55"/>
        <v>1.1416030541994726</v>
      </c>
      <c r="AA250" s="25">
        <v>0.133</v>
      </c>
      <c r="AB250" s="24">
        <f t="shared" si="56"/>
        <v>6.018512636727058</v>
      </c>
      <c r="AC250" s="35">
        <v>133283.5934204977</v>
      </c>
      <c r="AD250" s="27">
        <f t="shared" si="57"/>
        <v>8021.689912696567</v>
      </c>
      <c r="AE250" s="29"/>
      <c r="AF250" s="30">
        <f t="shared" si="58"/>
        <v>1016111589.9898888</v>
      </c>
      <c r="AG250" s="23">
        <f t="shared" si="59"/>
        <v>0.4516181682413113</v>
      </c>
      <c r="AH250" s="23">
        <f t="shared" si="60"/>
        <v>0.9125330417786366</v>
      </c>
      <c r="AI250" s="23">
        <f t="shared" si="61"/>
        <v>1.069387189069276</v>
      </c>
      <c r="AJ250" s="23">
        <f t="shared" si="62"/>
        <v>1.069387189069276</v>
      </c>
      <c r="AK250" s="23">
        <f t="shared" si="63"/>
        <v>2.434</v>
      </c>
    </row>
    <row r="251" spans="1:37" s="43" customFormat="1" ht="12.75">
      <c r="A251" s="14" t="s">
        <v>538</v>
      </c>
      <c r="B251" s="15" t="s">
        <v>539</v>
      </c>
      <c r="C251" s="16" t="s">
        <v>533</v>
      </c>
      <c r="D251" s="17"/>
      <c r="E251" s="17" t="s">
        <v>1171</v>
      </c>
      <c r="F251" s="36">
        <v>504926507</v>
      </c>
      <c r="G251" s="34">
        <v>42.63</v>
      </c>
      <c r="H251" s="20">
        <f t="shared" si="48"/>
        <v>0.4263</v>
      </c>
      <c r="I251" s="18">
        <v>5601944.399999999</v>
      </c>
      <c r="J251" s="18"/>
      <c r="K251" s="18"/>
      <c r="L251" s="18">
        <v>14293.53</v>
      </c>
      <c r="M251" s="21">
        <f t="shared" si="49"/>
        <v>5616237.93</v>
      </c>
      <c r="N251" s="18">
        <v>8867127</v>
      </c>
      <c r="O251" s="18"/>
      <c r="P251" s="18">
        <v>1015769.17</v>
      </c>
      <c r="Q251" s="21">
        <f t="shared" si="50"/>
        <v>9882896.17</v>
      </c>
      <c r="R251" s="18">
        <v>13939475.72</v>
      </c>
      <c r="S251" s="18"/>
      <c r="T251" s="22">
        <f t="shared" si="51"/>
        <v>13939475.72</v>
      </c>
      <c r="U251" s="21">
        <f t="shared" si="52"/>
        <v>29438609.82</v>
      </c>
      <c r="V251" s="23">
        <f t="shared" si="53"/>
        <v>2.76069398749153</v>
      </c>
      <c r="W251" s="23">
        <f t="shared" si="53"/>
        <v>0</v>
      </c>
      <c r="X251" s="23">
        <f t="shared" si="53"/>
        <v>2.76069398749153</v>
      </c>
      <c r="Y251" s="24">
        <f t="shared" si="54"/>
        <v>1.957293988925006</v>
      </c>
      <c r="Z251" s="24">
        <f t="shared" si="55"/>
        <v>1.1122881948441656</v>
      </c>
      <c r="AA251" s="25"/>
      <c r="AB251" s="24">
        <f t="shared" si="56"/>
        <v>5.830276171260702</v>
      </c>
      <c r="AC251" s="41">
        <v>140584.96664982315</v>
      </c>
      <c r="AD251" s="27">
        <f t="shared" si="57"/>
        <v>8196.491810959444</v>
      </c>
      <c r="AE251" s="42"/>
      <c r="AF251" s="30">
        <f t="shared" si="58"/>
        <v>1184439378.3720384</v>
      </c>
      <c r="AG251" s="23">
        <f t="shared" si="59"/>
        <v>0.47416845746206787</v>
      </c>
      <c r="AH251" s="23">
        <f t="shared" si="60"/>
        <v>0.8343944274787302</v>
      </c>
      <c r="AI251" s="23">
        <f t="shared" si="61"/>
        <v>1.1768838468676395</v>
      </c>
      <c r="AJ251" s="23">
        <f t="shared" si="62"/>
        <v>1.1768838468676395</v>
      </c>
      <c r="AK251" s="23">
        <f t="shared" si="63"/>
        <v>2.485</v>
      </c>
    </row>
    <row r="252" spans="1:37" ht="12.75">
      <c r="A252" s="14" t="s">
        <v>540</v>
      </c>
      <c r="B252" s="15" t="s">
        <v>541</v>
      </c>
      <c r="C252" s="16" t="s">
        <v>533</v>
      </c>
      <c r="D252" s="17"/>
      <c r="E252" s="17" t="s">
        <v>1171</v>
      </c>
      <c r="F252" s="36">
        <v>3036143046</v>
      </c>
      <c r="G252" s="34">
        <v>29.63</v>
      </c>
      <c r="H252" s="20">
        <f t="shared" si="48"/>
        <v>0.2963</v>
      </c>
      <c r="I252" s="18">
        <v>45533107.33</v>
      </c>
      <c r="L252" s="18">
        <v>118126.89</v>
      </c>
      <c r="M252" s="21">
        <f t="shared" si="49"/>
        <v>45651234.22</v>
      </c>
      <c r="N252" s="18">
        <v>36386944.5</v>
      </c>
      <c r="Q252" s="21">
        <f t="shared" si="50"/>
        <v>36386944.5</v>
      </c>
      <c r="R252" s="18">
        <v>61396123.06</v>
      </c>
      <c r="S252" s="18">
        <v>607228.61</v>
      </c>
      <c r="T252" s="22">
        <f t="shared" si="51"/>
        <v>62003351.67</v>
      </c>
      <c r="U252" s="21">
        <f t="shared" si="52"/>
        <v>144041530.39</v>
      </c>
      <c r="V252" s="23">
        <f t="shared" si="53"/>
        <v>2.0221749150089288</v>
      </c>
      <c r="W252" s="23">
        <f t="shared" si="53"/>
        <v>0.02000000002634922</v>
      </c>
      <c r="X252" s="23">
        <f t="shared" si="53"/>
        <v>2.0421749150352784</v>
      </c>
      <c r="Y252" s="24">
        <f t="shared" si="54"/>
        <v>1.198459491160615</v>
      </c>
      <c r="Z252" s="24">
        <f t="shared" si="55"/>
        <v>1.5035929970474784</v>
      </c>
      <c r="AA252" s="25"/>
      <c r="AB252" s="24">
        <f t="shared" si="56"/>
        <v>4.744227403243371</v>
      </c>
      <c r="AC252" s="35">
        <v>158729.25434583714</v>
      </c>
      <c r="AD252" s="27">
        <f t="shared" si="57"/>
        <v>7530.476781639074</v>
      </c>
      <c r="AE252" s="29"/>
      <c r="AF252" s="30">
        <f t="shared" si="58"/>
        <v>10246854694.566319</v>
      </c>
      <c r="AG252" s="23">
        <f t="shared" si="59"/>
        <v>0.4455146050251678</v>
      </c>
      <c r="AH252" s="23">
        <f t="shared" si="60"/>
        <v>0.3551035472308902</v>
      </c>
      <c r="AI252" s="23">
        <f t="shared" si="61"/>
        <v>0.5991704273171455</v>
      </c>
      <c r="AJ252" s="23">
        <f t="shared" si="62"/>
        <v>0.6050964273249528</v>
      </c>
      <c r="AK252" s="23">
        <f t="shared" si="63"/>
        <v>1.406</v>
      </c>
    </row>
    <row r="253" spans="1:37" ht="12.75">
      <c r="A253" s="14" t="s">
        <v>542</v>
      </c>
      <c r="B253" s="15" t="s">
        <v>543</v>
      </c>
      <c r="C253" s="16" t="s">
        <v>533</v>
      </c>
      <c r="D253" s="17"/>
      <c r="E253" s="17" t="s">
        <v>1171</v>
      </c>
      <c r="F253" s="36">
        <v>5890926606</v>
      </c>
      <c r="G253" s="34">
        <v>29.43</v>
      </c>
      <c r="H253" s="20">
        <f t="shared" si="48"/>
        <v>0.2943</v>
      </c>
      <c r="I253" s="18">
        <v>90217485.12</v>
      </c>
      <c r="L253" s="18">
        <v>233953.61</v>
      </c>
      <c r="M253" s="21">
        <f t="shared" si="49"/>
        <v>90451438.73</v>
      </c>
      <c r="N253" s="18">
        <v>97662651</v>
      </c>
      <c r="P253" s="18">
        <v>8298847</v>
      </c>
      <c r="Q253" s="21">
        <f t="shared" si="50"/>
        <v>105961498</v>
      </c>
      <c r="R253" s="18">
        <v>210198898.62</v>
      </c>
      <c r="T253" s="22">
        <f t="shared" si="51"/>
        <v>210198898.62</v>
      </c>
      <c r="U253" s="21">
        <f t="shared" si="52"/>
        <v>406611835.35</v>
      </c>
      <c r="V253" s="23">
        <f t="shared" si="53"/>
        <v>3.5681805712179333</v>
      </c>
      <c r="W253" s="23">
        <f t="shared" si="53"/>
        <v>0</v>
      </c>
      <c r="X253" s="23">
        <f t="shared" si="53"/>
        <v>3.5681805712179333</v>
      </c>
      <c r="Y253" s="24">
        <f t="shared" si="54"/>
        <v>1.7987237846772115</v>
      </c>
      <c r="Z253" s="24">
        <f t="shared" si="55"/>
        <v>1.5354365243300403</v>
      </c>
      <c r="AA253" s="25"/>
      <c r="AB253" s="24">
        <f t="shared" si="56"/>
        <v>6.902340880225186</v>
      </c>
      <c r="AC253" s="35">
        <v>93495.10994279946</v>
      </c>
      <c r="AD253" s="27">
        <f t="shared" si="57"/>
        <v>6453.35119459333</v>
      </c>
      <c r="AE253" s="29"/>
      <c r="AF253" s="30">
        <f t="shared" si="58"/>
        <v>20016740081.54944</v>
      </c>
      <c r="AG253" s="23">
        <f t="shared" si="59"/>
        <v>0.4518789691103309</v>
      </c>
      <c r="AH253" s="23">
        <f t="shared" si="60"/>
        <v>0.5293644098305034</v>
      </c>
      <c r="AI253" s="23">
        <f t="shared" si="61"/>
        <v>1.0501155421094377</v>
      </c>
      <c r="AJ253" s="23">
        <f t="shared" si="62"/>
        <v>1.0501155421094377</v>
      </c>
      <c r="AK253" s="23">
        <f t="shared" si="63"/>
        <v>2.031</v>
      </c>
    </row>
    <row r="254" spans="1:37" ht="12.75">
      <c r="A254" s="14" t="s">
        <v>544</v>
      </c>
      <c r="B254" s="15" t="s">
        <v>545</v>
      </c>
      <c r="C254" s="16" t="s">
        <v>533</v>
      </c>
      <c r="D254" s="17"/>
      <c r="E254" s="17" t="s">
        <v>1171</v>
      </c>
      <c r="F254" s="36">
        <v>1066596554</v>
      </c>
      <c r="G254" s="34">
        <v>29.22</v>
      </c>
      <c r="H254" s="20">
        <f t="shared" si="48"/>
        <v>0.2922</v>
      </c>
      <c r="I254" s="18">
        <v>16190320.540000001</v>
      </c>
      <c r="L254" s="18">
        <v>41272.59</v>
      </c>
      <c r="M254" s="21">
        <f t="shared" si="49"/>
        <v>16231593.13</v>
      </c>
      <c r="N254" s="18">
        <v>45449873</v>
      </c>
      <c r="Q254" s="21">
        <f t="shared" si="50"/>
        <v>45449873</v>
      </c>
      <c r="R254" s="18">
        <v>36130167.69</v>
      </c>
      <c r="T254" s="22">
        <f t="shared" si="51"/>
        <v>36130167.69</v>
      </c>
      <c r="U254" s="21">
        <f t="shared" si="52"/>
        <v>97811633.82</v>
      </c>
      <c r="V254" s="23">
        <f t="shared" si="53"/>
        <v>3.3874258785576385</v>
      </c>
      <c r="W254" s="23">
        <f t="shared" si="53"/>
        <v>0</v>
      </c>
      <c r="X254" s="23">
        <f t="shared" si="53"/>
        <v>3.3874258785576385</v>
      </c>
      <c r="Y254" s="24">
        <f t="shared" si="54"/>
        <v>4.261205685462959</v>
      </c>
      <c r="Z254" s="24">
        <f t="shared" si="55"/>
        <v>1.5218118855838718</v>
      </c>
      <c r="AA254" s="25"/>
      <c r="AB254" s="24">
        <f t="shared" si="56"/>
        <v>9.17044344960447</v>
      </c>
      <c r="AC254" s="35">
        <v>94558.83014623172</v>
      </c>
      <c r="AD254" s="27">
        <f t="shared" si="57"/>
        <v>8671.464045167724</v>
      </c>
      <c r="AE254" s="29"/>
      <c r="AF254" s="30">
        <f t="shared" si="58"/>
        <v>3650227768.6516085</v>
      </c>
      <c r="AG254" s="23">
        <f t="shared" si="59"/>
        <v>0.44467343296760736</v>
      </c>
      <c r="AH254" s="23">
        <f t="shared" si="60"/>
        <v>1.2451243012922766</v>
      </c>
      <c r="AI254" s="23">
        <f t="shared" si="61"/>
        <v>0.989805841714542</v>
      </c>
      <c r="AJ254" s="23">
        <f t="shared" si="62"/>
        <v>0.989805841714542</v>
      </c>
      <c r="AK254" s="23">
        <f t="shared" si="63"/>
        <v>2.68</v>
      </c>
    </row>
    <row r="255" spans="1:37" ht="12.75">
      <c r="A255" s="14" t="s">
        <v>546</v>
      </c>
      <c r="B255" s="15" t="s">
        <v>547</v>
      </c>
      <c r="C255" s="16" t="s">
        <v>533</v>
      </c>
      <c r="D255" s="17"/>
      <c r="E255" s="17" t="s">
        <v>1171</v>
      </c>
      <c r="F255" s="36">
        <v>2526535900</v>
      </c>
      <c r="G255" s="34">
        <v>46.17</v>
      </c>
      <c r="H255" s="20">
        <f t="shared" si="48"/>
        <v>0.4617</v>
      </c>
      <c r="I255" s="18">
        <v>23885107.28</v>
      </c>
      <c r="L255" s="18">
        <v>61154.55</v>
      </c>
      <c r="M255" s="21">
        <f t="shared" si="49"/>
        <v>23946261.830000002</v>
      </c>
      <c r="N255" s="18">
        <v>40489434</v>
      </c>
      <c r="Q255" s="21">
        <f t="shared" si="50"/>
        <v>40489434</v>
      </c>
      <c r="R255" s="18">
        <v>53957063.55</v>
      </c>
      <c r="T255" s="22">
        <f t="shared" si="51"/>
        <v>53957063.55</v>
      </c>
      <c r="U255" s="21">
        <f t="shared" si="52"/>
        <v>118392759.38</v>
      </c>
      <c r="V255" s="23">
        <f t="shared" si="53"/>
        <v>2.1356143623369848</v>
      </c>
      <c r="W255" s="23">
        <f t="shared" si="53"/>
        <v>0</v>
      </c>
      <c r="X255" s="23">
        <f t="shared" si="53"/>
        <v>2.1356143623369848</v>
      </c>
      <c r="Y255" s="24">
        <f t="shared" si="54"/>
        <v>1.602567135499638</v>
      </c>
      <c r="Z255" s="24">
        <f t="shared" si="55"/>
        <v>0.9477902859009445</v>
      </c>
      <c r="AA255" s="38">
        <v>0.119</v>
      </c>
      <c r="AB255" s="24">
        <f t="shared" si="56"/>
        <v>4.566971783737567</v>
      </c>
      <c r="AC255" s="35">
        <v>136879.91643454038</v>
      </c>
      <c r="AD255" s="27">
        <f t="shared" si="57"/>
        <v>6251.26716116902</v>
      </c>
      <c r="AE255" s="29"/>
      <c r="AF255" s="30">
        <f t="shared" si="58"/>
        <v>5472245830.625948</v>
      </c>
      <c r="AG255" s="23">
        <f t="shared" si="59"/>
        <v>0.43759477500046606</v>
      </c>
      <c r="AH255" s="23">
        <f t="shared" si="60"/>
        <v>0.7399052464601829</v>
      </c>
      <c r="AI255" s="23">
        <f t="shared" si="61"/>
        <v>0.9860131510909858</v>
      </c>
      <c r="AJ255" s="23">
        <f t="shared" si="62"/>
        <v>0.9860131510909858</v>
      </c>
      <c r="AK255" s="23">
        <f t="shared" si="63"/>
        <v>2.1639999999999997</v>
      </c>
    </row>
    <row r="256" spans="1:37" ht="12.75">
      <c r="A256" s="14" t="s">
        <v>548</v>
      </c>
      <c r="B256" s="15" t="s">
        <v>549</v>
      </c>
      <c r="C256" s="16" t="s">
        <v>533</v>
      </c>
      <c r="D256" s="17"/>
      <c r="E256" s="17" t="s">
        <v>1171</v>
      </c>
      <c r="F256" s="36">
        <v>2527946054</v>
      </c>
      <c r="G256" s="70">
        <v>47.45</v>
      </c>
      <c r="H256" s="20">
        <f t="shared" si="48"/>
        <v>0.47450000000000003</v>
      </c>
      <c r="I256" s="18">
        <v>20723729.92</v>
      </c>
      <c r="L256" s="18">
        <v>53439.5</v>
      </c>
      <c r="M256" s="21">
        <f t="shared" si="49"/>
        <v>20777169.42</v>
      </c>
      <c r="N256" s="18">
        <v>31978788.5</v>
      </c>
      <c r="Q256" s="21">
        <f t="shared" si="50"/>
        <v>31978788.5</v>
      </c>
      <c r="R256" s="18">
        <v>34505360.03</v>
      </c>
      <c r="T256" s="22">
        <f t="shared" si="51"/>
        <v>34505360.03</v>
      </c>
      <c r="U256" s="21">
        <f t="shared" si="52"/>
        <v>87261317.95</v>
      </c>
      <c r="V256" s="23">
        <f t="shared" si="53"/>
        <v>1.3649563437242558</v>
      </c>
      <c r="W256" s="23">
        <f t="shared" si="53"/>
        <v>0</v>
      </c>
      <c r="X256" s="23">
        <f t="shared" si="53"/>
        <v>1.3649563437242558</v>
      </c>
      <c r="Y256" s="24">
        <f t="shared" si="54"/>
        <v>1.2650107168782172</v>
      </c>
      <c r="Z256" s="24">
        <f t="shared" si="55"/>
        <v>0.8218992405761204</v>
      </c>
      <c r="AA256" s="25"/>
      <c r="AB256" s="24">
        <f t="shared" si="56"/>
        <v>3.451866301178593</v>
      </c>
      <c r="AC256" s="35">
        <v>177617.06644024624</v>
      </c>
      <c r="AD256" s="27">
        <f t="shared" si="57"/>
        <v>6131.103661592852</v>
      </c>
      <c r="AE256" s="29"/>
      <c r="AF256" s="30">
        <f t="shared" si="58"/>
        <v>5327599692.307692</v>
      </c>
      <c r="AG256" s="23">
        <f t="shared" si="59"/>
        <v>0.38999118965336915</v>
      </c>
      <c r="AH256" s="23">
        <f t="shared" si="60"/>
        <v>0.600247585158714</v>
      </c>
      <c r="AI256" s="23">
        <f t="shared" si="61"/>
        <v>0.6476717850971594</v>
      </c>
      <c r="AJ256" s="23">
        <f t="shared" si="62"/>
        <v>0.6476717850971594</v>
      </c>
      <c r="AK256" s="23">
        <f t="shared" si="63"/>
        <v>1.638</v>
      </c>
    </row>
    <row r="257" spans="1:37" ht="12.75">
      <c r="A257" s="14" t="s">
        <v>550</v>
      </c>
      <c r="B257" s="15" t="s">
        <v>551</v>
      </c>
      <c r="C257" s="16" t="s">
        <v>533</v>
      </c>
      <c r="D257" s="17"/>
      <c r="E257" s="17" t="s">
        <v>1171</v>
      </c>
      <c r="F257" s="36">
        <v>1477628249</v>
      </c>
      <c r="G257" s="34">
        <v>42.55</v>
      </c>
      <c r="H257" s="20">
        <f t="shared" si="48"/>
        <v>0.4255</v>
      </c>
      <c r="I257" s="18">
        <v>15294671.209999999</v>
      </c>
      <c r="L257" s="18">
        <v>39216.79</v>
      </c>
      <c r="M257" s="21">
        <f t="shared" si="49"/>
        <v>15333887.999999998</v>
      </c>
      <c r="N257" s="18">
        <v>15418637</v>
      </c>
      <c r="P257" s="18">
        <v>919939</v>
      </c>
      <c r="Q257" s="21">
        <f t="shared" si="50"/>
        <v>16338576</v>
      </c>
      <c r="R257" s="18">
        <v>55945714.96</v>
      </c>
      <c r="T257" s="22">
        <f t="shared" si="51"/>
        <v>55945714.96</v>
      </c>
      <c r="U257" s="21">
        <f t="shared" si="52"/>
        <v>87618178.96000001</v>
      </c>
      <c r="V257" s="23">
        <f t="shared" si="53"/>
        <v>3.786183364987901</v>
      </c>
      <c r="W257" s="23">
        <f t="shared" si="53"/>
        <v>0</v>
      </c>
      <c r="X257" s="23">
        <f t="shared" si="53"/>
        <v>3.786183364987901</v>
      </c>
      <c r="Y257" s="24">
        <f t="shared" si="54"/>
        <v>1.105729807957942</v>
      </c>
      <c r="Z257" s="24">
        <f t="shared" si="55"/>
        <v>1.037736522049938</v>
      </c>
      <c r="AA257" s="38">
        <v>0.248</v>
      </c>
      <c r="AB257" s="24">
        <f t="shared" si="56"/>
        <v>5.681649694995782</v>
      </c>
      <c r="AC257" s="35">
        <v>119250.47835252149</v>
      </c>
      <c r="AD257" s="27">
        <f t="shared" si="57"/>
        <v>6775.394439597048</v>
      </c>
      <c r="AE257" s="29"/>
      <c r="AF257" s="30">
        <f t="shared" si="58"/>
        <v>3472686836.66275</v>
      </c>
      <c r="AG257" s="23">
        <f t="shared" si="59"/>
        <v>0.44155689013224864</v>
      </c>
      <c r="AH257" s="23">
        <f t="shared" si="60"/>
        <v>0.47048803328610433</v>
      </c>
      <c r="AI257" s="23">
        <f t="shared" si="61"/>
        <v>1.611021021802352</v>
      </c>
      <c r="AJ257" s="23">
        <f t="shared" si="62"/>
        <v>1.611021021802352</v>
      </c>
      <c r="AK257" s="23">
        <f t="shared" si="63"/>
        <v>2.5229999999999997</v>
      </c>
    </row>
    <row r="258" spans="1:37" ht="12.75">
      <c r="A258" s="14" t="s">
        <v>552</v>
      </c>
      <c r="B258" s="15" t="s">
        <v>553</v>
      </c>
      <c r="C258" s="16" t="s">
        <v>533</v>
      </c>
      <c r="D258" s="17"/>
      <c r="E258" s="17" t="s">
        <v>1171</v>
      </c>
      <c r="F258" s="36">
        <v>1185236579</v>
      </c>
      <c r="G258" s="34">
        <v>51.83</v>
      </c>
      <c r="H258" s="20">
        <f aca="true" t="shared" si="64" ref="H258:H321">G258/100</f>
        <v>0.5183</v>
      </c>
      <c r="I258" s="18">
        <v>9272216.879999999</v>
      </c>
      <c r="L258" s="18">
        <v>24005.41</v>
      </c>
      <c r="M258" s="21">
        <f aca="true" t="shared" si="65" ref="M258:M321">SUM(I258:L258)</f>
        <v>9296222.29</v>
      </c>
      <c r="N258" s="18">
        <v>16674798.5</v>
      </c>
      <c r="Q258" s="21">
        <f aca="true" t="shared" si="66" ref="Q258:Q321">SUM(N258:P258)</f>
        <v>16674798.5</v>
      </c>
      <c r="R258" s="18">
        <v>19847705</v>
      </c>
      <c r="T258" s="22">
        <f aca="true" t="shared" si="67" ref="T258:T321">R258+S258</f>
        <v>19847705</v>
      </c>
      <c r="U258" s="21">
        <f aca="true" t="shared" si="68" ref="U258:U321">M258+Q258+T258</f>
        <v>45818725.79</v>
      </c>
      <c r="V258" s="23">
        <f aca="true" t="shared" si="69" ref="V258:X321">(R258/$F258)*100</f>
        <v>1.6745774937815177</v>
      </c>
      <c r="W258" s="23">
        <f t="shared" si="69"/>
        <v>0</v>
      </c>
      <c r="X258" s="23">
        <f t="shared" si="69"/>
        <v>1.6745774937815177</v>
      </c>
      <c r="Y258" s="24">
        <f aca="true" t="shared" si="70" ref="Y258:Y321">(Q258/F258)*100</f>
        <v>1.4068751163644266</v>
      </c>
      <c r="Z258" s="24">
        <f aca="true" t="shared" si="71" ref="Z258:Z321">(M258/F258)*100</f>
        <v>0.7843347441945595</v>
      </c>
      <c r="AA258" s="38">
        <v>0.096</v>
      </c>
      <c r="AB258" s="24">
        <f aca="true" t="shared" si="72" ref="AB258:AB321">((U258/F258)*100)-AA258</f>
        <v>3.7697873543405036</v>
      </c>
      <c r="AC258" s="35">
        <v>239614.56347762822</v>
      </c>
      <c r="AD258" s="27">
        <f aca="true" t="shared" si="73" ref="AD258:AD321">AC258/100*AB258</f>
        <v>9032.959513137828</v>
      </c>
      <c r="AE258" s="29"/>
      <c r="AF258" s="30">
        <f aca="true" t="shared" si="74" ref="AF258:AF321">F258/H258</f>
        <v>2286777115.570133</v>
      </c>
      <c r="AG258" s="23">
        <f aca="true" t="shared" si="75" ref="AG258:AG321">(M258/AF258)*100</f>
        <v>0.40652069791604023</v>
      </c>
      <c r="AH258" s="23">
        <f aca="true" t="shared" si="76" ref="AH258:AH321">(Q258/AF258)*100</f>
        <v>0.7291833728116823</v>
      </c>
      <c r="AI258" s="23">
        <f aca="true" t="shared" si="77" ref="AI258:AI321">(R258/AF258)*100</f>
        <v>0.8679335150269607</v>
      </c>
      <c r="AJ258" s="23">
        <f aca="true" t="shared" si="78" ref="AJ258:AJ321">(T258/AF258)*100</f>
        <v>0.8679335150269607</v>
      </c>
      <c r="AK258" s="23">
        <f t="shared" si="63"/>
        <v>2.004</v>
      </c>
    </row>
    <row r="259" spans="1:37" ht="12.75">
      <c r="A259" s="14" t="s">
        <v>554</v>
      </c>
      <c r="B259" s="15" t="s">
        <v>555</v>
      </c>
      <c r="C259" s="16" t="s">
        <v>533</v>
      </c>
      <c r="D259" s="17"/>
      <c r="E259" s="17" t="s">
        <v>1171</v>
      </c>
      <c r="F259" s="36">
        <v>954042691</v>
      </c>
      <c r="G259" s="34">
        <v>34.35</v>
      </c>
      <c r="H259" s="20">
        <f t="shared" si="64"/>
        <v>0.3435</v>
      </c>
      <c r="I259" s="18">
        <v>11377500.51</v>
      </c>
      <c r="L259" s="18">
        <v>29338.55</v>
      </c>
      <c r="M259" s="21">
        <f t="shared" si="65"/>
        <v>11406839.06</v>
      </c>
      <c r="N259" s="18">
        <v>14002927</v>
      </c>
      <c r="P259" s="18">
        <v>37964</v>
      </c>
      <c r="Q259" s="21">
        <f t="shared" si="66"/>
        <v>14040891</v>
      </c>
      <c r="R259" s="18">
        <v>35728191.18</v>
      </c>
      <c r="T259" s="22">
        <f t="shared" si="67"/>
        <v>35728191.18</v>
      </c>
      <c r="U259" s="21">
        <f t="shared" si="68"/>
        <v>61175921.24</v>
      </c>
      <c r="V259" s="23">
        <f t="shared" si="69"/>
        <v>3.744925831626124</v>
      </c>
      <c r="W259" s="23">
        <f t="shared" si="69"/>
        <v>0</v>
      </c>
      <c r="X259" s="23">
        <f t="shared" si="69"/>
        <v>3.744925831626124</v>
      </c>
      <c r="Y259" s="24">
        <f t="shared" si="70"/>
        <v>1.4717256504824479</v>
      </c>
      <c r="Z259" s="24">
        <f t="shared" si="71"/>
        <v>1.1956319321563778</v>
      </c>
      <c r="AA259" s="38">
        <v>0.244</v>
      </c>
      <c r="AB259" s="24">
        <f t="shared" si="72"/>
        <v>6.168283414264949</v>
      </c>
      <c r="AC259" s="35">
        <v>106628.86150234741</v>
      </c>
      <c r="AD259" s="27">
        <f t="shared" si="73"/>
        <v>6577.170378868839</v>
      </c>
      <c r="AE259" s="29"/>
      <c r="AF259" s="30">
        <f t="shared" si="74"/>
        <v>2777416858.8064046</v>
      </c>
      <c r="AG259" s="23">
        <f t="shared" si="75"/>
        <v>0.4106995686957157</v>
      </c>
      <c r="AH259" s="23">
        <f t="shared" si="76"/>
        <v>0.5055377609407209</v>
      </c>
      <c r="AI259" s="23">
        <f t="shared" si="77"/>
        <v>1.2863820231635734</v>
      </c>
      <c r="AJ259" s="23">
        <f t="shared" si="78"/>
        <v>1.2863820231635734</v>
      </c>
      <c r="AK259" s="23">
        <f aca="true" t="shared" si="79" ref="AK259:AK322">ROUND(AG259,3)+ROUND(AH259,3)+ROUND(AJ259,3)</f>
        <v>2.2030000000000003</v>
      </c>
    </row>
    <row r="260" spans="1:37" ht="12.75">
      <c r="A260" s="14" t="s">
        <v>556</v>
      </c>
      <c r="B260" s="15" t="s">
        <v>557</v>
      </c>
      <c r="C260" s="16" t="s">
        <v>558</v>
      </c>
      <c r="D260" s="17"/>
      <c r="E260" s="17" t="s">
        <v>1171</v>
      </c>
      <c r="F260" s="36">
        <v>832059408</v>
      </c>
      <c r="G260" s="34">
        <v>97.95</v>
      </c>
      <c r="H260" s="20">
        <f t="shared" si="64"/>
        <v>0.9795</v>
      </c>
      <c r="I260" s="18">
        <v>2553357.1100000003</v>
      </c>
      <c r="J260" s="18">
        <v>214851.72</v>
      </c>
      <c r="L260" s="18">
        <v>266116.99</v>
      </c>
      <c r="M260" s="21">
        <f t="shared" si="65"/>
        <v>3034325.8200000003</v>
      </c>
      <c r="N260" s="18">
        <v>7869032</v>
      </c>
      <c r="O260" s="18">
        <v>4372775.62</v>
      </c>
      <c r="P260" s="18">
        <v>0</v>
      </c>
      <c r="Q260" s="21">
        <f t="shared" si="66"/>
        <v>12241807.620000001</v>
      </c>
      <c r="R260" s="18">
        <v>1414500.99</v>
      </c>
      <c r="S260" s="18">
        <v>332824</v>
      </c>
      <c r="T260" s="22">
        <f t="shared" si="67"/>
        <v>1747324.99</v>
      </c>
      <c r="U260" s="21">
        <f t="shared" si="68"/>
        <v>17023458.43</v>
      </c>
      <c r="V260" s="23">
        <f t="shared" si="69"/>
        <v>0.16999999956733858</v>
      </c>
      <c r="W260" s="23">
        <f t="shared" si="69"/>
        <v>0.04000002845950634</v>
      </c>
      <c r="X260" s="23">
        <f t="shared" si="69"/>
        <v>0.21000002802684495</v>
      </c>
      <c r="Y260" s="24">
        <f t="shared" si="70"/>
        <v>1.4712660541180973</v>
      </c>
      <c r="Z260" s="24">
        <f t="shared" si="71"/>
        <v>0.36467658328550506</v>
      </c>
      <c r="AA260" s="25"/>
      <c r="AB260" s="24">
        <f t="shared" si="72"/>
        <v>2.045942665430447</v>
      </c>
      <c r="AC260" s="35">
        <v>447392.27246708644</v>
      </c>
      <c r="AD260" s="27">
        <f t="shared" si="73"/>
        <v>9153.389384242955</v>
      </c>
      <c r="AE260" s="29"/>
      <c r="AF260" s="30">
        <f t="shared" si="74"/>
        <v>849473617.151608</v>
      </c>
      <c r="AG260" s="23">
        <f t="shared" si="75"/>
        <v>0.3572007133281522</v>
      </c>
      <c r="AH260" s="23">
        <f t="shared" si="76"/>
        <v>1.4411051000086763</v>
      </c>
      <c r="AI260" s="23">
        <f t="shared" si="77"/>
        <v>0.16651499957620813</v>
      </c>
      <c r="AJ260" s="23">
        <f t="shared" si="78"/>
        <v>0.20569502745229462</v>
      </c>
      <c r="AK260" s="23">
        <f t="shared" si="79"/>
        <v>2.004</v>
      </c>
    </row>
    <row r="261" spans="1:37" ht="12.75">
      <c r="A261" s="14" t="s">
        <v>559</v>
      </c>
      <c r="B261" s="15" t="s">
        <v>560</v>
      </c>
      <c r="C261" s="16" t="s">
        <v>558</v>
      </c>
      <c r="D261" s="17"/>
      <c r="E261" s="17" t="s">
        <v>1171</v>
      </c>
      <c r="F261" s="36">
        <v>531369115</v>
      </c>
      <c r="G261" s="34">
        <v>84.37</v>
      </c>
      <c r="H261" s="20">
        <f t="shared" si="64"/>
        <v>0.8437</v>
      </c>
      <c r="I261" s="18">
        <v>1903028.9100000001</v>
      </c>
      <c r="J261" s="18">
        <v>160134.36</v>
      </c>
      <c r="L261" s="18">
        <v>198339.67</v>
      </c>
      <c r="M261" s="21">
        <f t="shared" si="65"/>
        <v>2261502.94</v>
      </c>
      <c r="N261" s="18">
        <v>7391958</v>
      </c>
      <c r="O261" s="18">
        <v>3608270.05</v>
      </c>
      <c r="P261" s="18">
        <v>0</v>
      </c>
      <c r="Q261" s="21">
        <f t="shared" si="66"/>
        <v>11000228.05</v>
      </c>
      <c r="R261" s="18">
        <v>1611356.68</v>
      </c>
      <c r="S261" s="18">
        <v>265619.46</v>
      </c>
      <c r="T261" s="22">
        <f t="shared" si="67"/>
        <v>1876976.14</v>
      </c>
      <c r="U261" s="21">
        <f t="shared" si="68"/>
        <v>15138707.13</v>
      </c>
      <c r="V261" s="23">
        <f t="shared" si="69"/>
        <v>0.3032462057942528</v>
      </c>
      <c r="W261" s="23">
        <f t="shared" si="69"/>
        <v>0.04998774909979478</v>
      </c>
      <c r="X261" s="23">
        <f t="shared" si="69"/>
        <v>0.3532339548940476</v>
      </c>
      <c r="Y261" s="24">
        <f t="shared" si="70"/>
        <v>2.070166996815387</v>
      </c>
      <c r="Z261" s="24">
        <f t="shared" si="71"/>
        <v>0.4255992446982922</v>
      </c>
      <c r="AA261" s="25"/>
      <c r="AB261" s="24">
        <f t="shared" si="72"/>
        <v>2.849000196407727</v>
      </c>
      <c r="AC261" s="35">
        <v>353084.08602150535</v>
      </c>
      <c r="AD261" s="27">
        <f t="shared" si="73"/>
        <v>10059.366304237115</v>
      </c>
      <c r="AE261" s="29"/>
      <c r="AF261" s="30">
        <f t="shared" si="74"/>
        <v>629808124.9259216</v>
      </c>
      <c r="AG261" s="23">
        <f t="shared" si="75"/>
        <v>0.3590780827519492</v>
      </c>
      <c r="AH261" s="23">
        <f t="shared" si="76"/>
        <v>1.7465998952131419</v>
      </c>
      <c r="AI261" s="23">
        <f t="shared" si="77"/>
        <v>0.2558488238286111</v>
      </c>
      <c r="AJ261" s="23">
        <f t="shared" si="78"/>
        <v>0.2980234877441079</v>
      </c>
      <c r="AK261" s="23">
        <f t="shared" si="79"/>
        <v>2.404</v>
      </c>
    </row>
    <row r="262" spans="1:37" ht="12.75">
      <c r="A262" s="14" t="s">
        <v>561</v>
      </c>
      <c r="B262" s="15" t="s">
        <v>562</v>
      </c>
      <c r="C262" s="16" t="s">
        <v>558</v>
      </c>
      <c r="D262" s="17"/>
      <c r="E262" s="17" t="s">
        <v>1172</v>
      </c>
      <c r="F262" s="36">
        <v>109168634</v>
      </c>
      <c r="G262" s="34">
        <v>94.08</v>
      </c>
      <c r="H262" s="20">
        <f t="shared" si="64"/>
        <v>0.9408</v>
      </c>
      <c r="I262" s="18">
        <v>335837.18</v>
      </c>
      <c r="J262" s="18">
        <v>28259.11</v>
      </c>
      <c r="L262" s="18">
        <v>35002.11</v>
      </c>
      <c r="M262" s="21">
        <f t="shared" si="65"/>
        <v>399098.39999999997</v>
      </c>
      <c r="N262" s="18">
        <v>1526773</v>
      </c>
      <c r="O262" s="18">
        <v>0</v>
      </c>
      <c r="P262" s="18">
        <v>0</v>
      </c>
      <c r="Q262" s="21">
        <f t="shared" si="66"/>
        <v>1526773</v>
      </c>
      <c r="R262" s="18">
        <v>370570</v>
      </c>
      <c r="S262" s="18">
        <v>0</v>
      </c>
      <c r="T262" s="22">
        <f t="shared" si="67"/>
        <v>370570</v>
      </c>
      <c r="U262" s="21">
        <f t="shared" si="68"/>
        <v>2296441.4</v>
      </c>
      <c r="V262" s="23">
        <f t="shared" si="69"/>
        <v>0.33944731780742077</v>
      </c>
      <c r="W262" s="23">
        <f t="shared" si="69"/>
        <v>0</v>
      </c>
      <c r="X262" s="23">
        <f t="shared" si="69"/>
        <v>0.33944731780742077</v>
      </c>
      <c r="Y262" s="24">
        <f t="shared" si="70"/>
        <v>1.398545483311626</v>
      </c>
      <c r="Z262" s="24">
        <f t="shared" si="71"/>
        <v>0.3655797323615866</v>
      </c>
      <c r="AA262" s="25"/>
      <c r="AB262" s="24">
        <f t="shared" si="72"/>
        <v>2.1035725334806332</v>
      </c>
      <c r="AC262" s="35">
        <v>265962.0253164557</v>
      </c>
      <c r="AD262" s="27">
        <f t="shared" si="73"/>
        <v>5594.7041140457695</v>
      </c>
      <c r="AE262" s="29"/>
      <c r="AF262" s="30">
        <f t="shared" si="74"/>
        <v>116038088.86054422</v>
      </c>
      <c r="AG262" s="23">
        <f t="shared" si="75"/>
        <v>0.3439374122057806</v>
      </c>
      <c r="AH262" s="23">
        <f t="shared" si="76"/>
        <v>1.3157515906995776</v>
      </c>
      <c r="AI262" s="23">
        <f t="shared" si="77"/>
        <v>0.3193520365932215</v>
      </c>
      <c r="AJ262" s="23">
        <f t="shared" si="78"/>
        <v>0.3193520365932215</v>
      </c>
      <c r="AK262" s="23">
        <f t="shared" si="79"/>
        <v>1.979</v>
      </c>
    </row>
    <row r="263" spans="1:37" ht="12.75">
      <c r="A263" s="14" t="s">
        <v>563</v>
      </c>
      <c r="B263" s="15" t="s">
        <v>564</v>
      </c>
      <c r="C263" s="16" t="s">
        <v>558</v>
      </c>
      <c r="D263" s="17"/>
      <c r="E263" s="17" t="s">
        <v>1171</v>
      </c>
      <c r="F263" s="36">
        <v>165825333</v>
      </c>
      <c r="G263" s="34">
        <v>108.02</v>
      </c>
      <c r="H263" s="20">
        <f t="shared" si="64"/>
        <v>1.0802</v>
      </c>
      <c r="I263" s="18">
        <v>451848.91000000003</v>
      </c>
      <c r="J263" s="18">
        <v>38021.59</v>
      </c>
      <c r="L263" s="18">
        <v>47093.19</v>
      </c>
      <c r="M263" s="21">
        <f t="shared" si="65"/>
        <v>536963.69</v>
      </c>
      <c r="N263" s="18">
        <v>2028639</v>
      </c>
      <c r="O263" s="18">
        <v>787415.12</v>
      </c>
      <c r="P263" s="18">
        <v>0</v>
      </c>
      <c r="Q263" s="21">
        <f t="shared" si="66"/>
        <v>2816054.12</v>
      </c>
      <c r="R263" s="18">
        <v>624187</v>
      </c>
      <c r="S263" s="18">
        <v>33165</v>
      </c>
      <c r="T263" s="22">
        <f t="shared" si="67"/>
        <v>657352</v>
      </c>
      <c r="U263" s="21">
        <f t="shared" si="68"/>
        <v>4010369.81</v>
      </c>
      <c r="V263" s="23">
        <f t="shared" si="69"/>
        <v>0.3764123301956523</v>
      </c>
      <c r="W263" s="23">
        <f t="shared" si="69"/>
        <v>0.0199999598372584</v>
      </c>
      <c r="X263" s="23">
        <f t="shared" si="69"/>
        <v>0.3964122900329107</v>
      </c>
      <c r="Y263" s="24">
        <f t="shared" si="70"/>
        <v>1.6982050143086402</v>
      </c>
      <c r="Z263" s="24">
        <f t="shared" si="71"/>
        <v>0.32381282177193027</v>
      </c>
      <c r="AA263" s="25"/>
      <c r="AB263" s="24">
        <f t="shared" si="72"/>
        <v>2.418430126113481</v>
      </c>
      <c r="AC263" s="35">
        <v>369892.62086513994</v>
      </c>
      <c r="AD263" s="27">
        <f t="shared" si="73"/>
        <v>8945.594577273263</v>
      </c>
      <c r="AE263" s="29"/>
      <c r="AF263" s="30">
        <f t="shared" si="74"/>
        <v>153513546.56545085</v>
      </c>
      <c r="AG263" s="23">
        <f t="shared" si="75"/>
        <v>0.3497826100780391</v>
      </c>
      <c r="AH263" s="23">
        <f t="shared" si="76"/>
        <v>1.834401056456193</v>
      </c>
      <c r="AI263" s="23">
        <f t="shared" si="77"/>
        <v>0.40660059907734364</v>
      </c>
      <c r="AJ263" s="23">
        <f t="shared" si="78"/>
        <v>0.4282045556935501</v>
      </c>
      <c r="AK263" s="23">
        <f t="shared" si="79"/>
        <v>2.612</v>
      </c>
    </row>
    <row r="264" spans="1:37" ht="12.75">
      <c r="A264" s="14" t="s">
        <v>565</v>
      </c>
      <c r="B264" s="15" t="s">
        <v>566</v>
      </c>
      <c r="C264" s="16" t="s">
        <v>558</v>
      </c>
      <c r="D264" s="33"/>
      <c r="E264" s="17" t="s">
        <v>1171</v>
      </c>
      <c r="F264" s="36">
        <v>425970974</v>
      </c>
      <c r="G264" s="34">
        <v>105.49</v>
      </c>
      <c r="H264" s="20">
        <f t="shared" si="64"/>
        <v>1.0549</v>
      </c>
      <c r="I264" s="18">
        <v>1212615.07</v>
      </c>
      <c r="J264" s="18">
        <v>102039.23</v>
      </c>
      <c r="L264" s="18">
        <v>126379.86</v>
      </c>
      <c r="M264" s="21">
        <f t="shared" si="65"/>
        <v>1441034.1600000001</v>
      </c>
      <c r="N264" s="18">
        <v>4895634.33</v>
      </c>
      <c r="O264" s="18">
        <v>2167069.45</v>
      </c>
      <c r="P264" s="18">
        <v>0</v>
      </c>
      <c r="Q264" s="21">
        <f t="shared" si="66"/>
        <v>7062703.78</v>
      </c>
      <c r="R264" s="18">
        <v>1942181</v>
      </c>
      <c r="S264" s="18">
        <v>0</v>
      </c>
      <c r="T264" s="22">
        <f t="shared" si="67"/>
        <v>1942181</v>
      </c>
      <c r="U264" s="21">
        <f t="shared" si="68"/>
        <v>10445918.940000001</v>
      </c>
      <c r="V264" s="23">
        <f t="shared" si="69"/>
        <v>0.4559420990032058</v>
      </c>
      <c r="W264" s="23">
        <f t="shared" si="69"/>
        <v>0</v>
      </c>
      <c r="X264" s="23">
        <f t="shared" si="69"/>
        <v>0.4559420990032058</v>
      </c>
      <c r="Y264" s="24">
        <f t="shared" si="70"/>
        <v>1.6580246568631225</v>
      </c>
      <c r="Z264" s="24">
        <f t="shared" si="71"/>
        <v>0.3382939796268842</v>
      </c>
      <c r="AA264" s="25"/>
      <c r="AB264" s="24">
        <f t="shared" si="72"/>
        <v>2.452260735493213</v>
      </c>
      <c r="AC264" s="35">
        <v>371904.08401400235</v>
      </c>
      <c r="AD264" s="27">
        <f t="shared" si="73"/>
        <v>9120.057825971071</v>
      </c>
      <c r="AE264" s="29"/>
      <c r="AF264" s="30">
        <f t="shared" si="74"/>
        <v>403802231.4911366</v>
      </c>
      <c r="AG264" s="23">
        <f t="shared" si="75"/>
        <v>0.3568663191084001</v>
      </c>
      <c r="AH264" s="23">
        <f t="shared" si="76"/>
        <v>1.7490502105249077</v>
      </c>
      <c r="AI264" s="23">
        <f t="shared" si="77"/>
        <v>0.4809733202384818</v>
      </c>
      <c r="AJ264" s="23">
        <f t="shared" si="78"/>
        <v>0.4809733202384818</v>
      </c>
      <c r="AK264" s="23">
        <f t="shared" si="79"/>
        <v>2.5869999999999997</v>
      </c>
    </row>
    <row r="265" spans="1:37" ht="12.75">
      <c r="A265" s="14" t="s">
        <v>567</v>
      </c>
      <c r="B265" s="15" t="s">
        <v>568</v>
      </c>
      <c r="C265" s="16" t="s">
        <v>558</v>
      </c>
      <c r="D265" s="33"/>
      <c r="E265" s="17" t="s">
        <v>1171</v>
      </c>
      <c r="F265" s="36">
        <v>2542838824</v>
      </c>
      <c r="G265" s="34">
        <v>103.49</v>
      </c>
      <c r="H265" s="20">
        <f t="shared" si="64"/>
        <v>1.0349</v>
      </c>
      <c r="I265" s="18">
        <v>7230168.9799999995</v>
      </c>
      <c r="J265" s="18">
        <v>608383.58</v>
      </c>
      <c r="L265" s="18">
        <v>753509.7</v>
      </c>
      <c r="M265" s="21">
        <f t="shared" si="65"/>
        <v>8592062.26</v>
      </c>
      <c r="N265" s="18">
        <v>24878124</v>
      </c>
      <c r="O265" s="18">
        <v>13861837.08</v>
      </c>
      <c r="P265" s="18">
        <v>0</v>
      </c>
      <c r="Q265" s="21">
        <f t="shared" si="66"/>
        <v>38739961.08</v>
      </c>
      <c r="R265" s="18">
        <v>5139774.26</v>
      </c>
      <c r="S265" s="18">
        <v>508976.06</v>
      </c>
      <c r="T265" s="22">
        <f t="shared" si="67"/>
        <v>5648750.319999999</v>
      </c>
      <c r="U265" s="21">
        <f t="shared" si="68"/>
        <v>52980773.66</v>
      </c>
      <c r="V265" s="23">
        <f t="shared" si="69"/>
        <v>0.20212741017989114</v>
      </c>
      <c r="W265" s="23">
        <f t="shared" si="69"/>
        <v>0.020016056668481948</v>
      </c>
      <c r="X265" s="23">
        <f t="shared" si="69"/>
        <v>0.22214346684837305</v>
      </c>
      <c r="Y265" s="24">
        <f t="shared" si="70"/>
        <v>1.5234925908147137</v>
      </c>
      <c r="Z265" s="24">
        <f t="shared" si="71"/>
        <v>0.3378925230693268</v>
      </c>
      <c r="AA265" s="25"/>
      <c r="AB265" s="24">
        <f t="shared" si="72"/>
        <v>2.0835285807324135</v>
      </c>
      <c r="AC265" s="35">
        <v>470223.45430107525</v>
      </c>
      <c r="AD265" s="27">
        <f t="shared" si="73"/>
        <v>9797.240063670122</v>
      </c>
      <c r="AE265" s="29"/>
      <c r="AF265" s="30">
        <f t="shared" si="74"/>
        <v>2457086504.9763265</v>
      </c>
      <c r="AG265" s="23">
        <f t="shared" si="75"/>
        <v>0.3496849721244463</v>
      </c>
      <c r="AH265" s="23">
        <f t="shared" si="76"/>
        <v>1.5766624822341468</v>
      </c>
      <c r="AI265" s="23">
        <f t="shared" si="77"/>
        <v>0.20918165679516929</v>
      </c>
      <c r="AJ265" s="23">
        <f t="shared" si="78"/>
        <v>0.22989627384138125</v>
      </c>
      <c r="AK265" s="23">
        <f t="shared" si="79"/>
        <v>2.157</v>
      </c>
    </row>
    <row r="266" spans="1:37" ht="12.75">
      <c r="A266" s="14" t="s">
        <v>569</v>
      </c>
      <c r="B266" s="15" t="s">
        <v>570</v>
      </c>
      <c r="C266" s="16" t="s">
        <v>558</v>
      </c>
      <c r="D266" s="33"/>
      <c r="E266" s="17" t="s">
        <v>1171</v>
      </c>
      <c r="F266" s="36">
        <v>908222212</v>
      </c>
      <c r="G266" s="34">
        <v>92.52</v>
      </c>
      <c r="H266" s="20">
        <f t="shared" si="64"/>
        <v>0.9251999999999999</v>
      </c>
      <c r="I266" s="18">
        <v>2934163.78</v>
      </c>
      <c r="J266" s="18">
        <v>246901.96</v>
      </c>
      <c r="L266" s="18">
        <v>305805.74</v>
      </c>
      <c r="M266" s="21">
        <f t="shared" si="65"/>
        <v>3486871.4799999995</v>
      </c>
      <c r="N266" s="18">
        <v>7641793</v>
      </c>
      <c r="O266" s="18">
        <v>4906820.55</v>
      </c>
      <c r="P266" s="18">
        <v>0</v>
      </c>
      <c r="Q266" s="21">
        <f t="shared" si="66"/>
        <v>12548613.55</v>
      </c>
      <c r="R266" s="18">
        <v>2209327.68</v>
      </c>
      <c r="S266" s="18">
        <v>545000</v>
      </c>
      <c r="T266" s="22">
        <f t="shared" si="67"/>
        <v>2754327.68</v>
      </c>
      <c r="U266" s="21">
        <f t="shared" si="68"/>
        <v>18789812.71</v>
      </c>
      <c r="V266" s="23">
        <f t="shared" si="69"/>
        <v>0.24325849454120158</v>
      </c>
      <c r="W266" s="23">
        <f t="shared" si="69"/>
        <v>0.0600073410228377</v>
      </c>
      <c r="X266" s="23">
        <f t="shared" si="69"/>
        <v>0.3032658355640393</v>
      </c>
      <c r="Y266" s="24">
        <f t="shared" si="70"/>
        <v>1.3816677663461505</v>
      </c>
      <c r="Z266" s="24">
        <f t="shared" si="71"/>
        <v>0.3839227266113152</v>
      </c>
      <c r="AA266" s="25"/>
      <c r="AB266" s="24">
        <f t="shared" si="72"/>
        <v>2.0688563285215054</v>
      </c>
      <c r="AC266" s="35">
        <v>482729.5403587444</v>
      </c>
      <c r="AD266" s="27">
        <f t="shared" si="73"/>
        <v>9986.980645354657</v>
      </c>
      <c r="AE266" s="29"/>
      <c r="AF266" s="30">
        <f t="shared" si="74"/>
        <v>981649602.2481626</v>
      </c>
      <c r="AG266" s="23">
        <f t="shared" si="75"/>
        <v>0.3552053066607888</v>
      </c>
      <c r="AH266" s="23">
        <f t="shared" si="76"/>
        <v>1.2783190174234584</v>
      </c>
      <c r="AI266" s="23">
        <f t="shared" si="77"/>
        <v>0.22506275914951968</v>
      </c>
      <c r="AJ266" s="23">
        <f t="shared" si="78"/>
        <v>0.28058155106384913</v>
      </c>
      <c r="AK266" s="23">
        <f t="shared" si="79"/>
        <v>1.9140000000000001</v>
      </c>
    </row>
    <row r="267" spans="1:37" ht="12.75">
      <c r="A267" s="14" t="s">
        <v>571</v>
      </c>
      <c r="B267" s="15" t="s">
        <v>572</v>
      </c>
      <c r="C267" s="16" t="s">
        <v>558</v>
      </c>
      <c r="D267" s="17"/>
      <c r="E267" s="17" t="s">
        <v>1171</v>
      </c>
      <c r="F267" s="36">
        <v>787534265</v>
      </c>
      <c r="G267" s="34">
        <v>97.38</v>
      </c>
      <c r="H267" s="20">
        <f t="shared" si="64"/>
        <v>0.9738</v>
      </c>
      <c r="I267" s="18">
        <v>2330661.64</v>
      </c>
      <c r="J267" s="18">
        <v>196065.93</v>
      </c>
      <c r="L267" s="18">
        <v>242845.22</v>
      </c>
      <c r="M267" s="21">
        <f t="shared" si="65"/>
        <v>2769572.7900000005</v>
      </c>
      <c r="N267" s="18">
        <v>6487349</v>
      </c>
      <c r="O267" s="18">
        <v>3570940.1</v>
      </c>
      <c r="P267" s="18">
        <v>0</v>
      </c>
      <c r="Q267" s="21">
        <f t="shared" si="66"/>
        <v>10058289.1</v>
      </c>
      <c r="R267" s="18">
        <v>1182870.58</v>
      </c>
      <c r="S267" s="18">
        <v>314830</v>
      </c>
      <c r="T267" s="22">
        <f t="shared" si="67"/>
        <v>1497700.58</v>
      </c>
      <c r="U267" s="21">
        <f t="shared" si="68"/>
        <v>14325562.47</v>
      </c>
      <c r="V267" s="23">
        <f t="shared" si="69"/>
        <v>0.15019925260013925</v>
      </c>
      <c r="W267" s="23">
        <f t="shared" si="69"/>
        <v>0.039976673268940235</v>
      </c>
      <c r="X267" s="23">
        <f t="shared" si="69"/>
        <v>0.1901759258690795</v>
      </c>
      <c r="Y267" s="24">
        <f t="shared" si="70"/>
        <v>1.2771874884707397</v>
      </c>
      <c r="Z267" s="24">
        <f t="shared" si="71"/>
        <v>0.351676481022702</v>
      </c>
      <c r="AA267" s="25"/>
      <c r="AB267" s="24">
        <f t="shared" si="72"/>
        <v>1.8190398953625213</v>
      </c>
      <c r="AC267" s="35">
        <v>453554.57627118647</v>
      </c>
      <c r="AD267" s="27">
        <f t="shared" si="73"/>
        <v>8250.338689615317</v>
      </c>
      <c r="AE267" s="29"/>
      <c r="AF267" s="30">
        <f t="shared" si="74"/>
        <v>808722802.4234955</v>
      </c>
      <c r="AG267" s="23">
        <f t="shared" si="75"/>
        <v>0.3424625572199072</v>
      </c>
      <c r="AH267" s="23">
        <f t="shared" si="76"/>
        <v>1.2437251762728065</v>
      </c>
      <c r="AI267" s="23">
        <f t="shared" si="77"/>
        <v>0.1462640321820156</v>
      </c>
      <c r="AJ267" s="23">
        <f t="shared" si="78"/>
        <v>0.1851933166113096</v>
      </c>
      <c r="AK267" s="23">
        <f t="shared" si="79"/>
        <v>1.7710000000000001</v>
      </c>
    </row>
    <row r="268" spans="1:37" ht="12.75">
      <c r="A268" s="14" t="s">
        <v>573</v>
      </c>
      <c r="B268" s="15" t="s">
        <v>574</v>
      </c>
      <c r="C268" s="16" t="s">
        <v>558</v>
      </c>
      <c r="D268" s="17"/>
      <c r="E268" s="17" t="s">
        <v>1172</v>
      </c>
      <c r="F268" s="36">
        <v>478689955</v>
      </c>
      <c r="G268" s="34">
        <v>91.65</v>
      </c>
      <c r="H268" s="20">
        <f t="shared" si="64"/>
        <v>0.9165000000000001</v>
      </c>
      <c r="I268" s="18">
        <v>1600755.2000000002</v>
      </c>
      <c r="J268" s="18">
        <v>0</v>
      </c>
      <c r="L268" s="18">
        <v>166835.62</v>
      </c>
      <c r="M268" s="21">
        <f t="shared" si="65"/>
        <v>1767590.8200000003</v>
      </c>
      <c r="N268" s="18">
        <v>5300292.42</v>
      </c>
      <c r="O268" s="18">
        <v>2507066.92</v>
      </c>
      <c r="P268" s="18">
        <v>0</v>
      </c>
      <c r="Q268" s="21">
        <f t="shared" si="66"/>
        <v>7807359.34</v>
      </c>
      <c r="R268" s="18">
        <v>2782571</v>
      </c>
      <c r="S268" s="18">
        <v>0</v>
      </c>
      <c r="T268" s="22">
        <f t="shared" si="67"/>
        <v>2782571</v>
      </c>
      <c r="U268" s="21">
        <f t="shared" si="68"/>
        <v>12357521.16</v>
      </c>
      <c r="V268" s="23">
        <f t="shared" si="69"/>
        <v>0.5812887801249141</v>
      </c>
      <c r="W268" s="23">
        <f t="shared" si="69"/>
        <v>0</v>
      </c>
      <c r="X268" s="23">
        <f t="shared" si="69"/>
        <v>0.5812887801249141</v>
      </c>
      <c r="Y268" s="24">
        <f t="shared" si="70"/>
        <v>1.6309845774808456</v>
      </c>
      <c r="Z268" s="24">
        <f t="shared" si="71"/>
        <v>0.36925588296499773</v>
      </c>
      <c r="AA268" s="25"/>
      <c r="AB268" s="24">
        <f t="shared" si="72"/>
        <v>2.5815292405707577</v>
      </c>
      <c r="AC268" s="35">
        <v>254584.9234393404</v>
      </c>
      <c r="AD268" s="27">
        <f t="shared" si="73"/>
        <v>6572.184240671249</v>
      </c>
      <c r="AE268" s="29"/>
      <c r="AF268" s="30">
        <f t="shared" si="74"/>
        <v>522302187.6704855</v>
      </c>
      <c r="AG268" s="23">
        <f t="shared" si="75"/>
        <v>0.3384230167374205</v>
      </c>
      <c r="AH268" s="23">
        <f t="shared" si="76"/>
        <v>1.494797365261195</v>
      </c>
      <c r="AI268" s="23">
        <f t="shared" si="77"/>
        <v>0.5327511669844838</v>
      </c>
      <c r="AJ268" s="23">
        <f t="shared" si="78"/>
        <v>0.5327511669844838</v>
      </c>
      <c r="AK268" s="23">
        <f t="shared" si="79"/>
        <v>2.366</v>
      </c>
    </row>
    <row r="269" spans="1:37" ht="12.75">
      <c r="A269" s="14" t="s">
        <v>575</v>
      </c>
      <c r="B269" s="15" t="s">
        <v>494</v>
      </c>
      <c r="C269" s="16" t="s">
        <v>558</v>
      </c>
      <c r="D269" s="17"/>
      <c r="E269" s="17" t="s">
        <v>1171</v>
      </c>
      <c r="F269" s="36">
        <v>559740725</v>
      </c>
      <c r="G269" s="34">
        <v>96.01</v>
      </c>
      <c r="H269" s="20">
        <f t="shared" si="64"/>
        <v>0.9601000000000001</v>
      </c>
      <c r="I269" s="18">
        <v>1745712.1300000001</v>
      </c>
      <c r="J269" s="18">
        <v>146892.59</v>
      </c>
      <c r="L269" s="18">
        <v>181930.98</v>
      </c>
      <c r="M269" s="21">
        <f t="shared" si="65"/>
        <v>2074535.7000000002</v>
      </c>
      <c r="N269" s="18">
        <v>5464174</v>
      </c>
      <c r="O269" s="18">
        <v>3178488.07</v>
      </c>
      <c r="P269" s="18">
        <v>0</v>
      </c>
      <c r="Q269" s="21">
        <f t="shared" si="66"/>
        <v>8642662.07</v>
      </c>
      <c r="R269" s="18">
        <v>1440000</v>
      </c>
      <c r="S269" s="18">
        <v>280000</v>
      </c>
      <c r="T269" s="22">
        <f t="shared" si="67"/>
        <v>1720000</v>
      </c>
      <c r="U269" s="21">
        <f t="shared" si="68"/>
        <v>12437197.77</v>
      </c>
      <c r="V269" s="23">
        <f t="shared" si="69"/>
        <v>0.25726196713665955</v>
      </c>
      <c r="W269" s="23">
        <f t="shared" si="69"/>
        <v>0.05002316027657269</v>
      </c>
      <c r="X269" s="23">
        <f t="shared" si="69"/>
        <v>0.3072851274132322</v>
      </c>
      <c r="Y269" s="24">
        <f t="shared" si="70"/>
        <v>1.5440473926566627</v>
      </c>
      <c r="Z269" s="24">
        <f t="shared" si="71"/>
        <v>0.37062439935918545</v>
      </c>
      <c r="AA269" s="25"/>
      <c r="AB269" s="24">
        <f t="shared" si="72"/>
        <v>2.2219569194290805</v>
      </c>
      <c r="AC269" s="35">
        <v>442713.49693251535</v>
      </c>
      <c r="AD269" s="27">
        <f t="shared" si="73"/>
        <v>9836.903178338474</v>
      </c>
      <c r="AE269" s="29"/>
      <c r="AF269" s="30">
        <f t="shared" si="74"/>
        <v>583002525.7785647</v>
      </c>
      <c r="AG269" s="23">
        <f t="shared" si="75"/>
        <v>0.35583648582475397</v>
      </c>
      <c r="AH269" s="23">
        <f t="shared" si="76"/>
        <v>1.4824399016896619</v>
      </c>
      <c r="AI269" s="23">
        <f t="shared" si="77"/>
        <v>0.2469972146479069</v>
      </c>
      <c r="AJ269" s="23">
        <f t="shared" si="78"/>
        <v>0.29502445082944434</v>
      </c>
      <c r="AK269" s="23">
        <f t="shared" si="79"/>
        <v>2.133</v>
      </c>
    </row>
    <row r="270" spans="1:37" ht="12.75">
      <c r="A270" s="14" t="s">
        <v>576</v>
      </c>
      <c r="B270" s="15" t="s">
        <v>577</v>
      </c>
      <c r="C270" s="16" t="s">
        <v>558</v>
      </c>
      <c r="D270" s="17"/>
      <c r="E270" s="17" t="s">
        <v>1171</v>
      </c>
      <c r="F270" s="36">
        <v>150326335</v>
      </c>
      <c r="G270" s="34">
        <v>86.87</v>
      </c>
      <c r="H270" s="20">
        <f t="shared" si="64"/>
        <v>0.8687</v>
      </c>
      <c r="I270" s="18">
        <v>512838.17</v>
      </c>
      <c r="J270" s="18">
        <v>43147.83</v>
      </c>
      <c r="L270" s="18">
        <v>53442.31</v>
      </c>
      <c r="M270" s="21">
        <f t="shared" si="65"/>
        <v>609428.31</v>
      </c>
      <c r="N270" s="18">
        <v>1753067</v>
      </c>
      <c r="O270" s="18">
        <v>710294.5</v>
      </c>
      <c r="P270" s="18">
        <v>0</v>
      </c>
      <c r="Q270" s="21">
        <f t="shared" si="66"/>
        <v>2463361.5</v>
      </c>
      <c r="R270" s="18">
        <v>903774.29</v>
      </c>
      <c r="S270" s="18">
        <v>0</v>
      </c>
      <c r="T270" s="22">
        <f t="shared" si="67"/>
        <v>903774.29</v>
      </c>
      <c r="U270" s="21">
        <f t="shared" si="68"/>
        <v>3976564.1</v>
      </c>
      <c r="V270" s="23">
        <f t="shared" si="69"/>
        <v>0.60120822475982</v>
      </c>
      <c r="W270" s="23">
        <f t="shared" si="69"/>
        <v>0</v>
      </c>
      <c r="X270" s="23">
        <f t="shared" si="69"/>
        <v>0.60120822475982</v>
      </c>
      <c r="Y270" s="24">
        <f t="shared" si="70"/>
        <v>1.6386759512230509</v>
      </c>
      <c r="Z270" s="24">
        <f t="shared" si="71"/>
        <v>0.4054035575336816</v>
      </c>
      <c r="AA270" s="25"/>
      <c r="AB270" s="24">
        <f t="shared" si="72"/>
        <v>2.6452877335165526</v>
      </c>
      <c r="AC270" s="35">
        <v>260717.02127659574</v>
      </c>
      <c r="AD270" s="27">
        <f t="shared" si="73"/>
        <v>6896.7153830195275</v>
      </c>
      <c r="AE270" s="29"/>
      <c r="AF270" s="30">
        <f t="shared" si="74"/>
        <v>173047467.48014274</v>
      </c>
      <c r="AG270" s="23">
        <f t="shared" si="75"/>
        <v>0.35217407042950927</v>
      </c>
      <c r="AH270" s="23">
        <f t="shared" si="76"/>
        <v>1.4235177988274643</v>
      </c>
      <c r="AI270" s="23">
        <f t="shared" si="77"/>
        <v>0.5222695848488557</v>
      </c>
      <c r="AJ270" s="23">
        <f t="shared" si="78"/>
        <v>0.5222695848488557</v>
      </c>
      <c r="AK270" s="23">
        <f t="shared" si="79"/>
        <v>2.298</v>
      </c>
    </row>
    <row r="271" spans="1:37" ht="12.75">
      <c r="A271" s="14" t="s">
        <v>578</v>
      </c>
      <c r="B271" s="15" t="s">
        <v>579</v>
      </c>
      <c r="C271" s="16" t="s">
        <v>558</v>
      </c>
      <c r="D271" s="17"/>
      <c r="E271" s="17" t="s">
        <v>1171</v>
      </c>
      <c r="F271" s="36">
        <v>139986364</v>
      </c>
      <c r="G271" s="34">
        <v>76.83</v>
      </c>
      <c r="H271" s="20">
        <f t="shared" si="64"/>
        <v>0.7683</v>
      </c>
      <c r="I271" s="18">
        <v>545904.09</v>
      </c>
      <c r="J271" s="18">
        <v>45936.35</v>
      </c>
      <c r="L271" s="18">
        <v>56895.9</v>
      </c>
      <c r="M271" s="21">
        <f t="shared" si="65"/>
        <v>648736.34</v>
      </c>
      <c r="N271" s="18">
        <v>1560737.34</v>
      </c>
      <c r="O271" s="18">
        <v>1061791.22</v>
      </c>
      <c r="P271" s="18">
        <v>0</v>
      </c>
      <c r="Q271" s="21">
        <f t="shared" si="66"/>
        <v>2622528.56</v>
      </c>
      <c r="R271" s="18">
        <v>657855</v>
      </c>
      <c r="S271" s="18">
        <v>14200</v>
      </c>
      <c r="T271" s="22">
        <f t="shared" si="67"/>
        <v>672055</v>
      </c>
      <c r="U271" s="21">
        <f t="shared" si="68"/>
        <v>3943319.9</v>
      </c>
      <c r="V271" s="23">
        <f t="shared" si="69"/>
        <v>0.4699422009418003</v>
      </c>
      <c r="W271" s="23">
        <f t="shared" si="69"/>
        <v>0.010143845153375082</v>
      </c>
      <c r="X271" s="23">
        <f t="shared" si="69"/>
        <v>0.4800860460951754</v>
      </c>
      <c r="Y271" s="24">
        <f t="shared" si="70"/>
        <v>1.8734171565453335</v>
      </c>
      <c r="Z271" s="24">
        <f t="shared" si="71"/>
        <v>0.4634282379103724</v>
      </c>
      <c r="AA271" s="25"/>
      <c r="AB271" s="24">
        <f t="shared" si="72"/>
        <v>2.816931440550881</v>
      </c>
      <c r="AC271" s="35">
        <v>184063.63636363635</v>
      </c>
      <c r="AD271" s="27">
        <f t="shared" si="73"/>
        <v>5184.946443348516</v>
      </c>
      <c r="AE271" s="29"/>
      <c r="AF271" s="30">
        <f t="shared" si="74"/>
        <v>182202738.51360145</v>
      </c>
      <c r="AG271" s="23">
        <f t="shared" si="75"/>
        <v>0.35605191518653917</v>
      </c>
      <c r="AH271" s="23">
        <f t="shared" si="76"/>
        <v>1.4393464013737796</v>
      </c>
      <c r="AI271" s="23">
        <f t="shared" si="77"/>
        <v>0.3610565929835852</v>
      </c>
      <c r="AJ271" s="23">
        <f t="shared" si="78"/>
        <v>0.3688501092149232</v>
      </c>
      <c r="AK271" s="23">
        <f t="shared" si="79"/>
        <v>2.1639999999999997</v>
      </c>
    </row>
    <row r="272" spans="1:37" ht="12.75">
      <c r="A272" s="14" t="s">
        <v>580</v>
      </c>
      <c r="B272" s="15" t="s">
        <v>581</v>
      </c>
      <c r="C272" s="16" t="s">
        <v>558</v>
      </c>
      <c r="D272" s="17"/>
      <c r="E272" s="17" t="s">
        <v>1171</v>
      </c>
      <c r="F272" s="36">
        <v>150570082</v>
      </c>
      <c r="G272" s="34">
        <v>110.15</v>
      </c>
      <c r="H272" s="20">
        <f t="shared" si="64"/>
        <v>1.1015000000000001</v>
      </c>
      <c r="I272" s="18">
        <v>407889.02</v>
      </c>
      <c r="J272" s="18">
        <v>34323.07</v>
      </c>
      <c r="L272" s="18">
        <v>42510.58</v>
      </c>
      <c r="M272" s="21">
        <f t="shared" si="65"/>
        <v>484722.67000000004</v>
      </c>
      <c r="N272" s="18">
        <v>1764660</v>
      </c>
      <c r="O272" s="18">
        <v>755595.01</v>
      </c>
      <c r="P272" s="18">
        <v>0</v>
      </c>
      <c r="Q272" s="21">
        <f t="shared" si="66"/>
        <v>2520255.01</v>
      </c>
      <c r="R272" s="18">
        <v>499834</v>
      </c>
      <c r="S272" s="18">
        <v>0</v>
      </c>
      <c r="T272" s="22">
        <f t="shared" si="67"/>
        <v>499834</v>
      </c>
      <c r="U272" s="21">
        <f t="shared" si="68"/>
        <v>3504811.6799999997</v>
      </c>
      <c r="V272" s="23">
        <f t="shared" si="69"/>
        <v>0.3319610332682159</v>
      </c>
      <c r="W272" s="23">
        <f t="shared" si="69"/>
        <v>0</v>
      </c>
      <c r="X272" s="23">
        <f t="shared" si="69"/>
        <v>0.3319610332682159</v>
      </c>
      <c r="Y272" s="24">
        <f t="shared" si="70"/>
        <v>1.67380861889947</v>
      </c>
      <c r="Z272" s="24">
        <f t="shared" si="71"/>
        <v>0.3219249558487987</v>
      </c>
      <c r="AA272" s="25"/>
      <c r="AB272" s="24">
        <f t="shared" si="72"/>
        <v>2.327694608016485</v>
      </c>
      <c r="AC272" s="35">
        <v>298086.27173913043</v>
      </c>
      <c r="AD272" s="27">
        <f t="shared" si="73"/>
        <v>6938.538074509106</v>
      </c>
      <c r="AE272" s="29"/>
      <c r="AF272" s="30">
        <f t="shared" si="74"/>
        <v>136695489.78665453</v>
      </c>
      <c r="AG272" s="23">
        <f t="shared" si="75"/>
        <v>0.35460033886745185</v>
      </c>
      <c r="AH272" s="23">
        <f t="shared" si="76"/>
        <v>1.8437001937177666</v>
      </c>
      <c r="AI272" s="23">
        <f t="shared" si="77"/>
        <v>0.3656550781449399</v>
      </c>
      <c r="AJ272" s="23">
        <f t="shared" si="78"/>
        <v>0.3656550781449399</v>
      </c>
      <c r="AK272" s="23">
        <f t="shared" si="79"/>
        <v>2.565</v>
      </c>
    </row>
    <row r="273" spans="1:37" ht="12.75">
      <c r="A273" s="14" t="s">
        <v>582</v>
      </c>
      <c r="B273" s="15" t="s">
        <v>583</v>
      </c>
      <c r="C273" s="16" t="s">
        <v>558</v>
      </c>
      <c r="D273" s="17"/>
      <c r="E273" s="17" t="s">
        <v>1171</v>
      </c>
      <c r="F273" s="36">
        <v>378015734</v>
      </c>
      <c r="G273" s="34">
        <v>92.53</v>
      </c>
      <c r="H273" s="20">
        <f t="shared" si="64"/>
        <v>0.9253</v>
      </c>
      <c r="I273" s="18">
        <v>1226981.32</v>
      </c>
      <c r="J273" s="18">
        <v>103244.94</v>
      </c>
      <c r="L273" s="18">
        <v>127880.42</v>
      </c>
      <c r="M273" s="21">
        <f t="shared" si="65"/>
        <v>1458106.68</v>
      </c>
      <c r="N273" s="18">
        <v>5346083</v>
      </c>
      <c r="O273" s="18">
        <v>2137753.42</v>
      </c>
      <c r="P273" s="18">
        <v>0</v>
      </c>
      <c r="Q273" s="21">
        <f t="shared" si="66"/>
        <v>7483836.42</v>
      </c>
      <c r="R273" s="18">
        <v>2963696.46</v>
      </c>
      <c r="S273" s="18">
        <v>0</v>
      </c>
      <c r="T273" s="22">
        <f t="shared" si="67"/>
        <v>2963696.46</v>
      </c>
      <c r="U273" s="21">
        <f t="shared" si="68"/>
        <v>11905639.559999999</v>
      </c>
      <c r="V273" s="23">
        <f t="shared" si="69"/>
        <v>0.7840140484734427</v>
      </c>
      <c r="W273" s="23">
        <f t="shared" si="69"/>
        <v>0</v>
      </c>
      <c r="X273" s="23">
        <f t="shared" si="69"/>
        <v>0.7840140484734427</v>
      </c>
      <c r="Y273" s="24">
        <f t="shared" si="70"/>
        <v>1.9797684982075374</v>
      </c>
      <c r="Z273" s="24">
        <f t="shared" si="71"/>
        <v>0.38572645232803987</v>
      </c>
      <c r="AA273" s="25"/>
      <c r="AB273" s="24">
        <f t="shared" si="72"/>
        <v>3.1495089990090195</v>
      </c>
      <c r="AC273" s="35">
        <v>263809.7325408618</v>
      </c>
      <c r="AD273" s="27">
        <f t="shared" si="73"/>
        <v>8308.71126663607</v>
      </c>
      <c r="AE273" s="29"/>
      <c r="AF273" s="30">
        <f t="shared" si="74"/>
        <v>408533161.13692856</v>
      </c>
      <c r="AG273" s="23">
        <f t="shared" si="75"/>
        <v>0.3569126863391353</v>
      </c>
      <c r="AH273" s="23">
        <f t="shared" si="76"/>
        <v>1.8318797913914344</v>
      </c>
      <c r="AI273" s="23">
        <f t="shared" si="77"/>
        <v>0.7254481990524765</v>
      </c>
      <c r="AJ273" s="23">
        <f t="shared" si="78"/>
        <v>0.7254481990524765</v>
      </c>
      <c r="AK273" s="23">
        <f t="shared" si="79"/>
        <v>2.914</v>
      </c>
    </row>
    <row r="274" spans="1:37" ht="12.75">
      <c r="A274" s="14" t="s">
        <v>584</v>
      </c>
      <c r="B274" s="15" t="s">
        <v>585</v>
      </c>
      <c r="C274" s="16" t="s">
        <v>558</v>
      </c>
      <c r="D274" s="17"/>
      <c r="E274" s="17" t="s">
        <v>1171</v>
      </c>
      <c r="F274" s="36">
        <v>771939817</v>
      </c>
      <c r="G274" s="34">
        <v>98.25</v>
      </c>
      <c r="H274" s="20">
        <f t="shared" si="64"/>
        <v>0.9825</v>
      </c>
      <c r="I274" s="18">
        <v>2406561.42</v>
      </c>
      <c r="J274" s="18">
        <v>202502.93</v>
      </c>
      <c r="L274" s="18">
        <v>250817.75</v>
      </c>
      <c r="M274" s="21">
        <f t="shared" si="65"/>
        <v>2859882.1</v>
      </c>
      <c r="N274" s="18">
        <v>8339693</v>
      </c>
      <c r="O274" s="18">
        <v>3871779.98</v>
      </c>
      <c r="P274" s="18">
        <v>0</v>
      </c>
      <c r="Q274" s="21">
        <f t="shared" si="66"/>
        <v>12211472.98</v>
      </c>
      <c r="R274" s="18">
        <v>0</v>
      </c>
      <c r="S274" s="18">
        <v>0</v>
      </c>
      <c r="T274" s="22">
        <f t="shared" si="67"/>
        <v>0</v>
      </c>
      <c r="U274" s="21">
        <f t="shared" si="68"/>
        <v>15071355.08</v>
      </c>
      <c r="V274" s="23">
        <f t="shared" si="69"/>
        <v>0</v>
      </c>
      <c r="W274" s="23">
        <f t="shared" si="69"/>
        <v>0</v>
      </c>
      <c r="X274" s="23">
        <f t="shared" si="69"/>
        <v>0</v>
      </c>
      <c r="Y274" s="24">
        <f t="shared" si="70"/>
        <v>1.5819203403003115</v>
      </c>
      <c r="Z274" s="24">
        <f t="shared" si="71"/>
        <v>0.37047993082082464</v>
      </c>
      <c r="AA274" s="25"/>
      <c r="AB274" s="24">
        <f t="shared" si="72"/>
        <v>1.952400271121136</v>
      </c>
      <c r="AC274" s="35">
        <v>354846.61100196466</v>
      </c>
      <c r="AD274" s="27">
        <f t="shared" si="73"/>
        <v>6928.0261952665205</v>
      </c>
      <c r="AE274" s="29"/>
      <c r="AF274" s="30">
        <f t="shared" si="74"/>
        <v>785689381.1704835</v>
      </c>
      <c r="AG274" s="23">
        <f t="shared" si="75"/>
        <v>0.3639965320314602</v>
      </c>
      <c r="AH274" s="23">
        <f t="shared" si="76"/>
        <v>1.5542367343450558</v>
      </c>
      <c r="AI274" s="23">
        <f t="shared" si="77"/>
        <v>0</v>
      </c>
      <c r="AJ274" s="23">
        <f t="shared" si="78"/>
        <v>0</v>
      </c>
      <c r="AK274" s="23">
        <f t="shared" si="79"/>
        <v>1.9180000000000001</v>
      </c>
    </row>
    <row r="275" spans="1:37" ht="12.75">
      <c r="A275" s="14" t="s">
        <v>586</v>
      </c>
      <c r="B275" s="15" t="s">
        <v>587</v>
      </c>
      <c r="C275" s="16" t="s">
        <v>558</v>
      </c>
      <c r="D275" s="17"/>
      <c r="E275" s="17" t="s">
        <v>1172</v>
      </c>
      <c r="F275" s="36">
        <v>606143650</v>
      </c>
      <c r="G275" s="34">
        <v>92.06</v>
      </c>
      <c r="H275" s="20">
        <f t="shared" si="64"/>
        <v>0.9206</v>
      </c>
      <c r="I275" s="18">
        <v>1992609.23</v>
      </c>
      <c r="J275" s="18">
        <v>167575.77</v>
      </c>
      <c r="L275" s="18">
        <v>207553.41</v>
      </c>
      <c r="M275" s="21">
        <f t="shared" si="65"/>
        <v>2367738.41</v>
      </c>
      <c r="N275" s="18">
        <v>5425640</v>
      </c>
      <c r="O275" s="18">
        <v>3069780.68</v>
      </c>
      <c r="P275" s="18">
        <v>0</v>
      </c>
      <c r="Q275" s="21">
        <f t="shared" si="66"/>
        <v>8495420.68</v>
      </c>
      <c r="R275" s="18">
        <v>1162954</v>
      </c>
      <c r="S275" s="18">
        <v>181900</v>
      </c>
      <c r="T275" s="22">
        <f t="shared" si="67"/>
        <v>1344854</v>
      </c>
      <c r="U275" s="21">
        <f t="shared" si="68"/>
        <v>12208013.09</v>
      </c>
      <c r="V275" s="23">
        <f t="shared" si="69"/>
        <v>0.19186112070958758</v>
      </c>
      <c r="W275" s="23">
        <f t="shared" si="69"/>
        <v>0.030009388038627478</v>
      </c>
      <c r="X275" s="23">
        <f t="shared" si="69"/>
        <v>0.22187050874821504</v>
      </c>
      <c r="Y275" s="24">
        <f t="shared" si="70"/>
        <v>1.401552367990657</v>
      </c>
      <c r="Z275" s="24">
        <f t="shared" si="71"/>
        <v>0.3906233134670305</v>
      </c>
      <c r="AA275" s="25"/>
      <c r="AB275" s="24">
        <f t="shared" si="72"/>
        <v>2.0140461902059026</v>
      </c>
      <c r="AC275" s="35">
        <v>365469.5473251029</v>
      </c>
      <c r="AD275" s="27">
        <f t="shared" si="73"/>
        <v>7360.725494263993</v>
      </c>
      <c r="AE275" s="29"/>
      <c r="AF275" s="30">
        <f t="shared" si="74"/>
        <v>658422387.5733218</v>
      </c>
      <c r="AG275" s="23">
        <f t="shared" si="75"/>
        <v>0.35960782237774824</v>
      </c>
      <c r="AH275" s="23">
        <f t="shared" si="76"/>
        <v>1.2902691099721986</v>
      </c>
      <c r="AI275" s="23">
        <f t="shared" si="77"/>
        <v>0.1766273477252463</v>
      </c>
      <c r="AJ275" s="23">
        <f t="shared" si="78"/>
        <v>0.20425399035360675</v>
      </c>
      <c r="AK275" s="23">
        <f t="shared" si="79"/>
        <v>1.8539999999999999</v>
      </c>
    </row>
    <row r="276" spans="1:37" ht="12.75">
      <c r="A276" s="14" t="s">
        <v>588</v>
      </c>
      <c r="B276" s="15" t="s">
        <v>589</v>
      </c>
      <c r="C276" s="16" t="s">
        <v>558</v>
      </c>
      <c r="D276" s="17"/>
      <c r="E276" s="17" t="s">
        <v>1172</v>
      </c>
      <c r="F276" s="36">
        <v>723084513</v>
      </c>
      <c r="G276" s="34">
        <v>96.16</v>
      </c>
      <c r="H276" s="20">
        <f t="shared" si="64"/>
        <v>0.9616</v>
      </c>
      <c r="I276" s="18">
        <v>2246034.89</v>
      </c>
      <c r="J276" s="18">
        <v>0</v>
      </c>
      <c r="L276" s="18">
        <v>234088.08</v>
      </c>
      <c r="M276" s="21">
        <f t="shared" si="65"/>
        <v>2480122.97</v>
      </c>
      <c r="N276" s="18">
        <v>2934115</v>
      </c>
      <c r="O276" s="18">
        <v>5047283.9</v>
      </c>
      <c r="P276" s="18">
        <v>0</v>
      </c>
      <c r="Q276" s="21">
        <f t="shared" si="66"/>
        <v>7981398.9</v>
      </c>
      <c r="R276" s="18">
        <v>1749584.46</v>
      </c>
      <c r="S276" s="18">
        <v>72300</v>
      </c>
      <c r="T276" s="22">
        <f t="shared" si="67"/>
        <v>1821884.46</v>
      </c>
      <c r="U276" s="21">
        <f t="shared" si="68"/>
        <v>12283406.330000002</v>
      </c>
      <c r="V276" s="23">
        <f t="shared" si="69"/>
        <v>0.24196126850251043</v>
      </c>
      <c r="W276" s="23">
        <f t="shared" si="69"/>
        <v>0.009998831215459872</v>
      </c>
      <c r="X276" s="23">
        <f t="shared" si="69"/>
        <v>0.25196009971797034</v>
      </c>
      <c r="Y276" s="24">
        <f t="shared" si="70"/>
        <v>1.1037988999219515</v>
      </c>
      <c r="Z276" s="24">
        <f t="shared" si="71"/>
        <v>0.3429921296074004</v>
      </c>
      <c r="AA276" s="25"/>
      <c r="AB276" s="24">
        <f t="shared" si="72"/>
        <v>1.6987511292473223</v>
      </c>
      <c r="AC276" s="35">
        <v>359016.500622665</v>
      </c>
      <c r="AD276" s="27">
        <f t="shared" si="73"/>
        <v>6098.796858511741</v>
      </c>
      <c r="AE276" s="29"/>
      <c r="AF276" s="30">
        <f t="shared" si="74"/>
        <v>751959768.094842</v>
      </c>
      <c r="AG276" s="23">
        <f t="shared" si="75"/>
        <v>0.32982123183047624</v>
      </c>
      <c r="AH276" s="23">
        <f t="shared" si="76"/>
        <v>1.0614130221649485</v>
      </c>
      <c r="AI276" s="23">
        <f t="shared" si="77"/>
        <v>0.23266995579201405</v>
      </c>
      <c r="AJ276" s="23">
        <f t="shared" si="78"/>
        <v>0.24228483188880023</v>
      </c>
      <c r="AK276" s="23">
        <f t="shared" si="79"/>
        <v>1.633</v>
      </c>
    </row>
    <row r="277" spans="1:37" ht="12.75">
      <c r="A277" s="14" t="s">
        <v>590</v>
      </c>
      <c r="B277" s="15" t="s">
        <v>591</v>
      </c>
      <c r="C277" s="16" t="s">
        <v>558</v>
      </c>
      <c r="D277" s="17"/>
      <c r="E277" s="17" t="s">
        <v>1171</v>
      </c>
      <c r="F277" s="36">
        <v>334663126</v>
      </c>
      <c r="G277" s="34">
        <v>109.36</v>
      </c>
      <c r="H277" s="20">
        <f t="shared" si="64"/>
        <v>1.0936</v>
      </c>
      <c r="I277" s="18">
        <v>952887.58</v>
      </c>
      <c r="J277" s="18">
        <v>80179.04</v>
      </c>
      <c r="L277" s="18">
        <v>99310.93</v>
      </c>
      <c r="M277" s="21">
        <f t="shared" si="65"/>
        <v>1132377.55</v>
      </c>
      <c r="N277" s="18">
        <v>2377503</v>
      </c>
      <c r="O277" s="18">
        <v>1429248.74</v>
      </c>
      <c r="P277" s="18">
        <v>0</v>
      </c>
      <c r="Q277" s="21">
        <f t="shared" si="66"/>
        <v>3806751.74</v>
      </c>
      <c r="R277" s="18">
        <v>649500</v>
      </c>
      <c r="S277" s="18">
        <v>0</v>
      </c>
      <c r="T277" s="22">
        <f t="shared" si="67"/>
        <v>649500</v>
      </c>
      <c r="U277" s="21">
        <f t="shared" si="68"/>
        <v>5588629.29</v>
      </c>
      <c r="V277" s="23">
        <f t="shared" si="69"/>
        <v>0.19407575843895034</v>
      </c>
      <c r="W277" s="23">
        <f t="shared" si="69"/>
        <v>0</v>
      </c>
      <c r="X277" s="23">
        <f t="shared" si="69"/>
        <v>0.19407575843895034</v>
      </c>
      <c r="Y277" s="24">
        <f t="shared" si="70"/>
        <v>1.1374876537787435</v>
      </c>
      <c r="Z277" s="24">
        <f t="shared" si="71"/>
        <v>0.3383634054741962</v>
      </c>
      <c r="AA277" s="25"/>
      <c r="AB277" s="24">
        <f t="shared" si="72"/>
        <v>1.66992681769189</v>
      </c>
      <c r="AC277" s="35">
        <v>359244.32234432234</v>
      </c>
      <c r="AD277" s="27">
        <f t="shared" si="73"/>
        <v>5999.117279863337</v>
      </c>
      <c r="AE277" s="29"/>
      <c r="AF277" s="30">
        <f t="shared" si="74"/>
        <v>306019683.6137528</v>
      </c>
      <c r="AG277" s="23">
        <f t="shared" si="75"/>
        <v>0.3700342202265809</v>
      </c>
      <c r="AH277" s="23">
        <f t="shared" si="76"/>
        <v>1.2439564981724338</v>
      </c>
      <c r="AI277" s="23">
        <f t="shared" si="77"/>
        <v>0.21224124942883604</v>
      </c>
      <c r="AJ277" s="23">
        <f t="shared" si="78"/>
        <v>0.21224124942883604</v>
      </c>
      <c r="AK277" s="23">
        <f t="shared" si="79"/>
        <v>1.8259999999999998</v>
      </c>
    </row>
    <row r="278" spans="1:37" ht="12.75">
      <c r="A278" s="14" t="s">
        <v>592</v>
      </c>
      <c r="B278" s="15" t="s">
        <v>593</v>
      </c>
      <c r="C278" s="16" t="s">
        <v>558</v>
      </c>
      <c r="D278" s="17"/>
      <c r="E278" s="17" t="s">
        <v>1171</v>
      </c>
      <c r="F278" s="36">
        <v>758391254</v>
      </c>
      <c r="G278" s="34">
        <v>77.6</v>
      </c>
      <c r="H278" s="20">
        <f t="shared" si="64"/>
        <v>0.7759999999999999</v>
      </c>
      <c r="I278" s="18">
        <v>2983955.13</v>
      </c>
      <c r="J278" s="18">
        <v>251091.41</v>
      </c>
      <c r="L278" s="18">
        <v>310994.61</v>
      </c>
      <c r="M278" s="21">
        <f t="shared" si="65"/>
        <v>3546041.15</v>
      </c>
      <c r="N278" s="18">
        <v>10606595</v>
      </c>
      <c r="O278" s="18">
        <v>5265586.23</v>
      </c>
      <c r="P278" s="18">
        <v>0</v>
      </c>
      <c r="Q278" s="21">
        <f t="shared" si="66"/>
        <v>15872181.23</v>
      </c>
      <c r="R278" s="18">
        <v>528839</v>
      </c>
      <c r="S278" s="18">
        <v>227517</v>
      </c>
      <c r="T278" s="22">
        <f t="shared" si="67"/>
        <v>756356</v>
      </c>
      <c r="U278" s="21">
        <f t="shared" si="68"/>
        <v>20174578.38</v>
      </c>
      <c r="V278" s="23">
        <f t="shared" si="69"/>
        <v>0.069731684959542</v>
      </c>
      <c r="W278" s="23">
        <f t="shared" si="69"/>
        <v>0.029999950394997567</v>
      </c>
      <c r="X278" s="23">
        <f t="shared" si="69"/>
        <v>0.09973163535453956</v>
      </c>
      <c r="Y278" s="24">
        <f t="shared" si="70"/>
        <v>2.0928750359771424</v>
      </c>
      <c r="Z278" s="24">
        <f t="shared" si="71"/>
        <v>0.46757410918138037</v>
      </c>
      <c r="AA278" s="25"/>
      <c r="AB278" s="24">
        <f t="shared" si="72"/>
        <v>2.660180780513062</v>
      </c>
      <c r="AC278" s="35">
        <v>312361.3287549845</v>
      </c>
      <c r="AD278" s="27">
        <f t="shared" si="73"/>
        <v>8309.376033295319</v>
      </c>
      <c r="AE278" s="29"/>
      <c r="AF278" s="30">
        <f t="shared" si="74"/>
        <v>977308317.0103093</v>
      </c>
      <c r="AG278" s="23">
        <f t="shared" si="75"/>
        <v>0.3628375087247512</v>
      </c>
      <c r="AH278" s="23">
        <f t="shared" si="76"/>
        <v>1.6240710279182624</v>
      </c>
      <c r="AI278" s="23">
        <f t="shared" si="77"/>
        <v>0.05411178752860459</v>
      </c>
      <c r="AJ278" s="23">
        <f t="shared" si="78"/>
        <v>0.0773917490351227</v>
      </c>
      <c r="AK278" s="23">
        <f t="shared" si="79"/>
        <v>2.064</v>
      </c>
    </row>
    <row r="279" spans="1:37" ht="12.75">
      <c r="A279" s="14" t="s">
        <v>594</v>
      </c>
      <c r="B279" s="15" t="s">
        <v>595</v>
      </c>
      <c r="C279" s="16" t="s">
        <v>558</v>
      </c>
      <c r="D279" s="17"/>
      <c r="E279" s="17" t="s">
        <v>1171</v>
      </c>
      <c r="F279" s="36">
        <v>117619664</v>
      </c>
      <c r="G279" s="34">
        <v>80.48</v>
      </c>
      <c r="H279" s="20">
        <f t="shared" si="64"/>
        <v>0.8048000000000001</v>
      </c>
      <c r="I279" s="18">
        <v>463063.71</v>
      </c>
      <c r="J279" s="18">
        <v>0</v>
      </c>
      <c r="L279" s="18">
        <v>48262</v>
      </c>
      <c r="M279" s="21">
        <f t="shared" si="65"/>
        <v>511325.71</v>
      </c>
      <c r="N279" s="18">
        <v>1741646</v>
      </c>
      <c r="O279" s="18">
        <v>795985.22</v>
      </c>
      <c r="P279" s="18">
        <v>0</v>
      </c>
      <c r="Q279" s="21">
        <f t="shared" si="66"/>
        <v>2537631.2199999997</v>
      </c>
      <c r="R279" s="18">
        <v>804071.2</v>
      </c>
      <c r="S279" s="18">
        <v>0</v>
      </c>
      <c r="T279" s="22">
        <f t="shared" si="67"/>
        <v>804071.2</v>
      </c>
      <c r="U279" s="21">
        <f t="shared" si="68"/>
        <v>3853028.13</v>
      </c>
      <c r="V279" s="23">
        <f t="shared" si="69"/>
        <v>0.6836197049500158</v>
      </c>
      <c r="W279" s="23">
        <f t="shared" si="69"/>
        <v>0</v>
      </c>
      <c r="X279" s="23">
        <f t="shared" si="69"/>
        <v>0.6836197049500158</v>
      </c>
      <c r="Y279" s="24">
        <f t="shared" si="70"/>
        <v>2.157488921240244</v>
      </c>
      <c r="Z279" s="24">
        <f t="shared" si="71"/>
        <v>0.4347280825423885</v>
      </c>
      <c r="AA279" s="25"/>
      <c r="AB279" s="24">
        <f t="shared" si="72"/>
        <v>3.275836708732648</v>
      </c>
      <c r="AC279" s="35">
        <v>230425.41567695962</v>
      </c>
      <c r="AD279" s="27">
        <f t="shared" si="73"/>
        <v>7548.360352995637</v>
      </c>
      <c r="AE279" s="29"/>
      <c r="AF279" s="30">
        <f t="shared" si="74"/>
        <v>146147693.8369781</v>
      </c>
      <c r="AG279" s="23">
        <f t="shared" si="75"/>
        <v>0.3498691608301143</v>
      </c>
      <c r="AH279" s="23">
        <f t="shared" si="76"/>
        <v>1.7363470838141486</v>
      </c>
      <c r="AI279" s="23">
        <f t="shared" si="77"/>
        <v>0.5501771385437728</v>
      </c>
      <c r="AJ279" s="23">
        <f t="shared" si="78"/>
        <v>0.5501771385437728</v>
      </c>
      <c r="AK279" s="23">
        <f t="shared" si="79"/>
        <v>2.636</v>
      </c>
    </row>
    <row r="280" spans="1:37" ht="12.75">
      <c r="A280" s="14" t="s">
        <v>596</v>
      </c>
      <c r="B280" s="15" t="s">
        <v>597</v>
      </c>
      <c r="C280" s="16" t="s">
        <v>558</v>
      </c>
      <c r="D280" s="17"/>
      <c r="E280" s="17" t="s">
        <v>1172</v>
      </c>
      <c r="F280" s="36">
        <v>3935133485</v>
      </c>
      <c r="G280" s="34">
        <v>93.79</v>
      </c>
      <c r="H280" s="20">
        <f t="shared" si="64"/>
        <v>0.9379000000000001</v>
      </c>
      <c r="I280" s="18">
        <v>12445896.55</v>
      </c>
      <c r="J280" s="18">
        <v>1047282.95</v>
      </c>
      <c r="L280" s="18">
        <v>1297151.78</v>
      </c>
      <c r="M280" s="21">
        <f t="shared" si="65"/>
        <v>14790331.28</v>
      </c>
      <c r="N280" s="18">
        <v>41402302.57</v>
      </c>
      <c r="O280" s="18">
        <v>21302196.28</v>
      </c>
      <c r="P280" s="18">
        <v>0</v>
      </c>
      <c r="Q280" s="21">
        <f t="shared" si="66"/>
        <v>62704498.85</v>
      </c>
      <c r="R280" s="18">
        <v>10989879.31</v>
      </c>
      <c r="S280" s="18">
        <v>590270</v>
      </c>
      <c r="T280" s="22">
        <f t="shared" si="67"/>
        <v>11580149.31</v>
      </c>
      <c r="U280" s="21">
        <f t="shared" si="68"/>
        <v>89074979.44</v>
      </c>
      <c r="V280" s="23">
        <f t="shared" si="69"/>
        <v>0.2792758962787764</v>
      </c>
      <c r="W280" s="23">
        <f t="shared" si="69"/>
        <v>0.014999999421874759</v>
      </c>
      <c r="X280" s="23">
        <f t="shared" si="69"/>
        <v>0.2942758957006512</v>
      </c>
      <c r="Y280" s="24">
        <f t="shared" si="70"/>
        <v>1.5934529054482633</v>
      </c>
      <c r="Z280" s="24">
        <f t="shared" si="71"/>
        <v>0.3758533563442766</v>
      </c>
      <c r="AA280" s="25"/>
      <c r="AB280" s="24">
        <f t="shared" si="72"/>
        <v>2.2635821574931914</v>
      </c>
      <c r="AC280" s="35">
        <v>397493.0773117736</v>
      </c>
      <c r="AD280" s="27">
        <f t="shared" si="73"/>
        <v>8997.582375299924</v>
      </c>
      <c r="AE280" s="29"/>
      <c r="AF280" s="30">
        <f t="shared" si="74"/>
        <v>4195685558.1618505</v>
      </c>
      <c r="AG280" s="23">
        <f t="shared" si="75"/>
        <v>0.35251286291529704</v>
      </c>
      <c r="AH280" s="23">
        <f t="shared" si="76"/>
        <v>1.4944994800199265</v>
      </c>
      <c r="AI280" s="23">
        <f t="shared" si="77"/>
        <v>0.2619328631198644</v>
      </c>
      <c r="AJ280" s="23">
        <f t="shared" si="78"/>
        <v>0.2760013625776408</v>
      </c>
      <c r="AK280" s="23">
        <f t="shared" si="79"/>
        <v>2.123</v>
      </c>
    </row>
    <row r="281" spans="1:37" ht="12.75">
      <c r="A281" s="14" t="s">
        <v>598</v>
      </c>
      <c r="B281" s="15" t="s">
        <v>599</v>
      </c>
      <c r="C281" s="16" t="s">
        <v>558</v>
      </c>
      <c r="D281" s="33"/>
      <c r="E281" s="17" t="s">
        <v>1171</v>
      </c>
      <c r="F281" s="36">
        <v>2841611685</v>
      </c>
      <c r="G281" s="34">
        <v>78.75</v>
      </c>
      <c r="H281" s="20">
        <f t="shared" si="64"/>
        <v>0.7875</v>
      </c>
      <c r="I281" s="18">
        <v>10484006.4</v>
      </c>
      <c r="J281" s="18">
        <v>882204.76</v>
      </c>
      <c r="L281" s="18">
        <v>1092698.72</v>
      </c>
      <c r="M281" s="21">
        <f t="shared" si="65"/>
        <v>12458909.88</v>
      </c>
      <c r="N281" s="18">
        <v>29475594.5</v>
      </c>
      <c r="O281" s="18">
        <v>19279794.72</v>
      </c>
      <c r="P281" s="18">
        <v>0</v>
      </c>
      <c r="Q281" s="21">
        <f t="shared" si="66"/>
        <v>48755389.22</v>
      </c>
      <c r="R281" s="18">
        <v>12191558.67</v>
      </c>
      <c r="S281" s="18">
        <v>568438.1</v>
      </c>
      <c r="T281" s="22">
        <f t="shared" si="67"/>
        <v>12759996.77</v>
      </c>
      <c r="U281" s="21">
        <f t="shared" si="68"/>
        <v>73974295.87</v>
      </c>
      <c r="V281" s="23">
        <f t="shared" si="69"/>
        <v>0.42903675876459524</v>
      </c>
      <c r="W281" s="23">
        <f t="shared" si="69"/>
        <v>0.020004073850083424</v>
      </c>
      <c r="X281" s="23">
        <f t="shared" si="69"/>
        <v>0.44904083261467864</v>
      </c>
      <c r="Y281" s="24">
        <f t="shared" si="70"/>
        <v>1.715765369257341</v>
      </c>
      <c r="Z281" s="24">
        <f t="shared" si="71"/>
        <v>0.4384451945269926</v>
      </c>
      <c r="AA281" s="25"/>
      <c r="AB281" s="24">
        <f t="shared" si="72"/>
        <v>2.6032513963990125</v>
      </c>
      <c r="AC281" s="35">
        <v>394799.846390169</v>
      </c>
      <c r="AD281" s="27">
        <f t="shared" si="73"/>
        <v>10277.63251413323</v>
      </c>
      <c r="AE281" s="29"/>
      <c r="AF281" s="30">
        <f t="shared" si="74"/>
        <v>3608395790.4761906</v>
      </c>
      <c r="AG281" s="23">
        <f t="shared" si="75"/>
        <v>0.34527559069000663</v>
      </c>
      <c r="AH281" s="23">
        <f t="shared" si="76"/>
        <v>1.351165228290156</v>
      </c>
      <c r="AI281" s="23">
        <f t="shared" si="77"/>
        <v>0.33786644752711875</v>
      </c>
      <c r="AJ281" s="23">
        <f t="shared" si="78"/>
        <v>0.3536196556840594</v>
      </c>
      <c r="AK281" s="23">
        <f t="shared" si="79"/>
        <v>2.05</v>
      </c>
    </row>
    <row r="282" spans="1:37" ht="12.75">
      <c r="A282" s="14" t="s">
        <v>600</v>
      </c>
      <c r="B282" s="15" t="s">
        <v>601</v>
      </c>
      <c r="C282" s="16" t="s">
        <v>558</v>
      </c>
      <c r="D282" s="17"/>
      <c r="E282" s="17" t="s">
        <v>1171</v>
      </c>
      <c r="F282" s="36">
        <v>94924293</v>
      </c>
      <c r="G282" s="34">
        <v>100.25</v>
      </c>
      <c r="H282" s="20">
        <f t="shared" si="64"/>
        <v>1.0025</v>
      </c>
      <c r="I282" s="18">
        <v>273908.51</v>
      </c>
      <c r="J282" s="18">
        <v>23046.14</v>
      </c>
      <c r="L282" s="18">
        <v>28543.2</v>
      </c>
      <c r="M282" s="21">
        <f t="shared" si="65"/>
        <v>325497.85000000003</v>
      </c>
      <c r="N282" s="18">
        <v>641922</v>
      </c>
      <c r="O282" s="18">
        <v>480088.03</v>
      </c>
      <c r="P282" s="18">
        <v>0</v>
      </c>
      <c r="Q282" s="21">
        <f t="shared" si="66"/>
        <v>1122010.03</v>
      </c>
      <c r="R282" s="18">
        <v>320915</v>
      </c>
      <c r="S282" s="18">
        <v>0</v>
      </c>
      <c r="T282" s="22">
        <f t="shared" si="67"/>
        <v>320915</v>
      </c>
      <c r="U282" s="21">
        <f t="shared" si="68"/>
        <v>1768422.8800000001</v>
      </c>
      <c r="V282" s="23">
        <f t="shared" si="69"/>
        <v>0.33807468020857423</v>
      </c>
      <c r="W282" s="23">
        <f t="shared" si="69"/>
        <v>0</v>
      </c>
      <c r="X282" s="23">
        <f t="shared" si="69"/>
        <v>0.33807468020857423</v>
      </c>
      <c r="Y282" s="24">
        <f t="shared" si="70"/>
        <v>1.182005148039396</v>
      </c>
      <c r="Z282" s="24">
        <f t="shared" si="71"/>
        <v>0.3429025802699421</v>
      </c>
      <c r="AA282" s="25"/>
      <c r="AB282" s="24">
        <f t="shared" si="72"/>
        <v>1.8629824085179123</v>
      </c>
      <c r="AC282" s="35">
        <v>376405.68720379146</v>
      </c>
      <c r="AD282" s="27">
        <f t="shared" si="73"/>
        <v>7012.371737267594</v>
      </c>
      <c r="AE282" s="29"/>
      <c r="AF282" s="30">
        <f t="shared" si="74"/>
        <v>94687574.06483792</v>
      </c>
      <c r="AG282" s="23">
        <f t="shared" si="75"/>
        <v>0.34375983672061694</v>
      </c>
      <c r="AH282" s="23">
        <f t="shared" si="76"/>
        <v>1.1849601609094944</v>
      </c>
      <c r="AI282" s="23">
        <f t="shared" si="77"/>
        <v>0.33891986690909565</v>
      </c>
      <c r="AJ282" s="23">
        <f t="shared" si="78"/>
        <v>0.33891986690909565</v>
      </c>
      <c r="AK282" s="23">
        <f t="shared" si="79"/>
        <v>1.8679999999999999</v>
      </c>
    </row>
    <row r="283" spans="1:37" ht="12.75">
      <c r="A283" s="14" t="s">
        <v>602</v>
      </c>
      <c r="B283" s="15" t="s">
        <v>603</v>
      </c>
      <c r="C283" s="16" t="s">
        <v>558</v>
      </c>
      <c r="D283" s="17"/>
      <c r="E283" s="17" t="s">
        <v>1171</v>
      </c>
      <c r="F283" s="36">
        <v>1364689619</v>
      </c>
      <c r="G283" s="34">
        <v>76.9</v>
      </c>
      <c r="H283" s="20">
        <f t="shared" si="64"/>
        <v>0.769</v>
      </c>
      <c r="I283" s="18">
        <v>5275737.04</v>
      </c>
      <c r="J283" s="18">
        <v>443931.94</v>
      </c>
      <c r="L283" s="18">
        <v>549847.31</v>
      </c>
      <c r="M283" s="21">
        <f t="shared" si="65"/>
        <v>6269516.290000001</v>
      </c>
      <c r="N283" s="18">
        <v>11799998</v>
      </c>
      <c r="O283" s="18">
        <v>6454331.89</v>
      </c>
      <c r="P283" s="18">
        <v>0</v>
      </c>
      <c r="Q283" s="21">
        <f t="shared" si="66"/>
        <v>18254329.89</v>
      </c>
      <c r="R283" s="18">
        <v>4434800</v>
      </c>
      <c r="S283" s="18">
        <v>681414</v>
      </c>
      <c r="T283" s="22">
        <f t="shared" si="67"/>
        <v>5116214</v>
      </c>
      <c r="U283" s="21">
        <f t="shared" si="68"/>
        <v>29640060.18</v>
      </c>
      <c r="V283" s="23">
        <f t="shared" si="69"/>
        <v>0.32496766577954017</v>
      </c>
      <c r="W283" s="23">
        <f t="shared" si="69"/>
        <v>0.049931793318638854</v>
      </c>
      <c r="X283" s="23">
        <f t="shared" si="69"/>
        <v>0.374899459098179</v>
      </c>
      <c r="Y283" s="24">
        <f t="shared" si="70"/>
        <v>1.3376176997210676</v>
      </c>
      <c r="Z283" s="24">
        <f t="shared" si="71"/>
        <v>0.459409685741883</v>
      </c>
      <c r="AA283" s="25"/>
      <c r="AB283" s="24">
        <f t="shared" si="72"/>
        <v>2.1719268445611295</v>
      </c>
      <c r="AC283" s="35">
        <v>563926.475770925</v>
      </c>
      <c r="AD283" s="27">
        <f t="shared" si="73"/>
        <v>12248.070510856234</v>
      </c>
      <c r="AE283" s="29"/>
      <c r="AF283" s="30">
        <f t="shared" si="74"/>
        <v>1774628893.3680103</v>
      </c>
      <c r="AG283" s="23">
        <f t="shared" si="75"/>
        <v>0.3532860483355081</v>
      </c>
      <c r="AH283" s="23">
        <f t="shared" si="76"/>
        <v>1.0286280110855008</v>
      </c>
      <c r="AI283" s="23">
        <f t="shared" si="77"/>
        <v>0.2499001349844664</v>
      </c>
      <c r="AJ283" s="23">
        <f t="shared" si="78"/>
        <v>0.2882976840464997</v>
      </c>
      <c r="AK283" s="23">
        <f t="shared" si="79"/>
        <v>1.67</v>
      </c>
    </row>
    <row r="284" spans="1:37" ht="12.75">
      <c r="A284" s="14" t="s">
        <v>604</v>
      </c>
      <c r="B284" s="15" t="s">
        <v>605</v>
      </c>
      <c r="C284" s="16" t="s">
        <v>558</v>
      </c>
      <c r="D284" s="17"/>
      <c r="E284" s="17" t="s">
        <v>1171</v>
      </c>
      <c r="F284" s="36">
        <v>696905822</v>
      </c>
      <c r="G284" s="34">
        <v>77.88</v>
      </c>
      <c r="H284" s="20">
        <f t="shared" si="64"/>
        <v>0.7787999999999999</v>
      </c>
      <c r="I284" s="18">
        <v>2674290.29</v>
      </c>
      <c r="J284" s="18">
        <v>225014.81</v>
      </c>
      <c r="L284" s="18">
        <v>278712.99</v>
      </c>
      <c r="M284" s="21">
        <f t="shared" si="65"/>
        <v>3178018.09</v>
      </c>
      <c r="N284" s="18">
        <v>9435048</v>
      </c>
      <c r="O284" s="18">
        <v>5196375.57</v>
      </c>
      <c r="P284" s="18">
        <v>0</v>
      </c>
      <c r="Q284" s="21">
        <f t="shared" si="66"/>
        <v>14631423.57</v>
      </c>
      <c r="R284" s="18">
        <v>1351590.45</v>
      </c>
      <c r="S284" s="18">
        <v>139738.46</v>
      </c>
      <c r="T284" s="22">
        <f t="shared" si="67"/>
        <v>1491328.91</v>
      </c>
      <c r="U284" s="21">
        <f t="shared" si="68"/>
        <v>19300770.57</v>
      </c>
      <c r="V284" s="23">
        <f t="shared" si="69"/>
        <v>0.19394162128265302</v>
      </c>
      <c r="W284" s="23">
        <f t="shared" si="69"/>
        <v>0.02005126884992503</v>
      </c>
      <c r="X284" s="23">
        <f t="shared" si="69"/>
        <v>0.21399289013257805</v>
      </c>
      <c r="Y284" s="24">
        <f t="shared" si="70"/>
        <v>2.0994836186057864</v>
      </c>
      <c r="Z284" s="24">
        <f t="shared" si="71"/>
        <v>0.4560183011356734</v>
      </c>
      <c r="AA284" s="25"/>
      <c r="AB284" s="24">
        <f t="shared" si="72"/>
        <v>2.769494809874038</v>
      </c>
      <c r="AC284" s="35">
        <v>308342.0652173913</v>
      </c>
      <c r="AD284" s="27">
        <f t="shared" si="73"/>
        <v>8539.517492854073</v>
      </c>
      <c r="AE284" s="29"/>
      <c r="AF284" s="30">
        <f t="shared" si="74"/>
        <v>894845688.2383155</v>
      </c>
      <c r="AG284" s="23">
        <f t="shared" si="75"/>
        <v>0.3551470529244624</v>
      </c>
      <c r="AH284" s="23">
        <f t="shared" si="76"/>
        <v>1.6350778421701861</v>
      </c>
      <c r="AI284" s="23">
        <f t="shared" si="77"/>
        <v>0.15104173465493015</v>
      </c>
      <c r="AJ284" s="23">
        <f t="shared" si="78"/>
        <v>0.16665766283525177</v>
      </c>
      <c r="AK284" s="23">
        <f t="shared" si="79"/>
        <v>2.157</v>
      </c>
    </row>
    <row r="285" spans="1:37" ht="12.75">
      <c r="A285" s="14" t="s">
        <v>606</v>
      </c>
      <c r="B285" s="15" t="s">
        <v>607</v>
      </c>
      <c r="C285" s="16" t="s">
        <v>558</v>
      </c>
      <c r="D285" s="33"/>
      <c r="E285" s="17" t="s">
        <v>1171</v>
      </c>
      <c r="F285" s="36">
        <v>537333776</v>
      </c>
      <c r="G285" s="34">
        <v>96.5</v>
      </c>
      <c r="H285" s="20">
        <f t="shared" si="64"/>
        <v>0.965</v>
      </c>
      <c r="I285" s="18">
        <v>1635287.74</v>
      </c>
      <c r="J285" s="18">
        <v>137604.99</v>
      </c>
      <c r="L285" s="18">
        <v>170430.93</v>
      </c>
      <c r="M285" s="21">
        <f t="shared" si="65"/>
        <v>1943323.66</v>
      </c>
      <c r="N285" s="18">
        <v>3721264</v>
      </c>
      <c r="O285" s="18">
        <v>3271513.59</v>
      </c>
      <c r="P285" s="18">
        <v>0</v>
      </c>
      <c r="Q285" s="21">
        <f t="shared" si="66"/>
        <v>6992777.59</v>
      </c>
      <c r="R285" s="18">
        <v>1170246.74</v>
      </c>
      <c r="S285" s="18">
        <v>322700</v>
      </c>
      <c r="T285" s="22">
        <f t="shared" si="67"/>
        <v>1492946.74</v>
      </c>
      <c r="U285" s="21">
        <f t="shared" si="68"/>
        <v>10429047.99</v>
      </c>
      <c r="V285" s="23">
        <f t="shared" si="69"/>
        <v>0.2177876754205751</v>
      </c>
      <c r="W285" s="23">
        <f t="shared" si="69"/>
        <v>0.06005578179027406</v>
      </c>
      <c r="X285" s="23">
        <f t="shared" si="69"/>
        <v>0.27784345721084913</v>
      </c>
      <c r="Y285" s="24">
        <f t="shared" si="70"/>
        <v>1.3013843354600512</v>
      </c>
      <c r="Z285" s="24">
        <f t="shared" si="71"/>
        <v>0.3616604328256484</v>
      </c>
      <c r="AA285" s="25"/>
      <c r="AB285" s="24">
        <f t="shared" si="72"/>
        <v>1.940888225496549</v>
      </c>
      <c r="AC285" s="35">
        <v>450634.3925233645</v>
      </c>
      <c r="AD285" s="27">
        <f t="shared" si="73"/>
        <v>8746.309864523882</v>
      </c>
      <c r="AE285" s="29"/>
      <c r="AF285" s="30">
        <f t="shared" si="74"/>
        <v>556822565.8031088</v>
      </c>
      <c r="AG285" s="23">
        <f t="shared" si="75"/>
        <v>0.3490023176767507</v>
      </c>
      <c r="AH285" s="23">
        <f t="shared" si="76"/>
        <v>1.2558358837189494</v>
      </c>
      <c r="AI285" s="23">
        <f t="shared" si="77"/>
        <v>0.21016510678085495</v>
      </c>
      <c r="AJ285" s="23">
        <f t="shared" si="78"/>
        <v>0.26811893620846944</v>
      </c>
      <c r="AK285" s="23">
        <f t="shared" si="79"/>
        <v>1.873</v>
      </c>
    </row>
    <row r="286" spans="1:37" ht="12.75">
      <c r="A286" s="14" t="s">
        <v>608</v>
      </c>
      <c r="B286" s="15" t="s">
        <v>609</v>
      </c>
      <c r="C286" s="16" t="s">
        <v>610</v>
      </c>
      <c r="D286" s="17"/>
      <c r="E286" s="17" t="s">
        <v>1170</v>
      </c>
      <c r="F286" s="36">
        <v>2862538306</v>
      </c>
      <c r="G286" s="34">
        <v>92.12</v>
      </c>
      <c r="H286" s="20">
        <f t="shared" si="64"/>
        <v>0.9212</v>
      </c>
      <c r="I286" s="18">
        <v>15059770.049999999</v>
      </c>
      <c r="J286" s="18">
        <v>1568525.84</v>
      </c>
      <c r="K286" s="18">
        <v>0</v>
      </c>
      <c r="L286" s="18">
        <v>617507.06</v>
      </c>
      <c r="M286" s="21">
        <f t="shared" si="65"/>
        <v>17245802.95</v>
      </c>
      <c r="N286" s="18">
        <v>0</v>
      </c>
      <c r="O286" s="18">
        <v>50253187.34</v>
      </c>
      <c r="P286" s="18">
        <v>0</v>
      </c>
      <c r="Q286" s="21">
        <f t="shared" si="66"/>
        <v>50253187.34</v>
      </c>
      <c r="R286" s="18">
        <v>10953554.58</v>
      </c>
      <c r="S286" s="18">
        <v>0</v>
      </c>
      <c r="T286" s="22">
        <f t="shared" si="67"/>
        <v>10953554.58</v>
      </c>
      <c r="U286" s="21">
        <f t="shared" si="68"/>
        <v>78452544.87</v>
      </c>
      <c r="V286" s="23">
        <f t="shared" si="69"/>
        <v>0.3826518079091166</v>
      </c>
      <c r="W286" s="23">
        <f t="shared" si="69"/>
        <v>0</v>
      </c>
      <c r="X286" s="23">
        <f t="shared" si="69"/>
        <v>0.3826518079091166</v>
      </c>
      <c r="Y286" s="24">
        <f t="shared" si="70"/>
        <v>1.755546370669249</v>
      </c>
      <c r="Z286" s="24">
        <f t="shared" si="71"/>
        <v>0.6024654033048946</v>
      </c>
      <c r="AA286" s="25"/>
      <c r="AB286" s="24">
        <f t="shared" si="72"/>
        <v>2.7406635818832603</v>
      </c>
      <c r="AC286" s="35">
        <v>264260.84213237185</v>
      </c>
      <c r="AD286" s="27">
        <f t="shared" si="73"/>
        <v>7242.50066149993</v>
      </c>
      <c r="AE286" s="29"/>
      <c r="AF286" s="30">
        <f t="shared" si="74"/>
        <v>3107401547.9808946</v>
      </c>
      <c r="AG286" s="23">
        <f t="shared" si="75"/>
        <v>0.5549911295244689</v>
      </c>
      <c r="AH286" s="23">
        <f t="shared" si="76"/>
        <v>1.6172093166605122</v>
      </c>
      <c r="AI286" s="23">
        <f t="shared" si="77"/>
        <v>0.3524988454458782</v>
      </c>
      <c r="AJ286" s="23">
        <f t="shared" si="78"/>
        <v>0.3524988454458782</v>
      </c>
      <c r="AK286" s="23">
        <f t="shared" si="79"/>
        <v>2.524</v>
      </c>
    </row>
    <row r="287" spans="1:37" ht="12.75">
      <c r="A287" s="14" t="s">
        <v>611</v>
      </c>
      <c r="B287" s="15" t="s">
        <v>612</v>
      </c>
      <c r="C287" s="16" t="s">
        <v>610</v>
      </c>
      <c r="D287" s="17"/>
      <c r="E287" s="17" t="s">
        <v>1171</v>
      </c>
      <c r="F287" s="36">
        <v>1841804807</v>
      </c>
      <c r="G287" s="34">
        <v>56.45</v>
      </c>
      <c r="H287" s="20">
        <f t="shared" si="64"/>
        <v>0.5645</v>
      </c>
      <c r="I287" s="18">
        <v>17840081.35</v>
      </c>
      <c r="J287" s="18">
        <v>1856274.28</v>
      </c>
      <c r="K287" s="18">
        <v>0</v>
      </c>
      <c r="L287" s="18">
        <v>738574.33</v>
      </c>
      <c r="M287" s="21">
        <f t="shared" si="65"/>
        <v>20434929.96</v>
      </c>
      <c r="N287" s="18">
        <v>50115097.5</v>
      </c>
      <c r="O287" s="18">
        <v>0</v>
      </c>
      <c r="P287" s="18">
        <v>0</v>
      </c>
      <c r="Q287" s="21">
        <f t="shared" si="66"/>
        <v>50115097.5</v>
      </c>
      <c r="R287" s="18">
        <v>20308612.41</v>
      </c>
      <c r="S287" s="18">
        <v>0</v>
      </c>
      <c r="T287" s="22">
        <f t="shared" si="67"/>
        <v>20308612.41</v>
      </c>
      <c r="U287" s="21">
        <f t="shared" si="68"/>
        <v>90858639.87</v>
      </c>
      <c r="V287" s="23">
        <f t="shared" si="69"/>
        <v>1.1026473778771064</v>
      </c>
      <c r="W287" s="23">
        <f t="shared" si="69"/>
        <v>0</v>
      </c>
      <c r="X287" s="23">
        <f t="shared" si="69"/>
        <v>1.1026473778771064</v>
      </c>
      <c r="Y287" s="24">
        <f t="shared" si="70"/>
        <v>2.720977668726434</v>
      </c>
      <c r="Z287" s="24">
        <f t="shared" si="71"/>
        <v>1.1095057349364386</v>
      </c>
      <c r="AA287" s="25"/>
      <c r="AB287" s="24">
        <f t="shared" si="72"/>
        <v>4.93313078153998</v>
      </c>
      <c r="AC287" s="35">
        <v>123508.23118989251</v>
      </c>
      <c r="AD287" s="27">
        <f t="shared" si="73"/>
        <v>6092.82257056415</v>
      </c>
      <c r="AE287" s="29"/>
      <c r="AF287" s="30">
        <f t="shared" si="74"/>
        <v>3262718878.653676</v>
      </c>
      <c r="AG287" s="23">
        <f t="shared" si="75"/>
        <v>0.6263159873716195</v>
      </c>
      <c r="AH287" s="23">
        <f t="shared" si="76"/>
        <v>1.535991893996072</v>
      </c>
      <c r="AI287" s="23">
        <f t="shared" si="77"/>
        <v>0.6224444448116265</v>
      </c>
      <c r="AJ287" s="23">
        <f t="shared" si="78"/>
        <v>0.6224444448116265</v>
      </c>
      <c r="AK287" s="23">
        <f t="shared" si="79"/>
        <v>2.784</v>
      </c>
    </row>
    <row r="288" spans="1:37" ht="12.75">
      <c r="A288" s="14" t="s">
        <v>613</v>
      </c>
      <c r="B288" s="15" t="s">
        <v>59</v>
      </c>
      <c r="C288" s="16" t="s">
        <v>610</v>
      </c>
      <c r="D288" s="17"/>
      <c r="E288" s="17" t="s">
        <v>1171</v>
      </c>
      <c r="F288" s="36">
        <v>5181260831</v>
      </c>
      <c r="G288" s="34">
        <v>52.66</v>
      </c>
      <c r="H288" s="20">
        <f t="shared" si="64"/>
        <v>0.5266</v>
      </c>
      <c r="I288" s="18">
        <v>50783780.21</v>
      </c>
      <c r="J288" s="18">
        <v>0</v>
      </c>
      <c r="K288" s="18">
        <v>0</v>
      </c>
      <c r="L288" s="18">
        <v>2089090.88</v>
      </c>
      <c r="M288" s="21">
        <f t="shared" si="65"/>
        <v>52872871.09</v>
      </c>
      <c r="N288" s="18">
        <v>96578267</v>
      </c>
      <c r="O288" s="18">
        <v>0</v>
      </c>
      <c r="P288" s="18">
        <v>0</v>
      </c>
      <c r="Q288" s="21">
        <f t="shared" si="66"/>
        <v>96578267</v>
      </c>
      <c r="R288" s="18">
        <v>60604873.21</v>
      </c>
      <c r="S288" s="18">
        <v>0</v>
      </c>
      <c r="T288" s="22">
        <f t="shared" si="67"/>
        <v>60604873.21</v>
      </c>
      <c r="U288" s="21">
        <f t="shared" si="68"/>
        <v>210056011.3</v>
      </c>
      <c r="V288" s="23">
        <f t="shared" si="69"/>
        <v>1.169693539599377</v>
      </c>
      <c r="W288" s="23">
        <f t="shared" si="69"/>
        <v>0</v>
      </c>
      <c r="X288" s="23">
        <f t="shared" si="69"/>
        <v>1.169693539599377</v>
      </c>
      <c r="Y288" s="24">
        <f t="shared" si="70"/>
        <v>1.8639916064862552</v>
      </c>
      <c r="Z288" s="24">
        <f t="shared" si="71"/>
        <v>1.0204634125666159</v>
      </c>
      <c r="AA288" s="25"/>
      <c r="AB288" s="24">
        <f t="shared" si="72"/>
        <v>4.0541485586522485</v>
      </c>
      <c r="AC288" s="35">
        <v>134138.27593389808</v>
      </c>
      <c r="AD288" s="27">
        <f t="shared" si="73"/>
        <v>5438.164980375105</v>
      </c>
      <c r="AE288" s="29"/>
      <c r="AF288" s="30">
        <f t="shared" si="74"/>
        <v>9839082474.363844</v>
      </c>
      <c r="AG288" s="23">
        <f t="shared" si="75"/>
        <v>0.53737603305758</v>
      </c>
      <c r="AH288" s="23">
        <f t="shared" si="76"/>
        <v>0.9815779799756621</v>
      </c>
      <c r="AI288" s="23">
        <f t="shared" si="77"/>
        <v>0.615960617953032</v>
      </c>
      <c r="AJ288" s="23">
        <f t="shared" si="78"/>
        <v>0.615960617953032</v>
      </c>
      <c r="AK288" s="23">
        <f t="shared" si="79"/>
        <v>2.1350000000000002</v>
      </c>
    </row>
    <row r="289" spans="1:37" ht="12.75">
      <c r="A289" s="14" t="s">
        <v>614</v>
      </c>
      <c r="B289" s="15" t="s">
        <v>615</v>
      </c>
      <c r="C289" s="16" t="s">
        <v>610</v>
      </c>
      <c r="D289" s="17"/>
      <c r="E289" s="17" t="s">
        <v>1171</v>
      </c>
      <c r="F289" s="36">
        <v>488429147</v>
      </c>
      <c r="G289" s="34">
        <v>100.43</v>
      </c>
      <c r="H289" s="20">
        <f t="shared" si="64"/>
        <v>1.0043</v>
      </c>
      <c r="I289" s="18">
        <v>2441483.98</v>
      </c>
      <c r="J289" s="18">
        <v>254294.43</v>
      </c>
      <c r="K289" s="18">
        <v>0</v>
      </c>
      <c r="L289" s="18">
        <v>100113.84</v>
      </c>
      <c r="M289" s="21">
        <f t="shared" si="65"/>
        <v>2795892.25</v>
      </c>
      <c r="N289" s="18">
        <v>0</v>
      </c>
      <c r="O289" s="18">
        <v>8337431.57</v>
      </c>
      <c r="P289" s="18">
        <v>0</v>
      </c>
      <c r="Q289" s="21">
        <f t="shared" si="66"/>
        <v>8337431.57</v>
      </c>
      <c r="R289" s="18">
        <v>4279011.57</v>
      </c>
      <c r="S289" s="18">
        <v>0</v>
      </c>
      <c r="T289" s="22">
        <f t="shared" si="67"/>
        <v>4279011.57</v>
      </c>
      <c r="U289" s="21">
        <f t="shared" si="68"/>
        <v>15412335.39</v>
      </c>
      <c r="V289" s="23">
        <f t="shared" si="69"/>
        <v>0.8760762121348177</v>
      </c>
      <c r="W289" s="23">
        <f t="shared" si="69"/>
        <v>0</v>
      </c>
      <c r="X289" s="23">
        <f t="shared" si="69"/>
        <v>0.8760762121348177</v>
      </c>
      <c r="Y289" s="24">
        <f t="shared" si="70"/>
        <v>1.706988950436244</v>
      </c>
      <c r="Z289" s="24">
        <f t="shared" si="71"/>
        <v>0.5724253491366681</v>
      </c>
      <c r="AA289" s="25"/>
      <c r="AB289" s="24">
        <f t="shared" si="72"/>
        <v>3.15549051170773</v>
      </c>
      <c r="AC289" s="35">
        <v>269637.422037422</v>
      </c>
      <c r="AD289" s="27">
        <f t="shared" si="73"/>
        <v>8508.383268404179</v>
      </c>
      <c r="AE289" s="29"/>
      <c r="AF289" s="30">
        <f t="shared" si="74"/>
        <v>486337894.0555611</v>
      </c>
      <c r="AG289" s="23">
        <f t="shared" si="75"/>
        <v>0.5748867781379557</v>
      </c>
      <c r="AH289" s="23">
        <f t="shared" si="76"/>
        <v>1.71432900292312</v>
      </c>
      <c r="AI289" s="23">
        <f t="shared" si="77"/>
        <v>0.8798433398469974</v>
      </c>
      <c r="AJ289" s="23">
        <f t="shared" si="78"/>
        <v>0.8798433398469974</v>
      </c>
      <c r="AK289" s="23">
        <f t="shared" si="79"/>
        <v>3.1689999999999996</v>
      </c>
    </row>
    <row r="290" spans="1:37" ht="12.75">
      <c r="A290" s="14" t="s">
        <v>616</v>
      </c>
      <c r="B290" s="15" t="s">
        <v>617</v>
      </c>
      <c r="C290" s="16" t="s">
        <v>610</v>
      </c>
      <c r="D290" s="17"/>
      <c r="E290" s="17" t="s">
        <v>1171</v>
      </c>
      <c r="F290" s="36">
        <v>357374655</v>
      </c>
      <c r="G290" s="34">
        <v>110.67</v>
      </c>
      <c r="H290" s="20">
        <f t="shared" si="64"/>
        <v>1.1067</v>
      </c>
      <c r="I290" s="18">
        <v>1564956.9000000001</v>
      </c>
      <c r="J290" s="18">
        <v>0</v>
      </c>
      <c r="K290" s="18">
        <v>0</v>
      </c>
      <c r="L290" s="18">
        <v>64183.42</v>
      </c>
      <c r="M290" s="21">
        <f t="shared" si="65"/>
        <v>1629140.32</v>
      </c>
      <c r="N290" s="18">
        <v>0</v>
      </c>
      <c r="O290" s="18">
        <v>4201651.24</v>
      </c>
      <c r="P290" s="18">
        <v>0</v>
      </c>
      <c r="Q290" s="21">
        <f t="shared" si="66"/>
        <v>4201651.24</v>
      </c>
      <c r="R290" s="18">
        <v>1514294.47</v>
      </c>
      <c r="S290" s="18">
        <v>35737</v>
      </c>
      <c r="T290" s="22">
        <f t="shared" si="67"/>
        <v>1550031.47</v>
      </c>
      <c r="U290" s="21">
        <f t="shared" si="68"/>
        <v>7380823.03</v>
      </c>
      <c r="V290" s="23">
        <f t="shared" si="69"/>
        <v>0.4237274380859493</v>
      </c>
      <c r="W290" s="23">
        <f t="shared" si="69"/>
        <v>0.009999869744540223</v>
      </c>
      <c r="X290" s="23">
        <f t="shared" si="69"/>
        <v>0.4337273078304896</v>
      </c>
      <c r="Y290" s="24">
        <f t="shared" si="70"/>
        <v>1.1756992783945466</v>
      </c>
      <c r="Z290" s="24">
        <f t="shared" si="71"/>
        <v>0.45586341874188036</v>
      </c>
      <c r="AA290" s="25"/>
      <c r="AB290" s="24">
        <f t="shared" si="72"/>
        <v>2.0652900049669163</v>
      </c>
      <c r="AC290" s="35">
        <v>447316.01208459213</v>
      </c>
      <c r="AD290" s="27">
        <f t="shared" si="73"/>
        <v>9238.372888199685</v>
      </c>
      <c r="AE290" s="29"/>
      <c r="AF290" s="30">
        <f t="shared" si="74"/>
        <v>322919178.6391976</v>
      </c>
      <c r="AG290" s="23">
        <f t="shared" si="75"/>
        <v>0.504504045521639</v>
      </c>
      <c r="AH290" s="23">
        <f t="shared" si="76"/>
        <v>1.3011463913992447</v>
      </c>
      <c r="AI290" s="23">
        <f t="shared" si="77"/>
        <v>0.46893915572972017</v>
      </c>
      <c r="AJ290" s="23">
        <f t="shared" si="78"/>
        <v>0.48000601157600287</v>
      </c>
      <c r="AK290" s="23">
        <f t="shared" si="79"/>
        <v>2.286</v>
      </c>
    </row>
    <row r="291" spans="1:37" ht="12.75">
      <c r="A291" s="14" t="s">
        <v>618</v>
      </c>
      <c r="B291" s="15" t="s">
        <v>425</v>
      </c>
      <c r="C291" s="16" t="s">
        <v>610</v>
      </c>
      <c r="D291" s="17"/>
      <c r="E291" s="17" t="s">
        <v>1171</v>
      </c>
      <c r="F291" s="36">
        <v>4341859988</v>
      </c>
      <c r="G291" s="34">
        <v>103.03</v>
      </c>
      <c r="H291" s="20">
        <f t="shared" si="64"/>
        <v>1.0303</v>
      </c>
      <c r="I291" s="18">
        <v>20155848.88</v>
      </c>
      <c r="J291" s="18">
        <v>2099245.62</v>
      </c>
      <c r="K291" s="18">
        <v>0</v>
      </c>
      <c r="L291" s="18">
        <v>827997.94</v>
      </c>
      <c r="M291" s="21">
        <f t="shared" si="65"/>
        <v>23083092.44</v>
      </c>
      <c r="N291" s="18">
        <v>0</v>
      </c>
      <c r="O291" s="18">
        <v>55150122.45</v>
      </c>
      <c r="P291" s="18">
        <v>0</v>
      </c>
      <c r="Q291" s="21">
        <f t="shared" si="66"/>
        <v>55150122.45</v>
      </c>
      <c r="R291" s="18">
        <v>11687555.37</v>
      </c>
      <c r="S291" s="18">
        <v>1302558</v>
      </c>
      <c r="T291" s="22">
        <f t="shared" si="67"/>
        <v>12990113.37</v>
      </c>
      <c r="U291" s="21">
        <f t="shared" si="68"/>
        <v>91223328.26</v>
      </c>
      <c r="V291" s="23">
        <f t="shared" si="69"/>
        <v>0.26918314736776355</v>
      </c>
      <c r="W291" s="23">
        <f t="shared" si="69"/>
        <v>0.030000000082913772</v>
      </c>
      <c r="X291" s="23">
        <f t="shared" si="69"/>
        <v>0.29918314745067726</v>
      </c>
      <c r="Y291" s="24">
        <f t="shared" si="70"/>
        <v>1.2701957825084986</v>
      </c>
      <c r="Z291" s="24">
        <f t="shared" si="71"/>
        <v>0.5316406448802329</v>
      </c>
      <c r="AA291" s="25"/>
      <c r="AB291" s="24">
        <f t="shared" si="72"/>
        <v>2.101019574839409</v>
      </c>
      <c r="AC291" s="35">
        <v>531322.9331184529</v>
      </c>
      <c r="AD291" s="27">
        <f t="shared" si="73"/>
        <v>11163.198830429596</v>
      </c>
      <c r="AE291" s="29"/>
      <c r="AF291" s="30">
        <f t="shared" si="74"/>
        <v>4214170618.2665243</v>
      </c>
      <c r="AG291" s="23">
        <f t="shared" si="75"/>
        <v>0.5477493564201039</v>
      </c>
      <c r="AH291" s="23">
        <f t="shared" si="76"/>
        <v>1.308682714718506</v>
      </c>
      <c r="AI291" s="23">
        <f t="shared" si="77"/>
        <v>0.2773393967330067</v>
      </c>
      <c r="AJ291" s="23">
        <f t="shared" si="78"/>
        <v>0.30824839681843286</v>
      </c>
      <c r="AK291" s="23">
        <f t="shared" si="79"/>
        <v>2.165</v>
      </c>
    </row>
    <row r="292" spans="1:37" ht="12.75">
      <c r="A292" s="14" t="s">
        <v>619</v>
      </c>
      <c r="B292" s="15" t="s">
        <v>427</v>
      </c>
      <c r="C292" s="16" t="s">
        <v>610</v>
      </c>
      <c r="D292" s="17"/>
      <c r="E292" s="17" t="s">
        <v>1171</v>
      </c>
      <c r="F292" s="36">
        <v>2603782710</v>
      </c>
      <c r="G292" s="34">
        <v>50.77</v>
      </c>
      <c r="H292" s="20">
        <f t="shared" si="64"/>
        <v>0.5077</v>
      </c>
      <c r="I292" s="18">
        <v>25833913.88</v>
      </c>
      <c r="J292" s="18">
        <v>2691155.15</v>
      </c>
      <c r="K292" s="18">
        <v>0</v>
      </c>
      <c r="L292" s="18">
        <v>1056695.2</v>
      </c>
      <c r="M292" s="21">
        <f t="shared" si="65"/>
        <v>29581764.229999997</v>
      </c>
      <c r="N292" s="18">
        <v>59817160.25</v>
      </c>
      <c r="O292" s="18">
        <v>0</v>
      </c>
      <c r="P292" s="18">
        <v>0</v>
      </c>
      <c r="Q292" s="21">
        <f t="shared" si="66"/>
        <v>59817160.25</v>
      </c>
      <c r="R292" s="18">
        <v>20310795.35</v>
      </c>
      <c r="S292" s="18">
        <v>781135</v>
      </c>
      <c r="T292" s="22">
        <f t="shared" si="67"/>
        <v>21091930.35</v>
      </c>
      <c r="U292" s="21">
        <f t="shared" si="68"/>
        <v>110490854.82999998</v>
      </c>
      <c r="V292" s="23">
        <f t="shared" si="69"/>
        <v>0.7800495514466336</v>
      </c>
      <c r="W292" s="23">
        <f t="shared" si="69"/>
        <v>0.030000007181858888</v>
      </c>
      <c r="X292" s="23">
        <f t="shared" si="69"/>
        <v>0.8100495586284926</v>
      </c>
      <c r="Y292" s="24">
        <f t="shared" si="70"/>
        <v>2.297317668646782</v>
      </c>
      <c r="Z292" s="24">
        <f t="shared" si="71"/>
        <v>1.1361072533583265</v>
      </c>
      <c r="AA292" s="25"/>
      <c r="AB292" s="24">
        <f t="shared" si="72"/>
        <v>4.2434744806336</v>
      </c>
      <c r="AC292" s="35">
        <v>164346.5546811945</v>
      </c>
      <c r="AD292" s="27">
        <f t="shared" si="73"/>
        <v>6974.004107697036</v>
      </c>
      <c r="AE292" s="29"/>
      <c r="AF292" s="30">
        <f t="shared" si="74"/>
        <v>5128585207.799881</v>
      </c>
      <c r="AG292" s="23">
        <f t="shared" si="75"/>
        <v>0.5768016525300225</v>
      </c>
      <c r="AH292" s="23">
        <f t="shared" si="76"/>
        <v>1.1663481803719713</v>
      </c>
      <c r="AI292" s="23">
        <f t="shared" si="77"/>
        <v>0.3960311572694559</v>
      </c>
      <c r="AJ292" s="23">
        <f t="shared" si="78"/>
        <v>0.41126216091568574</v>
      </c>
      <c r="AK292" s="23">
        <f t="shared" si="79"/>
        <v>2.154</v>
      </c>
    </row>
    <row r="293" spans="1:37" ht="12.75">
      <c r="A293" s="14" t="s">
        <v>620</v>
      </c>
      <c r="B293" s="15" t="s">
        <v>621</v>
      </c>
      <c r="C293" s="16" t="s">
        <v>610</v>
      </c>
      <c r="D293" s="17"/>
      <c r="E293" s="17" t="s">
        <v>1171</v>
      </c>
      <c r="F293" s="36">
        <v>500753565</v>
      </c>
      <c r="G293" s="34">
        <v>99.36</v>
      </c>
      <c r="H293" s="20">
        <f t="shared" si="64"/>
        <v>0.9936</v>
      </c>
      <c r="I293" s="18">
        <v>2438394.98</v>
      </c>
      <c r="J293" s="18">
        <v>0</v>
      </c>
      <c r="K293" s="18">
        <v>0</v>
      </c>
      <c r="L293" s="18">
        <v>100224.49</v>
      </c>
      <c r="M293" s="21">
        <f t="shared" si="65"/>
        <v>2538619.47</v>
      </c>
      <c r="N293" s="18">
        <v>0</v>
      </c>
      <c r="O293" s="18">
        <v>6647044.51</v>
      </c>
      <c r="P293" s="18">
        <v>0</v>
      </c>
      <c r="Q293" s="21">
        <f t="shared" si="66"/>
        <v>6647044.51</v>
      </c>
      <c r="R293" s="18">
        <v>2113180</v>
      </c>
      <c r="S293" s="18">
        <v>50128.38</v>
      </c>
      <c r="T293" s="22">
        <f t="shared" si="67"/>
        <v>2163308.38</v>
      </c>
      <c r="U293" s="21">
        <f t="shared" si="68"/>
        <v>11348972.36</v>
      </c>
      <c r="V293" s="23">
        <f t="shared" si="69"/>
        <v>0.4219999911533331</v>
      </c>
      <c r="W293" s="23">
        <f t="shared" si="69"/>
        <v>0.010010588741390188</v>
      </c>
      <c r="X293" s="23">
        <f t="shared" si="69"/>
        <v>0.43201057989472325</v>
      </c>
      <c r="Y293" s="24">
        <f t="shared" si="70"/>
        <v>1.3274083250910056</v>
      </c>
      <c r="Z293" s="24">
        <f t="shared" si="71"/>
        <v>0.5069598396169183</v>
      </c>
      <c r="AA293" s="25"/>
      <c r="AB293" s="24">
        <f t="shared" si="72"/>
        <v>2.266378744602647</v>
      </c>
      <c r="AC293" s="35">
        <v>504888.78612716764</v>
      </c>
      <c r="AD293" s="27">
        <f t="shared" si="73"/>
        <v>11442.692132668446</v>
      </c>
      <c r="AE293" s="29"/>
      <c r="AF293" s="30">
        <f t="shared" si="74"/>
        <v>503979030.79710144</v>
      </c>
      <c r="AG293" s="23">
        <f t="shared" si="75"/>
        <v>0.5037152966433699</v>
      </c>
      <c r="AH293" s="23">
        <f t="shared" si="76"/>
        <v>1.3189129118104232</v>
      </c>
      <c r="AI293" s="23">
        <f t="shared" si="77"/>
        <v>0.41929919120995174</v>
      </c>
      <c r="AJ293" s="23">
        <f t="shared" si="78"/>
        <v>0.429245712183397</v>
      </c>
      <c r="AK293" s="23">
        <f t="shared" si="79"/>
        <v>2.252</v>
      </c>
    </row>
    <row r="294" spans="1:37" ht="12.75">
      <c r="A294" s="14" t="s">
        <v>622</v>
      </c>
      <c r="B294" s="15" t="s">
        <v>623</v>
      </c>
      <c r="C294" s="16" t="s">
        <v>610</v>
      </c>
      <c r="D294" s="17"/>
      <c r="E294" s="17" t="s">
        <v>1170</v>
      </c>
      <c r="F294" s="36">
        <v>2220526988</v>
      </c>
      <c r="G294" s="34">
        <v>89.95</v>
      </c>
      <c r="H294" s="20">
        <f t="shared" si="64"/>
        <v>0.8995000000000001</v>
      </c>
      <c r="I294" s="18">
        <v>12604236.639999999</v>
      </c>
      <c r="J294" s="18">
        <v>0</v>
      </c>
      <c r="K294" s="18">
        <v>0</v>
      </c>
      <c r="L294" s="18">
        <v>518370.36</v>
      </c>
      <c r="M294" s="21">
        <f t="shared" si="65"/>
        <v>13122606.999999998</v>
      </c>
      <c r="N294" s="18">
        <v>0</v>
      </c>
      <c r="O294" s="18">
        <v>21234550.02</v>
      </c>
      <c r="P294" s="18">
        <v>0</v>
      </c>
      <c r="Q294" s="21">
        <f t="shared" si="66"/>
        <v>21234550.02</v>
      </c>
      <c r="R294" s="18">
        <v>10398805.85</v>
      </c>
      <c r="S294" s="18">
        <v>221323.42</v>
      </c>
      <c r="T294" s="22">
        <f t="shared" si="67"/>
        <v>10620129.27</v>
      </c>
      <c r="U294" s="21">
        <f t="shared" si="68"/>
        <v>44977286.28999999</v>
      </c>
      <c r="V294" s="23">
        <f t="shared" si="69"/>
        <v>0.46830351111229096</v>
      </c>
      <c r="W294" s="23">
        <f t="shared" si="69"/>
        <v>0.009967157399845123</v>
      </c>
      <c r="X294" s="23">
        <f t="shared" si="69"/>
        <v>0.4782706685121361</v>
      </c>
      <c r="Y294" s="24">
        <f t="shared" si="70"/>
        <v>0.9562842575097763</v>
      </c>
      <c r="Z294" s="24">
        <f t="shared" si="71"/>
        <v>0.5909681382354809</v>
      </c>
      <c r="AA294" s="25"/>
      <c r="AB294" s="24">
        <f t="shared" si="72"/>
        <v>2.025523064257393</v>
      </c>
      <c r="AC294" s="35">
        <v>753125.6103398756</v>
      </c>
      <c r="AD294" s="27">
        <f t="shared" si="73"/>
        <v>15254.73294026344</v>
      </c>
      <c r="AE294" s="29"/>
      <c r="AF294" s="30">
        <f t="shared" si="74"/>
        <v>2468623666.4813786</v>
      </c>
      <c r="AG294" s="23">
        <f t="shared" si="75"/>
        <v>0.531575840342815</v>
      </c>
      <c r="AH294" s="23">
        <f t="shared" si="76"/>
        <v>0.8601776896300438</v>
      </c>
      <c r="AI294" s="23">
        <f t="shared" si="77"/>
        <v>0.42123900824550575</v>
      </c>
      <c r="AJ294" s="23">
        <f t="shared" si="78"/>
        <v>0.4302044663266664</v>
      </c>
      <c r="AK294" s="23">
        <f t="shared" si="79"/>
        <v>1.8219999999999998</v>
      </c>
    </row>
    <row r="295" spans="1:37" ht="12.75">
      <c r="A295" s="14" t="s">
        <v>624</v>
      </c>
      <c r="B295" s="15" t="s">
        <v>625</v>
      </c>
      <c r="C295" s="16" t="s">
        <v>610</v>
      </c>
      <c r="D295" s="17"/>
      <c r="E295" s="17" t="s">
        <v>1170</v>
      </c>
      <c r="F295" s="36">
        <v>4709037436</v>
      </c>
      <c r="G295" s="34">
        <v>95.33</v>
      </c>
      <c r="H295" s="20">
        <f t="shared" si="64"/>
        <v>0.9533</v>
      </c>
      <c r="I295" s="18">
        <v>24809408.43</v>
      </c>
      <c r="J295" s="18">
        <v>0</v>
      </c>
      <c r="K295" s="18">
        <v>0</v>
      </c>
      <c r="L295" s="18">
        <v>1020280.53</v>
      </c>
      <c r="M295" s="21">
        <f t="shared" si="65"/>
        <v>25829688.96</v>
      </c>
      <c r="N295" s="18">
        <v>0</v>
      </c>
      <c r="O295" s="18">
        <v>42256437.47</v>
      </c>
      <c r="P295" s="18">
        <v>0</v>
      </c>
      <c r="Q295" s="21">
        <f t="shared" si="66"/>
        <v>42256437.47</v>
      </c>
      <c r="R295" s="18">
        <v>22144756.21</v>
      </c>
      <c r="S295" s="18">
        <v>940000</v>
      </c>
      <c r="T295" s="22">
        <f t="shared" si="67"/>
        <v>23084756.21</v>
      </c>
      <c r="U295" s="21">
        <f t="shared" si="68"/>
        <v>91170882.64000002</v>
      </c>
      <c r="V295" s="23">
        <f t="shared" si="69"/>
        <v>0.4702607807002365</v>
      </c>
      <c r="W295" s="23">
        <f t="shared" si="69"/>
        <v>0.0199616166313272</v>
      </c>
      <c r="X295" s="23">
        <f t="shared" si="69"/>
        <v>0.4902223973315637</v>
      </c>
      <c r="Y295" s="24">
        <f t="shared" si="70"/>
        <v>0.8973476648742447</v>
      </c>
      <c r="Z295" s="24">
        <f t="shared" si="71"/>
        <v>0.5485131369424943</v>
      </c>
      <c r="AA295" s="25"/>
      <c r="AB295" s="24">
        <f t="shared" si="72"/>
        <v>1.936083199148303</v>
      </c>
      <c r="AC295" s="35">
        <v>837349.0658001625</v>
      </c>
      <c r="AD295" s="27">
        <f t="shared" si="73"/>
        <v>16211.774581182215</v>
      </c>
      <c r="AE295" s="29"/>
      <c r="AF295" s="30">
        <f t="shared" si="74"/>
        <v>4939722475.611035</v>
      </c>
      <c r="AG295" s="23">
        <f t="shared" si="75"/>
        <v>0.5228975734472798</v>
      </c>
      <c r="AH295" s="23">
        <f t="shared" si="76"/>
        <v>0.8554415289246173</v>
      </c>
      <c r="AI295" s="23">
        <f t="shared" si="77"/>
        <v>0.4482996022415355</v>
      </c>
      <c r="AJ295" s="23">
        <f t="shared" si="78"/>
        <v>0.4673290113761797</v>
      </c>
      <c r="AK295" s="23">
        <f t="shared" si="79"/>
        <v>1.8450000000000002</v>
      </c>
    </row>
    <row r="296" spans="1:37" ht="12.75">
      <c r="A296" s="14" t="s">
        <v>626</v>
      </c>
      <c r="B296" s="15" t="s">
        <v>627</v>
      </c>
      <c r="C296" s="16" t="s">
        <v>610</v>
      </c>
      <c r="D296" s="17"/>
      <c r="E296" s="17" t="s">
        <v>1171</v>
      </c>
      <c r="F296" s="36">
        <v>1983835190</v>
      </c>
      <c r="G296" s="34">
        <v>65.7</v>
      </c>
      <c r="H296" s="20">
        <f t="shared" si="64"/>
        <v>0.657</v>
      </c>
      <c r="I296" s="18">
        <v>14983478.45</v>
      </c>
      <c r="J296" s="18">
        <v>0</v>
      </c>
      <c r="K296" s="18">
        <v>0</v>
      </c>
      <c r="L296" s="18">
        <v>615999.15</v>
      </c>
      <c r="M296" s="21">
        <f t="shared" si="65"/>
        <v>15599477.6</v>
      </c>
      <c r="N296" s="18">
        <v>21115662</v>
      </c>
      <c r="O296" s="18">
        <v>0</v>
      </c>
      <c r="P296" s="18">
        <v>1882187</v>
      </c>
      <c r="Q296" s="21">
        <f t="shared" si="66"/>
        <v>22997849</v>
      </c>
      <c r="R296" s="18">
        <v>70064469</v>
      </c>
      <c r="S296" s="18">
        <v>0</v>
      </c>
      <c r="T296" s="22">
        <f t="shared" si="67"/>
        <v>70064469</v>
      </c>
      <c r="U296" s="21">
        <f t="shared" si="68"/>
        <v>108661795.6</v>
      </c>
      <c r="V296" s="23">
        <f t="shared" si="69"/>
        <v>3.5317686344700845</v>
      </c>
      <c r="W296" s="23">
        <f t="shared" si="69"/>
        <v>0</v>
      </c>
      <c r="X296" s="23">
        <f t="shared" si="69"/>
        <v>3.5317686344700845</v>
      </c>
      <c r="Y296" s="24">
        <f t="shared" si="70"/>
        <v>1.1592620755961083</v>
      </c>
      <c r="Z296" s="24">
        <f t="shared" si="71"/>
        <v>0.7863293119626534</v>
      </c>
      <c r="AA296" s="25"/>
      <c r="AB296" s="24">
        <f t="shared" si="72"/>
        <v>5.477360022028846</v>
      </c>
      <c r="AC296" s="35">
        <v>62532.42725772224</v>
      </c>
      <c r="AD296" s="27">
        <f t="shared" si="73"/>
        <v>3425.126171418747</v>
      </c>
      <c r="AE296" s="29"/>
      <c r="AF296" s="30">
        <f t="shared" si="74"/>
        <v>3019536057.8386602</v>
      </c>
      <c r="AG296" s="23">
        <f t="shared" si="75"/>
        <v>0.5166183579594634</v>
      </c>
      <c r="AH296" s="23">
        <f t="shared" si="76"/>
        <v>0.7616351836666433</v>
      </c>
      <c r="AI296" s="23">
        <f t="shared" si="77"/>
        <v>2.320371992846846</v>
      </c>
      <c r="AJ296" s="23">
        <f t="shared" si="78"/>
        <v>2.320371992846846</v>
      </c>
      <c r="AK296" s="23">
        <f t="shared" si="79"/>
        <v>3.5989999999999998</v>
      </c>
    </row>
    <row r="297" spans="1:37" ht="12.75">
      <c r="A297" s="14" t="s">
        <v>628</v>
      </c>
      <c r="B297" s="15" t="s">
        <v>629</v>
      </c>
      <c r="C297" s="16" t="s">
        <v>610</v>
      </c>
      <c r="D297" s="17"/>
      <c r="E297" s="17" t="s">
        <v>1171</v>
      </c>
      <c r="F297" s="36">
        <v>2534469725</v>
      </c>
      <c r="G297" s="34">
        <v>98.6</v>
      </c>
      <c r="H297" s="20">
        <f t="shared" si="64"/>
        <v>0.986</v>
      </c>
      <c r="I297" s="18">
        <v>11983208.92</v>
      </c>
      <c r="J297" s="18">
        <v>1248953.42</v>
      </c>
      <c r="K297" s="18">
        <v>0</v>
      </c>
      <c r="L297" s="18">
        <v>488091.06</v>
      </c>
      <c r="M297" s="21">
        <f t="shared" si="65"/>
        <v>13720253.4</v>
      </c>
      <c r="N297" s="18">
        <v>34627533</v>
      </c>
      <c r="O297" s="18">
        <v>0</v>
      </c>
      <c r="P297" s="18">
        <v>0</v>
      </c>
      <c r="Q297" s="21">
        <f t="shared" si="66"/>
        <v>34627533</v>
      </c>
      <c r="R297" s="18">
        <v>13374982.51</v>
      </c>
      <c r="S297" s="18">
        <v>1267234.86</v>
      </c>
      <c r="T297" s="22">
        <f t="shared" si="67"/>
        <v>14642217.37</v>
      </c>
      <c r="U297" s="21">
        <f t="shared" si="68"/>
        <v>62990003.769999996</v>
      </c>
      <c r="V297" s="23">
        <f t="shared" si="69"/>
        <v>0.5277231121788207</v>
      </c>
      <c r="W297" s="23">
        <f t="shared" si="69"/>
        <v>0.049999999901360045</v>
      </c>
      <c r="X297" s="23">
        <f t="shared" si="69"/>
        <v>0.5777231120801808</v>
      </c>
      <c r="Y297" s="24">
        <f t="shared" si="70"/>
        <v>1.3662634301145578</v>
      </c>
      <c r="Z297" s="24">
        <f t="shared" si="71"/>
        <v>0.541346115310176</v>
      </c>
      <c r="AA297" s="25"/>
      <c r="AB297" s="24">
        <f t="shared" si="72"/>
        <v>2.4853326575049146</v>
      </c>
      <c r="AC297" s="35">
        <v>388613.5490605428</v>
      </c>
      <c r="AD297" s="27">
        <f t="shared" si="73"/>
        <v>9658.339446290553</v>
      </c>
      <c r="AE297" s="29"/>
      <c r="AF297" s="30">
        <f t="shared" si="74"/>
        <v>2570456110.5476675</v>
      </c>
      <c r="AG297" s="23">
        <f t="shared" si="75"/>
        <v>0.5337672696958334</v>
      </c>
      <c r="AH297" s="23">
        <f t="shared" si="76"/>
        <v>1.347135742092954</v>
      </c>
      <c r="AI297" s="23">
        <f t="shared" si="77"/>
        <v>0.5203349886083173</v>
      </c>
      <c r="AJ297" s="23">
        <f t="shared" si="78"/>
        <v>0.5696349885110582</v>
      </c>
      <c r="AK297" s="23">
        <f t="shared" si="79"/>
        <v>2.451</v>
      </c>
    </row>
    <row r="298" spans="1:37" ht="12.75">
      <c r="A298" s="14" t="s">
        <v>630</v>
      </c>
      <c r="B298" s="15" t="s">
        <v>631</v>
      </c>
      <c r="C298" s="16" t="s">
        <v>610</v>
      </c>
      <c r="D298" s="17"/>
      <c r="E298" s="17" t="s">
        <v>1171</v>
      </c>
      <c r="F298" s="36">
        <v>6088054424</v>
      </c>
      <c r="G298" s="34">
        <v>97.3</v>
      </c>
      <c r="H298" s="20">
        <f t="shared" si="64"/>
        <v>0.973</v>
      </c>
      <c r="I298" s="18">
        <v>30431456.33</v>
      </c>
      <c r="J298" s="18">
        <v>3169225.26</v>
      </c>
      <c r="K298" s="18">
        <v>0</v>
      </c>
      <c r="L298" s="18">
        <v>1251823.52</v>
      </c>
      <c r="M298" s="21">
        <f t="shared" si="65"/>
        <v>34852505.11</v>
      </c>
      <c r="N298" s="18">
        <v>0</v>
      </c>
      <c r="O298" s="18">
        <v>81666038.97</v>
      </c>
      <c r="P298" s="18">
        <v>0</v>
      </c>
      <c r="Q298" s="21">
        <f t="shared" si="66"/>
        <v>81666038.97</v>
      </c>
      <c r="R298" s="18">
        <v>20978376.61</v>
      </c>
      <c r="S298" s="18">
        <v>1826416.33</v>
      </c>
      <c r="T298" s="22">
        <f t="shared" si="67"/>
        <v>22804792.939999998</v>
      </c>
      <c r="U298" s="21">
        <f t="shared" si="68"/>
        <v>139323337.01999998</v>
      </c>
      <c r="V298" s="23">
        <f t="shared" si="69"/>
        <v>0.34458260634629306</v>
      </c>
      <c r="W298" s="23">
        <f t="shared" si="69"/>
        <v>0.030000000045991706</v>
      </c>
      <c r="X298" s="23">
        <f t="shared" si="69"/>
        <v>0.37458260639228474</v>
      </c>
      <c r="Y298" s="24">
        <f t="shared" si="70"/>
        <v>1.3414144040509977</v>
      </c>
      <c r="Z298" s="24">
        <f t="shared" si="71"/>
        <v>0.5724736127950225</v>
      </c>
      <c r="AA298" s="25"/>
      <c r="AB298" s="24">
        <f t="shared" si="72"/>
        <v>2.2884706232383047</v>
      </c>
      <c r="AC298" s="35">
        <v>536665.303049316</v>
      </c>
      <c r="AD298" s="27">
        <f t="shared" si="73"/>
        <v>12281.427805396419</v>
      </c>
      <c r="AE298" s="29"/>
      <c r="AF298" s="30">
        <f t="shared" si="74"/>
        <v>6256993241.521069</v>
      </c>
      <c r="AG298" s="23">
        <f t="shared" si="75"/>
        <v>0.557016825249557</v>
      </c>
      <c r="AH298" s="23">
        <f t="shared" si="76"/>
        <v>1.3051962151416208</v>
      </c>
      <c r="AI298" s="23">
        <f t="shared" si="77"/>
        <v>0.33527887597494316</v>
      </c>
      <c r="AJ298" s="23">
        <f t="shared" si="78"/>
        <v>0.3644688760196931</v>
      </c>
      <c r="AK298" s="23">
        <f t="shared" si="79"/>
        <v>2.226</v>
      </c>
    </row>
    <row r="299" spans="1:37" ht="12.75">
      <c r="A299" s="14" t="s">
        <v>632</v>
      </c>
      <c r="B299" s="15" t="s">
        <v>633</v>
      </c>
      <c r="C299" s="16" t="s">
        <v>634</v>
      </c>
      <c r="D299" s="17"/>
      <c r="E299" s="17" t="s">
        <v>1171</v>
      </c>
      <c r="F299" s="36">
        <v>1029659205</v>
      </c>
      <c r="G299" s="34">
        <v>39.42</v>
      </c>
      <c r="H299" s="20">
        <f t="shared" si="64"/>
        <v>0.3942</v>
      </c>
      <c r="I299" s="18">
        <v>7818478.16</v>
      </c>
      <c r="J299" s="18">
        <v>0</v>
      </c>
      <c r="K299" s="18">
        <v>0</v>
      </c>
      <c r="L299" s="18">
        <v>559587.04</v>
      </c>
      <c r="M299" s="21">
        <f t="shared" si="65"/>
        <v>8378065.2</v>
      </c>
      <c r="N299" s="18">
        <v>23837085.5</v>
      </c>
      <c r="O299" s="18">
        <v>0</v>
      </c>
      <c r="P299" s="18">
        <v>0</v>
      </c>
      <c r="Q299" s="21">
        <f t="shared" si="66"/>
        <v>23837085.5</v>
      </c>
      <c r="R299" s="18">
        <v>20456107.66</v>
      </c>
      <c r="S299" s="18">
        <v>308897.76</v>
      </c>
      <c r="T299" s="22">
        <f t="shared" si="67"/>
        <v>20765005.42</v>
      </c>
      <c r="U299" s="21">
        <f t="shared" si="68"/>
        <v>52980156.120000005</v>
      </c>
      <c r="V299" s="23">
        <f t="shared" si="69"/>
        <v>1.9866872029760567</v>
      </c>
      <c r="W299" s="23">
        <f t="shared" si="69"/>
        <v>0.02999999985432073</v>
      </c>
      <c r="X299" s="23">
        <f t="shared" si="69"/>
        <v>2.0166872028303775</v>
      </c>
      <c r="Y299" s="24">
        <f t="shared" si="70"/>
        <v>2.31504612246923</v>
      </c>
      <c r="Z299" s="24">
        <f t="shared" si="71"/>
        <v>0.8136736076671116</v>
      </c>
      <c r="AA299" s="25"/>
      <c r="AB299" s="24">
        <f t="shared" si="72"/>
        <v>5.145406932966719</v>
      </c>
      <c r="AC299" s="35">
        <v>120080.56569414529</v>
      </c>
      <c r="AD299" s="27">
        <f t="shared" si="73"/>
        <v>6178.633752372208</v>
      </c>
      <c r="AE299" s="29"/>
      <c r="AF299" s="30">
        <f t="shared" si="74"/>
        <v>2612022336.3774734</v>
      </c>
      <c r="AG299" s="23">
        <f t="shared" si="75"/>
        <v>0.3207501361423754</v>
      </c>
      <c r="AH299" s="23">
        <f t="shared" si="76"/>
        <v>0.9125911814773705</v>
      </c>
      <c r="AI299" s="23">
        <f t="shared" si="77"/>
        <v>0.7831520954131616</v>
      </c>
      <c r="AJ299" s="23">
        <f t="shared" si="78"/>
        <v>0.7949780953557348</v>
      </c>
      <c r="AK299" s="23">
        <f t="shared" si="79"/>
        <v>2.029</v>
      </c>
    </row>
    <row r="300" spans="1:37" ht="12.75">
      <c r="A300" s="14" t="s">
        <v>635</v>
      </c>
      <c r="B300" s="15" t="s">
        <v>636</v>
      </c>
      <c r="C300" s="16" t="s">
        <v>634</v>
      </c>
      <c r="D300" s="17"/>
      <c r="E300" s="17" t="s">
        <v>1171</v>
      </c>
      <c r="F300" s="36">
        <v>1695686369</v>
      </c>
      <c r="G300" s="34">
        <v>98.71</v>
      </c>
      <c r="H300" s="20">
        <f t="shared" si="64"/>
        <v>0.9871</v>
      </c>
      <c r="I300" s="18">
        <v>4730306.489999999</v>
      </c>
      <c r="J300" s="18">
        <v>0</v>
      </c>
      <c r="K300" s="18">
        <v>0</v>
      </c>
      <c r="L300" s="18">
        <v>340680.07</v>
      </c>
      <c r="M300" s="21">
        <f t="shared" si="65"/>
        <v>5070986.56</v>
      </c>
      <c r="N300" s="18">
        <v>15975759</v>
      </c>
      <c r="O300" s="18">
        <v>0</v>
      </c>
      <c r="P300" s="18">
        <v>0</v>
      </c>
      <c r="Q300" s="21">
        <f t="shared" si="66"/>
        <v>15975759</v>
      </c>
      <c r="R300" s="18">
        <v>6365360</v>
      </c>
      <c r="S300" s="18">
        <v>339137</v>
      </c>
      <c r="T300" s="22">
        <f t="shared" si="67"/>
        <v>6704497</v>
      </c>
      <c r="U300" s="21">
        <f t="shared" si="68"/>
        <v>27751242.56</v>
      </c>
      <c r="V300" s="23">
        <f t="shared" si="69"/>
        <v>0.37538545549280167</v>
      </c>
      <c r="W300" s="23">
        <f t="shared" si="69"/>
        <v>0.019999983853146136</v>
      </c>
      <c r="X300" s="23">
        <f t="shared" si="69"/>
        <v>0.39538543934594783</v>
      </c>
      <c r="Y300" s="24">
        <f t="shared" si="70"/>
        <v>0.9421411466214363</v>
      </c>
      <c r="Z300" s="24">
        <f t="shared" si="71"/>
        <v>0.29905215095822946</v>
      </c>
      <c r="AA300" s="25"/>
      <c r="AB300" s="24">
        <f t="shared" si="72"/>
        <v>1.6365787369256135</v>
      </c>
      <c r="AC300" s="35">
        <v>617397.1900826446</v>
      </c>
      <c r="AD300" s="27">
        <f t="shared" si="73"/>
        <v>10104.191135268773</v>
      </c>
      <c r="AE300" s="29"/>
      <c r="AF300" s="30">
        <f t="shared" si="74"/>
        <v>1717846590.0111437</v>
      </c>
      <c r="AG300" s="23">
        <f t="shared" si="75"/>
        <v>0.2951943782108683</v>
      </c>
      <c r="AH300" s="23">
        <f t="shared" si="76"/>
        <v>0.9299875258300198</v>
      </c>
      <c r="AI300" s="23">
        <f t="shared" si="77"/>
        <v>0.37054298311694456</v>
      </c>
      <c r="AJ300" s="23">
        <f t="shared" si="78"/>
        <v>0.3902849671783851</v>
      </c>
      <c r="AK300" s="23">
        <f t="shared" si="79"/>
        <v>1.6150000000000002</v>
      </c>
    </row>
    <row r="301" spans="1:37" ht="12.75">
      <c r="A301" s="14" t="s">
        <v>637</v>
      </c>
      <c r="B301" s="15" t="s">
        <v>638</v>
      </c>
      <c r="C301" s="16" t="s">
        <v>634</v>
      </c>
      <c r="D301" s="17"/>
      <c r="E301" s="17" t="s">
        <v>1171</v>
      </c>
      <c r="F301" s="36">
        <v>144803169</v>
      </c>
      <c r="G301" s="34">
        <v>22.74</v>
      </c>
      <c r="H301" s="20">
        <f t="shared" si="64"/>
        <v>0.2274</v>
      </c>
      <c r="I301" s="18">
        <v>1885573.75</v>
      </c>
      <c r="J301" s="18">
        <v>0</v>
      </c>
      <c r="K301" s="18">
        <v>0</v>
      </c>
      <c r="L301" s="18">
        <v>135702.44</v>
      </c>
      <c r="M301" s="21">
        <f t="shared" si="65"/>
        <v>2021276.19</v>
      </c>
      <c r="N301" s="18">
        <v>9484197</v>
      </c>
      <c r="O301" s="18">
        <v>0</v>
      </c>
      <c r="P301" s="18">
        <v>0</v>
      </c>
      <c r="Q301" s="21">
        <f t="shared" si="66"/>
        <v>9484197</v>
      </c>
      <c r="R301" s="18">
        <v>4852314.95</v>
      </c>
      <c r="S301" s="18">
        <v>0</v>
      </c>
      <c r="T301" s="22">
        <f t="shared" si="67"/>
        <v>4852314.95</v>
      </c>
      <c r="U301" s="21">
        <f t="shared" si="68"/>
        <v>16357788.14</v>
      </c>
      <c r="V301" s="23">
        <f t="shared" si="69"/>
        <v>3.350972898942564</v>
      </c>
      <c r="W301" s="23">
        <f t="shared" si="69"/>
        <v>0</v>
      </c>
      <c r="X301" s="23">
        <f t="shared" si="69"/>
        <v>3.350972898942564</v>
      </c>
      <c r="Y301" s="24">
        <f t="shared" si="70"/>
        <v>6.549716463732917</v>
      </c>
      <c r="Z301" s="24">
        <f t="shared" si="71"/>
        <v>1.395878421693934</v>
      </c>
      <c r="AA301" s="25"/>
      <c r="AB301" s="24">
        <f t="shared" si="72"/>
        <v>11.296567784369415</v>
      </c>
      <c r="AC301" s="35">
        <v>64513.706763035625</v>
      </c>
      <c r="AD301" s="27">
        <f t="shared" si="73"/>
        <v>7287.834614695635</v>
      </c>
      <c r="AE301" s="29"/>
      <c r="AF301" s="30">
        <f t="shared" si="74"/>
        <v>636777348.2849604</v>
      </c>
      <c r="AG301" s="23">
        <f t="shared" si="75"/>
        <v>0.3174227530932006</v>
      </c>
      <c r="AH301" s="23">
        <f t="shared" si="76"/>
        <v>1.4894055238528654</v>
      </c>
      <c r="AI301" s="23">
        <f t="shared" si="77"/>
        <v>0.7620112372195391</v>
      </c>
      <c r="AJ301" s="23">
        <f t="shared" si="78"/>
        <v>0.7620112372195391</v>
      </c>
      <c r="AK301" s="23">
        <f t="shared" si="79"/>
        <v>2.568</v>
      </c>
    </row>
    <row r="302" spans="1:37" ht="12.75">
      <c r="A302" s="14" t="s">
        <v>639</v>
      </c>
      <c r="B302" s="15" t="s">
        <v>640</v>
      </c>
      <c r="C302" s="16" t="s">
        <v>634</v>
      </c>
      <c r="D302" s="17"/>
      <c r="E302" s="17" t="s">
        <v>1171</v>
      </c>
      <c r="F302" s="36">
        <v>2015876229</v>
      </c>
      <c r="G302" s="34">
        <v>25.16</v>
      </c>
      <c r="H302" s="20">
        <f t="shared" si="64"/>
        <v>0.2516</v>
      </c>
      <c r="I302" s="18">
        <v>22792417.91</v>
      </c>
      <c r="J302" s="18">
        <v>0</v>
      </c>
      <c r="K302" s="18">
        <v>0</v>
      </c>
      <c r="L302" s="18">
        <v>1639518.2</v>
      </c>
      <c r="M302" s="21">
        <f t="shared" si="65"/>
        <v>24431936.11</v>
      </c>
      <c r="N302" s="18">
        <v>114643311</v>
      </c>
      <c r="O302" s="18">
        <v>0</v>
      </c>
      <c r="P302" s="18">
        <v>0</v>
      </c>
      <c r="Q302" s="21">
        <f t="shared" si="66"/>
        <v>114643311</v>
      </c>
      <c r="R302" s="18">
        <v>34590325</v>
      </c>
      <c r="S302" s="18">
        <v>402250</v>
      </c>
      <c r="T302" s="22">
        <f t="shared" si="67"/>
        <v>34992575</v>
      </c>
      <c r="U302" s="21">
        <f t="shared" si="68"/>
        <v>174067822.11</v>
      </c>
      <c r="V302" s="23">
        <f t="shared" si="69"/>
        <v>1.715895276822573</v>
      </c>
      <c r="W302" s="23">
        <f t="shared" si="69"/>
        <v>0.019954102053157355</v>
      </c>
      <c r="X302" s="23">
        <f t="shared" si="69"/>
        <v>1.7358493788757305</v>
      </c>
      <c r="Y302" s="24">
        <f t="shared" si="70"/>
        <v>5.687021323569564</v>
      </c>
      <c r="Z302" s="24">
        <f t="shared" si="71"/>
        <v>1.2119760012309764</v>
      </c>
      <c r="AA302" s="25"/>
      <c r="AB302" s="24">
        <f t="shared" si="72"/>
        <v>8.63484670367627</v>
      </c>
      <c r="AC302" s="35">
        <v>97115.10673234811</v>
      </c>
      <c r="AD302" s="27">
        <f t="shared" si="73"/>
        <v>8385.740592449853</v>
      </c>
      <c r="AE302" s="29"/>
      <c r="AF302" s="30">
        <f t="shared" si="74"/>
        <v>8012226665.341813</v>
      </c>
      <c r="AG302" s="23">
        <f t="shared" si="75"/>
        <v>0.3049331619097136</v>
      </c>
      <c r="AH302" s="23">
        <f t="shared" si="76"/>
        <v>1.430854565010102</v>
      </c>
      <c r="AI302" s="23">
        <f t="shared" si="77"/>
        <v>0.4317192516485594</v>
      </c>
      <c r="AJ302" s="23">
        <f t="shared" si="78"/>
        <v>0.43673970372513377</v>
      </c>
      <c r="AK302" s="23">
        <f t="shared" si="79"/>
        <v>2.173</v>
      </c>
    </row>
    <row r="303" spans="1:37" ht="12.75">
      <c r="A303" s="14" t="s">
        <v>641</v>
      </c>
      <c r="B303" s="15" t="s">
        <v>642</v>
      </c>
      <c r="C303" s="16" t="s">
        <v>634</v>
      </c>
      <c r="D303" s="17"/>
      <c r="E303" s="17" t="s">
        <v>1171</v>
      </c>
      <c r="F303" s="36">
        <v>7305565860</v>
      </c>
      <c r="G303" s="34">
        <v>46.41</v>
      </c>
      <c r="H303" s="20">
        <f t="shared" si="64"/>
        <v>0.46409999999999996</v>
      </c>
      <c r="I303" s="18">
        <v>44066484.86</v>
      </c>
      <c r="J303" s="18">
        <v>0</v>
      </c>
      <c r="K303" s="18">
        <v>0</v>
      </c>
      <c r="L303" s="18">
        <v>3145799.02</v>
      </c>
      <c r="M303" s="21">
        <f t="shared" si="65"/>
        <v>47212283.88</v>
      </c>
      <c r="N303" s="18">
        <v>181923906</v>
      </c>
      <c r="O303" s="18">
        <v>0</v>
      </c>
      <c r="P303" s="18">
        <v>0</v>
      </c>
      <c r="Q303" s="21">
        <f t="shared" si="66"/>
        <v>181923906</v>
      </c>
      <c r="R303" s="18">
        <v>79794607</v>
      </c>
      <c r="S303" s="18">
        <v>730556.58</v>
      </c>
      <c r="T303" s="22">
        <f t="shared" si="67"/>
        <v>80525163.58</v>
      </c>
      <c r="U303" s="21">
        <f t="shared" si="68"/>
        <v>309661353.46</v>
      </c>
      <c r="V303" s="23">
        <f t="shared" si="69"/>
        <v>1.092244030498686</v>
      </c>
      <c r="W303" s="23">
        <f t="shared" si="69"/>
        <v>0.009999999917870837</v>
      </c>
      <c r="X303" s="23">
        <f t="shared" si="69"/>
        <v>1.1022440304165568</v>
      </c>
      <c r="Y303" s="24">
        <f t="shared" si="70"/>
        <v>2.4902096495506783</v>
      </c>
      <c r="Z303" s="24">
        <f t="shared" si="71"/>
        <v>0.6462508830219484</v>
      </c>
      <c r="AA303" s="25"/>
      <c r="AB303" s="24">
        <f t="shared" si="72"/>
        <v>4.2387045629891835</v>
      </c>
      <c r="AC303" s="35">
        <v>176426.49342418</v>
      </c>
      <c r="AD303" s="27">
        <f t="shared" si="73"/>
        <v>7478.197827092529</v>
      </c>
      <c r="AE303" s="29"/>
      <c r="AF303" s="30">
        <f t="shared" si="74"/>
        <v>15741361473.8203</v>
      </c>
      <c r="AG303" s="23">
        <f t="shared" si="75"/>
        <v>0.2999250348104862</v>
      </c>
      <c r="AH303" s="23">
        <f t="shared" si="76"/>
        <v>1.1557062983564697</v>
      </c>
      <c r="AI303" s="23">
        <f t="shared" si="77"/>
        <v>0.5069104545544402</v>
      </c>
      <c r="AJ303" s="23">
        <f t="shared" si="78"/>
        <v>0.511551454516324</v>
      </c>
      <c r="AK303" s="23">
        <f t="shared" si="79"/>
        <v>1.968</v>
      </c>
    </row>
    <row r="304" spans="1:37" ht="12.75">
      <c r="A304" s="14" t="s">
        <v>643</v>
      </c>
      <c r="B304" s="15" t="s">
        <v>644</v>
      </c>
      <c r="C304" s="16" t="s">
        <v>634</v>
      </c>
      <c r="D304" s="17"/>
      <c r="E304" s="17" t="s">
        <v>1171</v>
      </c>
      <c r="F304" s="36">
        <v>247741799</v>
      </c>
      <c r="G304" s="34">
        <v>100.84</v>
      </c>
      <c r="H304" s="20">
        <f t="shared" si="64"/>
        <v>1.0084</v>
      </c>
      <c r="I304" s="18">
        <v>703311.5499999999</v>
      </c>
      <c r="J304" s="18">
        <v>0</v>
      </c>
      <c r="K304" s="18">
        <v>0</v>
      </c>
      <c r="L304" s="18">
        <v>50657.03</v>
      </c>
      <c r="M304" s="21">
        <f t="shared" si="65"/>
        <v>753968.58</v>
      </c>
      <c r="N304" s="18">
        <v>3165533.42</v>
      </c>
      <c r="O304" s="18">
        <v>0</v>
      </c>
      <c r="P304" s="18">
        <v>0</v>
      </c>
      <c r="Q304" s="21">
        <f t="shared" si="66"/>
        <v>3165533.42</v>
      </c>
      <c r="R304" s="18">
        <v>1114856.62</v>
      </c>
      <c r="S304" s="18">
        <v>0</v>
      </c>
      <c r="T304" s="22">
        <f t="shared" si="67"/>
        <v>1114856.62</v>
      </c>
      <c r="U304" s="21">
        <f t="shared" si="68"/>
        <v>5034358.62</v>
      </c>
      <c r="V304" s="23">
        <f t="shared" si="69"/>
        <v>0.450007477341359</v>
      </c>
      <c r="W304" s="23">
        <f t="shared" si="69"/>
        <v>0</v>
      </c>
      <c r="X304" s="23">
        <f t="shared" si="69"/>
        <v>0.450007477341359</v>
      </c>
      <c r="Y304" s="24">
        <f t="shared" si="70"/>
        <v>1.2777550791903307</v>
      </c>
      <c r="Z304" s="24">
        <f t="shared" si="71"/>
        <v>0.3043364434436839</v>
      </c>
      <c r="AA304" s="25"/>
      <c r="AB304" s="24">
        <f t="shared" si="72"/>
        <v>2.0320989999753736</v>
      </c>
      <c r="AC304" s="35">
        <v>273360.02304147463</v>
      </c>
      <c r="AD304" s="27">
        <f t="shared" si="73"/>
        <v>5554.946294558257</v>
      </c>
      <c r="AE304" s="29"/>
      <c r="AF304" s="30">
        <f t="shared" si="74"/>
        <v>245678102.93534312</v>
      </c>
      <c r="AG304" s="23">
        <f t="shared" si="75"/>
        <v>0.3068928695686108</v>
      </c>
      <c r="AH304" s="23">
        <f t="shared" si="76"/>
        <v>1.2884882218555296</v>
      </c>
      <c r="AI304" s="23">
        <f t="shared" si="77"/>
        <v>0.45378754015102635</v>
      </c>
      <c r="AJ304" s="23">
        <f t="shared" si="78"/>
        <v>0.45378754015102635</v>
      </c>
      <c r="AK304" s="23">
        <f t="shared" si="79"/>
        <v>2.049</v>
      </c>
    </row>
    <row r="305" spans="1:37" ht="12.75">
      <c r="A305" s="14" t="s">
        <v>645</v>
      </c>
      <c r="B305" s="15" t="s">
        <v>646</v>
      </c>
      <c r="C305" s="16" t="s">
        <v>634</v>
      </c>
      <c r="D305" s="17"/>
      <c r="E305" s="17" t="s">
        <v>1171</v>
      </c>
      <c r="F305" s="36">
        <v>534815224</v>
      </c>
      <c r="G305" s="34">
        <v>37.27</v>
      </c>
      <c r="H305" s="20">
        <f t="shared" si="64"/>
        <v>0.37270000000000003</v>
      </c>
      <c r="I305" s="18">
        <v>4181546.4499999997</v>
      </c>
      <c r="J305" s="18">
        <v>0</v>
      </c>
      <c r="K305" s="18">
        <v>0</v>
      </c>
      <c r="L305" s="18">
        <v>301215.79</v>
      </c>
      <c r="M305" s="21">
        <f t="shared" si="65"/>
        <v>4482762.239999999</v>
      </c>
      <c r="N305" s="18">
        <v>22125243.61</v>
      </c>
      <c r="O305" s="18">
        <v>0</v>
      </c>
      <c r="P305" s="18">
        <v>0</v>
      </c>
      <c r="Q305" s="21">
        <f t="shared" si="66"/>
        <v>22125243.61</v>
      </c>
      <c r="R305" s="18">
        <v>8910660.37</v>
      </c>
      <c r="S305" s="18">
        <v>0</v>
      </c>
      <c r="T305" s="22">
        <f t="shared" si="67"/>
        <v>8910660.37</v>
      </c>
      <c r="U305" s="21">
        <f t="shared" si="68"/>
        <v>35518666.22</v>
      </c>
      <c r="V305" s="23">
        <f t="shared" si="69"/>
        <v>1.6661194315590389</v>
      </c>
      <c r="W305" s="23">
        <f t="shared" si="69"/>
        <v>0</v>
      </c>
      <c r="X305" s="23">
        <f t="shared" si="69"/>
        <v>1.6661194315590389</v>
      </c>
      <c r="Y305" s="24">
        <f t="shared" si="70"/>
        <v>4.136988368528566</v>
      </c>
      <c r="Z305" s="24">
        <f t="shared" si="71"/>
        <v>0.8381889742166351</v>
      </c>
      <c r="AA305" s="25"/>
      <c r="AB305" s="24">
        <f t="shared" si="72"/>
        <v>6.641296774304241</v>
      </c>
      <c r="AC305" s="35">
        <v>139243.57894736843</v>
      </c>
      <c r="AD305" s="27">
        <f t="shared" si="73"/>
        <v>9247.579317057358</v>
      </c>
      <c r="AE305" s="29"/>
      <c r="AF305" s="30">
        <f t="shared" si="74"/>
        <v>1434975111.3496108</v>
      </c>
      <c r="AG305" s="23">
        <f t="shared" si="75"/>
        <v>0.31239303069054</v>
      </c>
      <c r="AH305" s="23">
        <f t="shared" si="76"/>
        <v>1.541855564950597</v>
      </c>
      <c r="AI305" s="23">
        <f t="shared" si="77"/>
        <v>0.6209627121420538</v>
      </c>
      <c r="AJ305" s="23">
        <f t="shared" si="78"/>
        <v>0.6209627121420538</v>
      </c>
      <c r="AK305" s="23">
        <f t="shared" si="79"/>
        <v>2.475</v>
      </c>
    </row>
    <row r="306" spans="1:37" ht="12.75">
      <c r="A306" s="14" t="s">
        <v>647</v>
      </c>
      <c r="B306" s="15" t="s">
        <v>648</v>
      </c>
      <c r="C306" s="16" t="s">
        <v>634</v>
      </c>
      <c r="D306" s="17"/>
      <c r="E306" s="17" t="s">
        <v>1171</v>
      </c>
      <c r="F306" s="36">
        <v>238902453</v>
      </c>
      <c r="G306" s="34">
        <v>45.66</v>
      </c>
      <c r="H306" s="20">
        <f t="shared" si="64"/>
        <v>0.45659999999999995</v>
      </c>
      <c r="I306" s="18">
        <v>1480195.4000000001</v>
      </c>
      <c r="J306" s="18">
        <v>0</v>
      </c>
      <c r="K306" s="18">
        <v>0</v>
      </c>
      <c r="L306" s="18">
        <v>106607.4</v>
      </c>
      <c r="M306" s="21">
        <f t="shared" si="65"/>
        <v>1586802.8</v>
      </c>
      <c r="N306" s="18">
        <v>6989413</v>
      </c>
      <c r="O306" s="18">
        <v>0</v>
      </c>
      <c r="P306" s="18">
        <v>0</v>
      </c>
      <c r="Q306" s="21">
        <f t="shared" si="66"/>
        <v>6989413</v>
      </c>
      <c r="R306" s="18">
        <v>3459406.15</v>
      </c>
      <c r="S306" s="18">
        <v>0</v>
      </c>
      <c r="T306" s="22">
        <f t="shared" si="67"/>
        <v>3459406.15</v>
      </c>
      <c r="U306" s="21">
        <f t="shared" si="68"/>
        <v>12035621.950000001</v>
      </c>
      <c r="V306" s="23">
        <f t="shared" si="69"/>
        <v>1.4480412848670081</v>
      </c>
      <c r="W306" s="23">
        <f t="shared" si="69"/>
        <v>0</v>
      </c>
      <c r="X306" s="23">
        <f t="shared" si="69"/>
        <v>1.4480412848670081</v>
      </c>
      <c r="Y306" s="24">
        <f t="shared" si="70"/>
        <v>2.9256346731609324</v>
      </c>
      <c r="Z306" s="24">
        <f t="shared" si="71"/>
        <v>0.6642053189801279</v>
      </c>
      <c r="AA306" s="25"/>
      <c r="AB306" s="24">
        <f t="shared" si="72"/>
        <v>5.0378812770080685</v>
      </c>
      <c r="AC306" s="35">
        <v>124140.07682458387</v>
      </c>
      <c r="AD306" s="27">
        <f t="shared" si="73"/>
        <v>6254.029687609143</v>
      </c>
      <c r="AE306" s="29"/>
      <c r="AF306" s="30">
        <f t="shared" si="74"/>
        <v>523220440.2102497</v>
      </c>
      <c r="AG306" s="23">
        <f t="shared" si="75"/>
        <v>0.30327614864632635</v>
      </c>
      <c r="AH306" s="23">
        <f t="shared" si="76"/>
        <v>1.3358447917652816</v>
      </c>
      <c r="AI306" s="23">
        <f t="shared" si="77"/>
        <v>0.6611756506702757</v>
      </c>
      <c r="AJ306" s="23">
        <f t="shared" si="78"/>
        <v>0.6611756506702757</v>
      </c>
      <c r="AK306" s="23">
        <f t="shared" si="79"/>
        <v>2.3</v>
      </c>
    </row>
    <row r="307" spans="1:37" ht="12.75">
      <c r="A307" s="44" t="s">
        <v>649</v>
      </c>
      <c r="B307" s="45" t="s">
        <v>650</v>
      </c>
      <c r="C307" s="46" t="s">
        <v>634</v>
      </c>
      <c r="D307" s="47"/>
      <c r="E307" s="17" t="s">
        <v>1171</v>
      </c>
      <c r="F307" s="48">
        <v>3395973211</v>
      </c>
      <c r="G307" s="49">
        <v>45.09</v>
      </c>
      <c r="H307" s="50">
        <f t="shared" si="64"/>
        <v>0.4509</v>
      </c>
      <c r="I307" s="51">
        <v>21921461.52</v>
      </c>
      <c r="J307" s="51">
        <v>0</v>
      </c>
      <c r="K307" s="51">
        <v>0</v>
      </c>
      <c r="L307" s="51">
        <v>1584007.39</v>
      </c>
      <c r="M307" s="52">
        <f t="shared" si="65"/>
        <v>23505468.91</v>
      </c>
      <c r="N307" s="51">
        <v>86925434</v>
      </c>
      <c r="O307" s="51">
        <v>0</v>
      </c>
      <c r="P307" s="51">
        <v>0</v>
      </c>
      <c r="Q307" s="52">
        <f t="shared" si="66"/>
        <v>86925434</v>
      </c>
      <c r="R307" s="51">
        <v>31362937</v>
      </c>
      <c r="S307" s="51">
        <v>678630</v>
      </c>
      <c r="T307" s="53">
        <f t="shared" si="67"/>
        <v>32041567</v>
      </c>
      <c r="U307" s="52">
        <f t="shared" si="68"/>
        <v>142472469.91</v>
      </c>
      <c r="V307" s="23">
        <f t="shared" si="69"/>
        <v>0.9235331096962531</v>
      </c>
      <c r="W307" s="23">
        <f t="shared" si="69"/>
        <v>0.019983373184506548</v>
      </c>
      <c r="X307" s="23">
        <f t="shared" si="69"/>
        <v>0.9435164828807596</v>
      </c>
      <c r="Y307" s="24">
        <f t="shared" si="70"/>
        <v>2.559661946638365</v>
      </c>
      <c r="Z307" s="24">
        <f t="shared" si="71"/>
        <v>0.692157076912819</v>
      </c>
      <c r="AA307" s="25"/>
      <c r="AB307" s="24">
        <f t="shared" si="72"/>
        <v>4.1953355064319435</v>
      </c>
      <c r="AC307" s="35">
        <v>152901.09491059146</v>
      </c>
      <c r="AD307" s="27">
        <f t="shared" si="73"/>
        <v>6414.713924507249</v>
      </c>
      <c r="AE307" s="29"/>
      <c r="AF307" s="30">
        <f t="shared" si="74"/>
        <v>7531544047.460634</v>
      </c>
      <c r="AG307" s="23">
        <f t="shared" si="75"/>
        <v>0.31209362597999013</v>
      </c>
      <c r="AH307" s="23">
        <f t="shared" si="76"/>
        <v>1.154151571739239</v>
      </c>
      <c r="AI307" s="23">
        <f t="shared" si="77"/>
        <v>0.4164210791620405</v>
      </c>
      <c r="AJ307" s="23">
        <f t="shared" si="78"/>
        <v>0.42543158213093457</v>
      </c>
      <c r="AK307" s="23">
        <f t="shared" si="79"/>
        <v>1.891</v>
      </c>
    </row>
    <row r="308" spans="1:37" ht="12.75">
      <c r="A308" s="14" t="s">
        <v>651</v>
      </c>
      <c r="B308" s="15" t="s">
        <v>652</v>
      </c>
      <c r="C308" s="16" t="s">
        <v>634</v>
      </c>
      <c r="D308" s="17"/>
      <c r="E308" s="17" t="s">
        <v>1171</v>
      </c>
      <c r="F308" s="36">
        <v>974147309</v>
      </c>
      <c r="G308" s="34">
        <v>42.62</v>
      </c>
      <c r="H308" s="20">
        <f t="shared" si="64"/>
        <v>0.42619999999999997</v>
      </c>
      <c r="I308" s="18">
        <v>6470562.54</v>
      </c>
      <c r="J308" s="18">
        <v>0</v>
      </c>
      <c r="K308" s="18">
        <v>0</v>
      </c>
      <c r="L308" s="18">
        <v>464396.52</v>
      </c>
      <c r="M308" s="21">
        <f t="shared" si="65"/>
        <v>6934959.0600000005</v>
      </c>
      <c r="N308" s="18">
        <v>31162165</v>
      </c>
      <c r="O308" s="18">
        <v>0</v>
      </c>
      <c r="P308" s="18">
        <v>0</v>
      </c>
      <c r="Q308" s="21">
        <f t="shared" si="66"/>
        <v>31162165</v>
      </c>
      <c r="R308" s="18">
        <v>10076637.63</v>
      </c>
      <c r="S308" s="18">
        <v>0</v>
      </c>
      <c r="T308" s="22">
        <f t="shared" si="67"/>
        <v>10076637.63</v>
      </c>
      <c r="U308" s="21">
        <f t="shared" si="68"/>
        <v>48173761.690000005</v>
      </c>
      <c r="V308" s="23">
        <f t="shared" si="69"/>
        <v>1.0344059401389776</v>
      </c>
      <c r="W308" s="23">
        <f t="shared" si="69"/>
        <v>0</v>
      </c>
      <c r="X308" s="23">
        <f t="shared" si="69"/>
        <v>1.0344059401389776</v>
      </c>
      <c r="Y308" s="24">
        <f t="shared" si="70"/>
        <v>3.198917115727515</v>
      </c>
      <c r="Z308" s="24">
        <f t="shared" si="71"/>
        <v>0.7119004483129975</v>
      </c>
      <c r="AA308" s="25"/>
      <c r="AB308" s="24">
        <f t="shared" si="72"/>
        <v>4.94522350417949</v>
      </c>
      <c r="AC308" s="35">
        <v>173677.45033835407</v>
      </c>
      <c r="AD308" s="27">
        <f t="shared" si="73"/>
        <v>8588.738095591947</v>
      </c>
      <c r="AE308" s="29"/>
      <c r="AF308" s="30">
        <f t="shared" si="74"/>
        <v>2285657693.5710936</v>
      </c>
      <c r="AG308" s="23">
        <f t="shared" si="75"/>
        <v>0.3034119710709995</v>
      </c>
      <c r="AH308" s="23">
        <f t="shared" si="76"/>
        <v>1.3633784747230666</v>
      </c>
      <c r="AI308" s="23">
        <f t="shared" si="77"/>
        <v>0.4408638116872322</v>
      </c>
      <c r="AJ308" s="23">
        <f t="shared" si="78"/>
        <v>0.4408638116872322</v>
      </c>
      <c r="AK308" s="23">
        <f t="shared" si="79"/>
        <v>2.1069999999999998</v>
      </c>
    </row>
    <row r="309" spans="1:37" ht="12.75">
      <c r="A309" s="14" t="s">
        <v>653</v>
      </c>
      <c r="B309" s="15" t="s">
        <v>654</v>
      </c>
      <c r="C309" s="16" t="s">
        <v>634</v>
      </c>
      <c r="D309" s="17"/>
      <c r="E309" s="17" t="s">
        <v>1171</v>
      </c>
      <c r="F309" s="36">
        <v>499226907</v>
      </c>
      <c r="G309" s="34">
        <v>30.2</v>
      </c>
      <c r="H309" s="20">
        <f t="shared" si="64"/>
        <v>0.302</v>
      </c>
      <c r="I309" s="18">
        <v>4721441.529999999</v>
      </c>
      <c r="J309" s="18">
        <v>0</v>
      </c>
      <c r="K309" s="18">
        <v>0</v>
      </c>
      <c r="L309" s="18">
        <v>340068.38</v>
      </c>
      <c r="M309" s="21">
        <f t="shared" si="65"/>
        <v>5061509.909999999</v>
      </c>
      <c r="N309" s="18">
        <v>20521345</v>
      </c>
      <c r="O309" s="18">
        <v>0</v>
      </c>
      <c r="P309" s="18">
        <v>0</v>
      </c>
      <c r="Q309" s="21">
        <f t="shared" si="66"/>
        <v>20521345</v>
      </c>
      <c r="R309" s="18">
        <v>10807554.08</v>
      </c>
      <c r="S309" s="18">
        <v>0</v>
      </c>
      <c r="T309" s="22">
        <f t="shared" si="67"/>
        <v>10807554.08</v>
      </c>
      <c r="U309" s="21">
        <f t="shared" si="68"/>
        <v>36390408.99</v>
      </c>
      <c r="V309" s="23">
        <f t="shared" si="69"/>
        <v>2.1648580892696154</v>
      </c>
      <c r="W309" s="23">
        <f t="shared" si="69"/>
        <v>0</v>
      </c>
      <c r="X309" s="23">
        <f t="shared" si="69"/>
        <v>2.1648580892696154</v>
      </c>
      <c r="Y309" s="24">
        <f t="shared" si="70"/>
        <v>4.110624790502328</v>
      </c>
      <c r="Z309" s="24">
        <f t="shared" si="71"/>
        <v>1.0138696130014482</v>
      </c>
      <c r="AA309" s="25"/>
      <c r="AB309" s="24">
        <f t="shared" si="72"/>
        <v>7.289352492773392</v>
      </c>
      <c r="AC309" s="35">
        <v>93176.98374760995</v>
      </c>
      <c r="AD309" s="27">
        <f t="shared" si="73"/>
        <v>6791.998787497464</v>
      </c>
      <c r="AE309" s="29"/>
      <c r="AF309" s="30">
        <f t="shared" si="74"/>
        <v>1653069228.4768212</v>
      </c>
      <c r="AG309" s="23">
        <f t="shared" si="75"/>
        <v>0.30618862312643735</v>
      </c>
      <c r="AH309" s="23">
        <f t="shared" si="76"/>
        <v>1.2414086867317031</v>
      </c>
      <c r="AI309" s="23">
        <f t="shared" si="77"/>
        <v>0.6537871429594239</v>
      </c>
      <c r="AJ309" s="23">
        <f t="shared" si="78"/>
        <v>0.6537871429594239</v>
      </c>
      <c r="AK309" s="23">
        <f t="shared" si="79"/>
        <v>2.201</v>
      </c>
    </row>
    <row r="310" spans="1:37" ht="12.75">
      <c r="A310" s="14" t="s">
        <v>655</v>
      </c>
      <c r="B310" s="15" t="s">
        <v>656</v>
      </c>
      <c r="C310" s="16" t="s">
        <v>634</v>
      </c>
      <c r="D310" s="17"/>
      <c r="E310" s="17" t="s">
        <v>1171</v>
      </c>
      <c r="F310" s="36">
        <v>461994578</v>
      </c>
      <c r="G310" s="34">
        <v>47</v>
      </c>
      <c r="H310" s="20">
        <f t="shared" si="64"/>
        <v>0.47</v>
      </c>
      <c r="I310" s="18">
        <v>2866035.25</v>
      </c>
      <c r="J310" s="18">
        <v>0</v>
      </c>
      <c r="K310" s="18">
        <v>0</v>
      </c>
      <c r="L310" s="18">
        <v>206102.11</v>
      </c>
      <c r="M310" s="21">
        <f t="shared" si="65"/>
        <v>3072137.36</v>
      </c>
      <c r="N310" s="18">
        <v>12992818</v>
      </c>
      <c r="O310" s="18">
        <v>0</v>
      </c>
      <c r="P310" s="18">
        <v>0</v>
      </c>
      <c r="Q310" s="21">
        <f t="shared" si="66"/>
        <v>12992818</v>
      </c>
      <c r="R310" s="18">
        <v>4612932</v>
      </c>
      <c r="S310" s="18">
        <v>0</v>
      </c>
      <c r="T310" s="22">
        <f t="shared" si="67"/>
        <v>4612932</v>
      </c>
      <c r="U310" s="21">
        <f t="shared" si="68"/>
        <v>20677887.36</v>
      </c>
      <c r="V310" s="23">
        <f t="shared" si="69"/>
        <v>0.9984818479839388</v>
      </c>
      <c r="W310" s="23">
        <f t="shared" si="69"/>
        <v>0</v>
      </c>
      <c r="X310" s="23">
        <f t="shared" si="69"/>
        <v>0.9984818479839388</v>
      </c>
      <c r="Y310" s="24">
        <f t="shared" si="70"/>
        <v>2.812331273723303</v>
      </c>
      <c r="Z310" s="24">
        <f t="shared" si="71"/>
        <v>0.6649726006091786</v>
      </c>
      <c r="AA310" s="25"/>
      <c r="AB310" s="24">
        <f t="shared" si="72"/>
        <v>4.475785722316421</v>
      </c>
      <c r="AC310" s="35">
        <v>166087.56281407035</v>
      </c>
      <c r="AD310" s="27">
        <f t="shared" si="73"/>
        <v>7433.723422975478</v>
      </c>
      <c r="AE310" s="29"/>
      <c r="AF310" s="30">
        <f t="shared" si="74"/>
        <v>982967187.2340426</v>
      </c>
      <c r="AG310" s="23">
        <f t="shared" si="75"/>
        <v>0.3125371222863139</v>
      </c>
      <c r="AH310" s="23">
        <f t="shared" si="76"/>
        <v>1.3217956986499524</v>
      </c>
      <c r="AI310" s="23">
        <f t="shared" si="77"/>
        <v>0.46928646855245126</v>
      </c>
      <c r="AJ310" s="23">
        <f t="shared" si="78"/>
        <v>0.46928646855245126</v>
      </c>
      <c r="AK310" s="23">
        <f t="shared" si="79"/>
        <v>2.104</v>
      </c>
    </row>
    <row r="311" spans="1:37" ht="12.75">
      <c r="A311" s="14" t="s">
        <v>657</v>
      </c>
      <c r="B311" s="15" t="s">
        <v>505</v>
      </c>
      <c r="C311" s="16" t="s">
        <v>634</v>
      </c>
      <c r="D311" s="17"/>
      <c r="E311" s="17" t="s">
        <v>1171</v>
      </c>
      <c r="F311" s="36">
        <v>3758288766</v>
      </c>
      <c r="G311" s="34">
        <v>53.03</v>
      </c>
      <c r="H311" s="20">
        <f t="shared" si="64"/>
        <v>0.5303</v>
      </c>
      <c r="I311" s="18">
        <v>21499975.02</v>
      </c>
      <c r="J311" s="18">
        <v>0</v>
      </c>
      <c r="K311" s="18">
        <v>0</v>
      </c>
      <c r="L311" s="18">
        <v>1535704.73</v>
      </c>
      <c r="M311" s="21">
        <f t="shared" si="65"/>
        <v>23035679.75</v>
      </c>
      <c r="N311" s="18">
        <v>83147811.5</v>
      </c>
      <c r="O311" s="18">
        <v>0</v>
      </c>
      <c r="P311" s="18">
        <v>0</v>
      </c>
      <c r="Q311" s="21">
        <f t="shared" si="66"/>
        <v>83147811.5</v>
      </c>
      <c r="R311" s="18">
        <v>24766665.45</v>
      </c>
      <c r="S311" s="18">
        <v>939500</v>
      </c>
      <c r="T311" s="22">
        <f t="shared" si="67"/>
        <v>25706165.45</v>
      </c>
      <c r="U311" s="21">
        <f t="shared" si="68"/>
        <v>131889656.7</v>
      </c>
      <c r="V311" s="23">
        <f t="shared" si="69"/>
        <v>0.6589878264293011</v>
      </c>
      <c r="W311" s="23">
        <f t="shared" si="69"/>
        <v>0.02499807913908444</v>
      </c>
      <c r="X311" s="23">
        <f t="shared" si="69"/>
        <v>0.6839859055683855</v>
      </c>
      <c r="Y311" s="24">
        <f t="shared" si="70"/>
        <v>2.2123848559006656</v>
      </c>
      <c r="Z311" s="24">
        <f t="shared" si="71"/>
        <v>0.6129300110836667</v>
      </c>
      <c r="AA311" s="25"/>
      <c r="AB311" s="24">
        <f t="shared" si="72"/>
        <v>3.5093007725527174</v>
      </c>
      <c r="AC311" s="35">
        <v>175885.42730677561</v>
      </c>
      <c r="AD311" s="27">
        <f t="shared" si="73"/>
        <v>6172.348659284325</v>
      </c>
      <c r="AE311" s="29"/>
      <c r="AF311" s="30">
        <f t="shared" si="74"/>
        <v>7087099313.596078</v>
      </c>
      <c r="AG311" s="23">
        <f t="shared" si="75"/>
        <v>0.32503678487766846</v>
      </c>
      <c r="AH311" s="23">
        <f t="shared" si="76"/>
        <v>1.173227689084123</v>
      </c>
      <c r="AI311" s="23">
        <f t="shared" si="77"/>
        <v>0.34946124435545833</v>
      </c>
      <c r="AJ311" s="23">
        <f t="shared" si="78"/>
        <v>0.3627177257229148</v>
      </c>
      <c r="AK311" s="23">
        <f t="shared" si="79"/>
        <v>1.861</v>
      </c>
    </row>
    <row r="312" spans="1:37" ht="12.75">
      <c r="A312" s="14" t="s">
        <v>658</v>
      </c>
      <c r="B312" s="32" t="s">
        <v>659</v>
      </c>
      <c r="C312" s="16" t="s">
        <v>634</v>
      </c>
      <c r="D312" s="17"/>
      <c r="E312" s="17" t="s">
        <v>1171</v>
      </c>
      <c r="F312" s="36">
        <v>1285701596</v>
      </c>
      <c r="G312" s="34">
        <v>39.05</v>
      </c>
      <c r="H312" s="20">
        <f t="shared" si="64"/>
        <v>0.39049999999999996</v>
      </c>
      <c r="I312" s="18">
        <v>9679484.229999999</v>
      </c>
      <c r="J312" s="18">
        <v>0</v>
      </c>
      <c r="K312" s="18">
        <v>0</v>
      </c>
      <c r="L312" s="18">
        <v>696189.61</v>
      </c>
      <c r="M312" s="21">
        <f t="shared" si="65"/>
        <v>10375673.839999998</v>
      </c>
      <c r="N312" s="18">
        <v>27326591</v>
      </c>
      <c r="O312" s="18">
        <v>0</v>
      </c>
      <c r="P312" s="18">
        <v>882589.09</v>
      </c>
      <c r="Q312" s="21">
        <f t="shared" si="66"/>
        <v>28209180.09</v>
      </c>
      <c r="R312" s="18">
        <v>27775725.43</v>
      </c>
      <c r="S312" s="18">
        <v>0</v>
      </c>
      <c r="T312" s="22">
        <f t="shared" si="67"/>
        <v>27775725.43</v>
      </c>
      <c r="U312" s="21">
        <f t="shared" si="68"/>
        <v>66360579.36</v>
      </c>
      <c r="V312" s="23">
        <f t="shared" si="69"/>
        <v>2.1603555223400375</v>
      </c>
      <c r="W312" s="23">
        <f t="shared" si="69"/>
        <v>0</v>
      </c>
      <c r="X312" s="23">
        <f t="shared" si="69"/>
        <v>2.1603555223400375</v>
      </c>
      <c r="Y312" s="24">
        <f t="shared" si="70"/>
        <v>2.194068995306746</v>
      </c>
      <c r="Z312" s="24">
        <f t="shared" si="71"/>
        <v>0.8070048191804531</v>
      </c>
      <c r="AA312" s="25"/>
      <c r="AB312" s="24">
        <f t="shared" si="72"/>
        <v>5.161429336827237</v>
      </c>
      <c r="AC312" s="35">
        <v>117866.17371770872</v>
      </c>
      <c r="AD312" s="27">
        <f t="shared" si="73"/>
        <v>6083.579268461573</v>
      </c>
      <c r="AE312" s="29"/>
      <c r="AF312" s="30">
        <f t="shared" si="74"/>
        <v>3292449669.6542897</v>
      </c>
      <c r="AG312" s="23">
        <f t="shared" si="75"/>
        <v>0.31513538188996687</v>
      </c>
      <c r="AH312" s="23">
        <f t="shared" si="76"/>
        <v>0.8567839426672842</v>
      </c>
      <c r="AI312" s="23">
        <f t="shared" si="77"/>
        <v>0.8436188314737846</v>
      </c>
      <c r="AJ312" s="23">
        <f t="shared" si="78"/>
        <v>0.8436188314737846</v>
      </c>
      <c r="AK312" s="23">
        <f t="shared" si="79"/>
        <v>2.016</v>
      </c>
    </row>
    <row r="313" spans="1:37" ht="12.75">
      <c r="A313" s="14" t="s">
        <v>660</v>
      </c>
      <c r="B313" s="15" t="s">
        <v>661</v>
      </c>
      <c r="C313" s="16" t="s">
        <v>634</v>
      </c>
      <c r="D313" s="17"/>
      <c r="E313" s="17" t="s">
        <v>1171</v>
      </c>
      <c r="F313" s="36">
        <v>2469963068</v>
      </c>
      <c r="G313" s="34">
        <v>51.34</v>
      </c>
      <c r="H313" s="20">
        <f t="shared" si="64"/>
        <v>0.5134000000000001</v>
      </c>
      <c r="I313" s="18">
        <v>13903587.82</v>
      </c>
      <c r="J313" s="18">
        <v>0</v>
      </c>
      <c r="K313" s="18">
        <v>0</v>
      </c>
      <c r="L313" s="18">
        <v>1006937.4</v>
      </c>
      <c r="M313" s="21">
        <f t="shared" si="65"/>
        <v>14910525.22</v>
      </c>
      <c r="N313" s="18">
        <v>71777940</v>
      </c>
      <c r="O313" s="18">
        <v>0</v>
      </c>
      <c r="P313" s="18">
        <v>0</v>
      </c>
      <c r="Q313" s="21">
        <f t="shared" si="66"/>
        <v>71777940</v>
      </c>
      <c r="R313" s="18">
        <v>26652126.74</v>
      </c>
      <c r="S313" s="18">
        <v>740988.92</v>
      </c>
      <c r="T313" s="22">
        <f t="shared" si="67"/>
        <v>27393115.66</v>
      </c>
      <c r="U313" s="21">
        <f t="shared" si="68"/>
        <v>114081580.88</v>
      </c>
      <c r="V313" s="23">
        <f t="shared" si="69"/>
        <v>1.079049605449404</v>
      </c>
      <c r="W313" s="23">
        <f t="shared" si="69"/>
        <v>0.029999999983805425</v>
      </c>
      <c r="X313" s="23">
        <f t="shared" si="69"/>
        <v>1.1090496054332095</v>
      </c>
      <c r="Y313" s="24">
        <f t="shared" si="70"/>
        <v>2.906032925347368</v>
      </c>
      <c r="Z313" s="24">
        <f t="shared" si="71"/>
        <v>0.6036740149347043</v>
      </c>
      <c r="AA313" s="25"/>
      <c r="AB313" s="24">
        <f t="shared" si="72"/>
        <v>4.618756545715281</v>
      </c>
      <c r="AC313" s="35">
        <v>157799.92743858194</v>
      </c>
      <c r="AD313" s="27">
        <f t="shared" si="73"/>
        <v>7288.394477703468</v>
      </c>
      <c r="AE313" s="29"/>
      <c r="AF313" s="30">
        <f t="shared" si="74"/>
        <v>4810991562.134787</v>
      </c>
      <c r="AG313" s="23">
        <f t="shared" si="75"/>
        <v>0.30992623926747725</v>
      </c>
      <c r="AH313" s="23">
        <f t="shared" si="76"/>
        <v>1.491957303873339</v>
      </c>
      <c r="AI313" s="23">
        <f t="shared" si="77"/>
        <v>0.5539840674377242</v>
      </c>
      <c r="AJ313" s="23">
        <f t="shared" si="78"/>
        <v>0.56938606742941</v>
      </c>
      <c r="AK313" s="23">
        <f t="shared" si="79"/>
        <v>2.371</v>
      </c>
    </row>
    <row r="314" spans="1:37" ht="12.75">
      <c r="A314" s="14" t="s">
        <v>662</v>
      </c>
      <c r="B314" s="15" t="s">
        <v>663</v>
      </c>
      <c r="C314" s="16" t="s">
        <v>634</v>
      </c>
      <c r="D314" s="17"/>
      <c r="E314" s="17" t="s">
        <v>1171</v>
      </c>
      <c r="F314" s="36">
        <v>3640074451</v>
      </c>
      <c r="G314" s="34">
        <v>97.39</v>
      </c>
      <c r="H314" s="20">
        <f t="shared" si="64"/>
        <v>0.9739</v>
      </c>
      <c r="I314" s="18">
        <v>10941670.43</v>
      </c>
      <c r="J314" s="18">
        <v>0</v>
      </c>
      <c r="K314" s="18">
        <v>0</v>
      </c>
      <c r="L314" s="18">
        <v>778705.17</v>
      </c>
      <c r="M314" s="21">
        <f t="shared" si="65"/>
        <v>11720375.6</v>
      </c>
      <c r="N314" s="18">
        <v>22574805.5</v>
      </c>
      <c r="O314" s="18">
        <v>0</v>
      </c>
      <c r="P314" s="18">
        <v>0</v>
      </c>
      <c r="Q314" s="21">
        <f t="shared" si="66"/>
        <v>22574805.5</v>
      </c>
      <c r="R314" s="18">
        <v>55214306.43</v>
      </c>
      <c r="S314" s="18">
        <v>0</v>
      </c>
      <c r="T314" s="22">
        <f t="shared" si="67"/>
        <v>55214306.43</v>
      </c>
      <c r="U314" s="21">
        <f t="shared" si="68"/>
        <v>89509487.53</v>
      </c>
      <c r="V314" s="23">
        <f t="shared" si="69"/>
        <v>1.5168455253664261</v>
      </c>
      <c r="W314" s="23">
        <f t="shared" si="69"/>
        <v>0</v>
      </c>
      <c r="X314" s="23">
        <f t="shared" si="69"/>
        <v>1.5168455253664261</v>
      </c>
      <c r="Y314" s="24">
        <f t="shared" si="70"/>
        <v>0.6201742795067903</v>
      </c>
      <c r="Z314" s="24">
        <f t="shared" si="71"/>
        <v>0.32198175498251647</v>
      </c>
      <c r="AA314" s="25"/>
      <c r="AB314" s="24">
        <f t="shared" si="72"/>
        <v>2.4590015598557327</v>
      </c>
      <c r="AC314" s="35">
        <v>279432.10070810386</v>
      </c>
      <c r="AD314" s="27">
        <f t="shared" si="73"/>
        <v>6871.239715149916</v>
      </c>
      <c r="AE314" s="29"/>
      <c r="AF314" s="30">
        <f t="shared" si="74"/>
        <v>3737626502.721019</v>
      </c>
      <c r="AG314" s="23">
        <f t="shared" si="75"/>
        <v>0.3135780311774727</v>
      </c>
      <c r="AH314" s="23">
        <f t="shared" si="76"/>
        <v>0.6039877308116629</v>
      </c>
      <c r="AI314" s="23">
        <f t="shared" si="77"/>
        <v>1.4772558571543624</v>
      </c>
      <c r="AJ314" s="23">
        <f t="shared" si="78"/>
        <v>1.4772558571543624</v>
      </c>
      <c r="AK314" s="23">
        <f t="shared" si="79"/>
        <v>2.395</v>
      </c>
    </row>
    <row r="315" spans="1:37" ht="12.75">
      <c r="A315" s="14" t="s">
        <v>664</v>
      </c>
      <c r="B315" s="15" t="s">
        <v>665</v>
      </c>
      <c r="C315" s="16" t="s">
        <v>634</v>
      </c>
      <c r="D315" s="17"/>
      <c r="E315" s="17" t="s">
        <v>1171</v>
      </c>
      <c r="F315" s="36">
        <v>2229034487</v>
      </c>
      <c r="G315" s="34">
        <v>33.64</v>
      </c>
      <c r="H315" s="20">
        <f t="shared" si="64"/>
        <v>0.33640000000000003</v>
      </c>
      <c r="I315" s="18">
        <v>18771369.72</v>
      </c>
      <c r="J315" s="18">
        <v>0</v>
      </c>
      <c r="K315" s="18">
        <v>0</v>
      </c>
      <c r="L315" s="18">
        <v>1340005.65</v>
      </c>
      <c r="M315" s="21">
        <f t="shared" si="65"/>
        <v>20111375.369999997</v>
      </c>
      <c r="N315" s="18">
        <v>79796204</v>
      </c>
      <c r="O315" s="18">
        <v>0</v>
      </c>
      <c r="P315" s="18">
        <v>0</v>
      </c>
      <c r="Q315" s="21">
        <f t="shared" si="66"/>
        <v>79796204</v>
      </c>
      <c r="R315" s="18">
        <v>33417114.53</v>
      </c>
      <c r="S315" s="18">
        <v>0</v>
      </c>
      <c r="T315" s="22">
        <f t="shared" si="67"/>
        <v>33417114.53</v>
      </c>
      <c r="U315" s="21">
        <f t="shared" si="68"/>
        <v>133324693.9</v>
      </c>
      <c r="V315" s="23">
        <f t="shared" si="69"/>
        <v>1.4991744059992196</v>
      </c>
      <c r="W315" s="23">
        <f t="shared" si="69"/>
        <v>0</v>
      </c>
      <c r="X315" s="23">
        <f t="shared" si="69"/>
        <v>1.4991744059992196</v>
      </c>
      <c r="Y315" s="24">
        <f t="shared" si="70"/>
        <v>3.579855065741744</v>
      </c>
      <c r="Z315" s="24">
        <f t="shared" si="71"/>
        <v>0.9022460391390076</v>
      </c>
      <c r="AA315" s="25"/>
      <c r="AB315" s="24">
        <f t="shared" si="72"/>
        <v>5.981275510879971</v>
      </c>
      <c r="AC315" s="35">
        <v>111230.65072430443</v>
      </c>
      <c r="AD315" s="27">
        <f t="shared" si="73"/>
        <v>6653.011672365256</v>
      </c>
      <c r="AE315" s="29"/>
      <c r="AF315" s="30">
        <f t="shared" si="74"/>
        <v>6626142945.89774</v>
      </c>
      <c r="AG315" s="23">
        <f t="shared" si="75"/>
        <v>0.30351556756636217</v>
      </c>
      <c r="AH315" s="23">
        <f t="shared" si="76"/>
        <v>1.2042632441155228</v>
      </c>
      <c r="AI315" s="23">
        <f t="shared" si="77"/>
        <v>0.5043222701781375</v>
      </c>
      <c r="AJ315" s="23">
        <f t="shared" si="78"/>
        <v>0.5043222701781375</v>
      </c>
      <c r="AK315" s="23">
        <f t="shared" si="79"/>
        <v>2.012</v>
      </c>
    </row>
    <row r="316" spans="1:37" ht="12.75">
      <c r="A316" s="14" t="s">
        <v>666</v>
      </c>
      <c r="B316" s="15" t="s">
        <v>667</v>
      </c>
      <c r="C316" s="16" t="s">
        <v>634</v>
      </c>
      <c r="D316" s="17"/>
      <c r="E316" s="17" t="s">
        <v>1171</v>
      </c>
      <c r="F316" s="36">
        <v>3724520813</v>
      </c>
      <c r="G316" s="34">
        <v>97.1</v>
      </c>
      <c r="H316" s="20">
        <f t="shared" si="64"/>
        <v>0.971</v>
      </c>
      <c r="I316" s="18">
        <v>10842991.48</v>
      </c>
      <c r="J316" s="18">
        <v>0</v>
      </c>
      <c r="K316" s="18">
        <v>0</v>
      </c>
      <c r="L316" s="18">
        <v>789214.51</v>
      </c>
      <c r="M316" s="21">
        <f t="shared" si="65"/>
        <v>11632205.99</v>
      </c>
      <c r="N316" s="18">
        <v>0</v>
      </c>
      <c r="O316" s="18">
        <v>57682374.75</v>
      </c>
      <c r="P316" s="18">
        <v>0</v>
      </c>
      <c r="Q316" s="21">
        <f t="shared" si="66"/>
        <v>57682374.75</v>
      </c>
      <c r="R316" s="18">
        <v>12807227.61</v>
      </c>
      <c r="S316" s="18">
        <v>372452.08</v>
      </c>
      <c r="T316" s="22">
        <f t="shared" si="67"/>
        <v>13179679.69</v>
      </c>
      <c r="U316" s="21">
        <f t="shared" si="68"/>
        <v>82494260.42999999</v>
      </c>
      <c r="V316" s="23">
        <f t="shared" si="69"/>
        <v>0.3438624256118501</v>
      </c>
      <c r="W316" s="23">
        <f t="shared" si="69"/>
        <v>0.00999999996509618</v>
      </c>
      <c r="X316" s="23">
        <f t="shared" si="69"/>
        <v>0.35386242557694625</v>
      </c>
      <c r="Y316" s="24">
        <f t="shared" si="70"/>
        <v>1.548719356022028</v>
      </c>
      <c r="Z316" s="24">
        <f t="shared" si="71"/>
        <v>0.31231416265413686</v>
      </c>
      <c r="AA316" s="25"/>
      <c r="AB316" s="24">
        <f t="shared" si="72"/>
        <v>2.2148959442531106</v>
      </c>
      <c r="AC316" s="35">
        <v>391836.513614323</v>
      </c>
      <c r="AD316" s="27">
        <f t="shared" si="73"/>
        <v>8678.771048146427</v>
      </c>
      <c r="AE316" s="29"/>
      <c r="AF316" s="30">
        <f t="shared" si="74"/>
        <v>3835757788.877446</v>
      </c>
      <c r="AG316" s="23">
        <f t="shared" si="75"/>
        <v>0.30325705193716684</v>
      </c>
      <c r="AH316" s="23">
        <f t="shared" si="76"/>
        <v>1.503806494697389</v>
      </c>
      <c r="AI316" s="23">
        <f t="shared" si="77"/>
        <v>0.33389041526910646</v>
      </c>
      <c r="AJ316" s="23">
        <f t="shared" si="78"/>
        <v>0.34360041523521484</v>
      </c>
      <c r="AK316" s="23">
        <f t="shared" si="79"/>
        <v>2.151</v>
      </c>
    </row>
    <row r="317" spans="1:37" ht="12.75">
      <c r="A317" s="14" t="s">
        <v>668</v>
      </c>
      <c r="B317" s="15" t="s">
        <v>669</v>
      </c>
      <c r="C317" s="16" t="s">
        <v>634</v>
      </c>
      <c r="D317" s="17"/>
      <c r="E317" s="17" t="s">
        <v>1171</v>
      </c>
      <c r="F317" s="36">
        <v>2287001286</v>
      </c>
      <c r="G317" s="34">
        <v>44.02</v>
      </c>
      <c r="H317" s="20">
        <f t="shared" si="64"/>
        <v>0.44020000000000004</v>
      </c>
      <c r="I317" s="18">
        <v>14933843.8</v>
      </c>
      <c r="J317" s="18">
        <v>0</v>
      </c>
      <c r="K317" s="18">
        <v>0</v>
      </c>
      <c r="L317" s="18">
        <v>1073630.44</v>
      </c>
      <c r="M317" s="21">
        <f t="shared" si="65"/>
        <v>16007474.24</v>
      </c>
      <c r="N317" s="18">
        <v>55084546</v>
      </c>
      <c r="O317" s="18">
        <v>0</v>
      </c>
      <c r="P317" s="18">
        <v>0</v>
      </c>
      <c r="Q317" s="21">
        <f t="shared" si="66"/>
        <v>55084546</v>
      </c>
      <c r="R317" s="18">
        <v>25608283</v>
      </c>
      <c r="S317" s="18">
        <v>457400.26</v>
      </c>
      <c r="T317" s="22">
        <f t="shared" si="67"/>
        <v>26065683.26</v>
      </c>
      <c r="U317" s="21">
        <f t="shared" si="68"/>
        <v>97157703.5</v>
      </c>
      <c r="V317" s="23">
        <f t="shared" si="69"/>
        <v>1.1197319020659264</v>
      </c>
      <c r="W317" s="23">
        <f t="shared" si="69"/>
        <v>0.020000000122431066</v>
      </c>
      <c r="X317" s="23">
        <f t="shared" si="69"/>
        <v>1.1397319021883576</v>
      </c>
      <c r="Y317" s="24">
        <f t="shared" si="70"/>
        <v>2.408592698972361</v>
      </c>
      <c r="Z317" s="24">
        <f t="shared" si="71"/>
        <v>0.6999328919485356</v>
      </c>
      <c r="AA317" s="25"/>
      <c r="AB317" s="24">
        <f t="shared" si="72"/>
        <v>4.248257493109254</v>
      </c>
      <c r="AC317" s="35">
        <v>143962.03440788374</v>
      </c>
      <c r="AD317" s="27">
        <f t="shared" si="73"/>
        <v>6115.877913965443</v>
      </c>
      <c r="AE317" s="29"/>
      <c r="AF317" s="30">
        <f t="shared" si="74"/>
        <v>5195368664.2435255</v>
      </c>
      <c r="AG317" s="23">
        <f t="shared" si="75"/>
        <v>0.30811045903574535</v>
      </c>
      <c r="AH317" s="23">
        <f t="shared" si="76"/>
        <v>1.0602625060876332</v>
      </c>
      <c r="AI317" s="23">
        <f t="shared" si="77"/>
        <v>0.49290598328942087</v>
      </c>
      <c r="AJ317" s="23">
        <f t="shared" si="78"/>
        <v>0.5017099833433151</v>
      </c>
      <c r="AK317" s="23">
        <f t="shared" si="79"/>
        <v>1.87</v>
      </c>
    </row>
    <row r="318" spans="1:37" ht="12.75">
      <c r="A318" s="14" t="s">
        <v>670</v>
      </c>
      <c r="B318" s="15" t="s">
        <v>671</v>
      </c>
      <c r="C318" s="16" t="s">
        <v>634</v>
      </c>
      <c r="D318" s="17"/>
      <c r="E318" s="17" t="s">
        <v>1171</v>
      </c>
      <c r="F318" s="36">
        <v>891469430</v>
      </c>
      <c r="G318" s="34">
        <v>91.77</v>
      </c>
      <c r="H318" s="20">
        <f t="shared" si="64"/>
        <v>0.9177</v>
      </c>
      <c r="I318" s="18">
        <v>2832669.67</v>
      </c>
      <c r="J318" s="18">
        <v>0</v>
      </c>
      <c r="K318" s="18">
        <v>0</v>
      </c>
      <c r="L318" s="18">
        <v>204353.09</v>
      </c>
      <c r="M318" s="21">
        <f t="shared" si="65"/>
        <v>3037022.76</v>
      </c>
      <c r="N318" s="18">
        <v>8422893</v>
      </c>
      <c r="O318" s="18">
        <v>0</v>
      </c>
      <c r="P318" s="18">
        <v>0</v>
      </c>
      <c r="Q318" s="21">
        <f t="shared" si="66"/>
        <v>8422893</v>
      </c>
      <c r="R318" s="18">
        <v>7852000.84</v>
      </c>
      <c r="S318" s="18">
        <v>0</v>
      </c>
      <c r="T318" s="22">
        <f t="shared" si="67"/>
        <v>7852000.84</v>
      </c>
      <c r="U318" s="21">
        <f t="shared" si="68"/>
        <v>19311916.6</v>
      </c>
      <c r="V318" s="23">
        <f t="shared" si="69"/>
        <v>0.8807930564708202</v>
      </c>
      <c r="W318" s="23">
        <f t="shared" si="69"/>
        <v>0</v>
      </c>
      <c r="X318" s="23">
        <f t="shared" si="69"/>
        <v>0.8807930564708202</v>
      </c>
      <c r="Y318" s="24">
        <f t="shared" si="70"/>
        <v>0.9448325109701182</v>
      </c>
      <c r="Z318" s="24">
        <f t="shared" si="71"/>
        <v>0.3406760409047341</v>
      </c>
      <c r="AA318" s="25"/>
      <c r="AB318" s="24">
        <f t="shared" si="72"/>
        <v>2.1663016083456728</v>
      </c>
      <c r="AC318" s="35">
        <v>280099.02876354125</v>
      </c>
      <c r="AD318" s="27">
        <f t="shared" si="73"/>
        <v>6067.789765065203</v>
      </c>
      <c r="AE318" s="29"/>
      <c r="AF318" s="30">
        <f t="shared" si="74"/>
        <v>971417053.5033236</v>
      </c>
      <c r="AG318" s="23">
        <f t="shared" si="75"/>
        <v>0.3126384027382745</v>
      </c>
      <c r="AH318" s="23">
        <f t="shared" si="76"/>
        <v>0.8670727953172774</v>
      </c>
      <c r="AI318" s="23">
        <f t="shared" si="77"/>
        <v>0.8083037879232717</v>
      </c>
      <c r="AJ318" s="23">
        <f t="shared" si="78"/>
        <v>0.8083037879232717</v>
      </c>
      <c r="AK318" s="23">
        <f t="shared" si="79"/>
        <v>1.988</v>
      </c>
    </row>
    <row r="319" spans="1:37" ht="12.75">
      <c r="A319" s="14" t="s">
        <v>672</v>
      </c>
      <c r="B319" s="15" t="s">
        <v>673</v>
      </c>
      <c r="C319" s="16" t="s">
        <v>634</v>
      </c>
      <c r="D319" s="17"/>
      <c r="E319" s="17" t="s">
        <v>1171</v>
      </c>
      <c r="F319" s="36">
        <v>3877851747</v>
      </c>
      <c r="G319" s="34">
        <v>45.27</v>
      </c>
      <c r="H319" s="20">
        <f t="shared" si="64"/>
        <v>0.45270000000000005</v>
      </c>
      <c r="I319" s="18">
        <v>23185636.8</v>
      </c>
      <c r="J319" s="18">
        <v>0</v>
      </c>
      <c r="K319" s="18">
        <v>0</v>
      </c>
      <c r="L319" s="18">
        <v>1667082.3</v>
      </c>
      <c r="M319" s="21">
        <f t="shared" si="65"/>
        <v>24852719.1</v>
      </c>
      <c r="N319" s="18">
        <v>103931210</v>
      </c>
      <c r="O319" s="18">
        <v>0</v>
      </c>
      <c r="P319" s="18">
        <v>0</v>
      </c>
      <c r="Q319" s="21">
        <f t="shared" si="66"/>
        <v>103931210</v>
      </c>
      <c r="R319" s="18">
        <v>27934638.39</v>
      </c>
      <c r="S319" s="18">
        <v>1551141</v>
      </c>
      <c r="T319" s="22">
        <f t="shared" si="67"/>
        <v>29485779.39</v>
      </c>
      <c r="U319" s="21">
        <f t="shared" si="68"/>
        <v>158269708.49</v>
      </c>
      <c r="V319" s="23">
        <f t="shared" si="69"/>
        <v>0.7203637532458768</v>
      </c>
      <c r="W319" s="23">
        <f t="shared" si="69"/>
        <v>0.04000000776718708</v>
      </c>
      <c r="X319" s="23">
        <f t="shared" si="69"/>
        <v>0.7603637610130639</v>
      </c>
      <c r="Y319" s="24">
        <f t="shared" si="70"/>
        <v>2.6801233461388434</v>
      </c>
      <c r="Z319" s="24">
        <f t="shared" si="71"/>
        <v>0.6408888405604125</v>
      </c>
      <c r="AA319" s="25"/>
      <c r="AB319" s="24">
        <f t="shared" si="72"/>
        <v>4.08137594771232</v>
      </c>
      <c r="AC319" s="35">
        <v>195342.9040735874</v>
      </c>
      <c r="AD319" s="27">
        <f t="shared" si="73"/>
        <v>7972.678302422145</v>
      </c>
      <c r="AE319" s="29"/>
      <c r="AF319" s="30">
        <f t="shared" si="74"/>
        <v>8566052014.57919</v>
      </c>
      <c r="AG319" s="23">
        <f t="shared" si="75"/>
        <v>0.2901303781216988</v>
      </c>
      <c r="AH319" s="23">
        <f t="shared" si="76"/>
        <v>1.2132918387970546</v>
      </c>
      <c r="AI319" s="23">
        <f t="shared" si="77"/>
        <v>0.32610867109440844</v>
      </c>
      <c r="AJ319" s="23">
        <f t="shared" si="78"/>
        <v>0.34421667461061406</v>
      </c>
      <c r="AK319" s="23">
        <f t="shared" si="79"/>
        <v>1.847</v>
      </c>
    </row>
    <row r="320" spans="1:37" ht="12.75">
      <c r="A320" s="14" t="s">
        <v>674</v>
      </c>
      <c r="B320" s="15" t="s">
        <v>675</v>
      </c>
      <c r="C320" s="16" t="s">
        <v>634</v>
      </c>
      <c r="D320" s="17"/>
      <c r="E320" s="17" t="s">
        <v>1171</v>
      </c>
      <c r="F320" s="36">
        <v>1427902681</v>
      </c>
      <c r="G320" s="34">
        <v>35.08</v>
      </c>
      <c r="H320" s="20">
        <f t="shared" si="64"/>
        <v>0.3508</v>
      </c>
      <c r="I320" s="18">
        <v>11482653.14</v>
      </c>
      <c r="J320" s="18">
        <v>0</v>
      </c>
      <c r="K320" s="18">
        <v>0</v>
      </c>
      <c r="L320" s="18">
        <v>824097.63</v>
      </c>
      <c r="M320" s="21">
        <f t="shared" si="65"/>
        <v>12306750.770000001</v>
      </c>
      <c r="N320" s="18">
        <v>39963937.87</v>
      </c>
      <c r="O320" s="18">
        <v>0</v>
      </c>
      <c r="P320" s="18">
        <v>0</v>
      </c>
      <c r="Q320" s="21">
        <f t="shared" si="66"/>
        <v>39963937.87</v>
      </c>
      <c r="R320" s="18">
        <v>17510542.63</v>
      </c>
      <c r="S320" s="18">
        <v>0</v>
      </c>
      <c r="T320" s="22">
        <f t="shared" si="67"/>
        <v>17510542.63</v>
      </c>
      <c r="U320" s="21">
        <f t="shared" si="68"/>
        <v>69781231.27</v>
      </c>
      <c r="V320" s="23">
        <f t="shared" si="69"/>
        <v>1.2263120493433683</v>
      </c>
      <c r="W320" s="23">
        <f t="shared" si="69"/>
        <v>0</v>
      </c>
      <c r="X320" s="23">
        <f t="shared" si="69"/>
        <v>1.2263120493433683</v>
      </c>
      <c r="Y320" s="24">
        <f t="shared" si="70"/>
        <v>2.798785827757683</v>
      </c>
      <c r="Z320" s="24">
        <f t="shared" si="71"/>
        <v>0.8618760181458053</v>
      </c>
      <c r="AA320" s="25"/>
      <c r="AB320" s="24">
        <f t="shared" si="72"/>
        <v>4.886973895246856</v>
      </c>
      <c r="AC320" s="35">
        <v>122398.84256031238</v>
      </c>
      <c r="AD320" s="27">
        <f t="shared" si="73"/>
        <v>5981.599484006764</v>
      </c>
      <c r="AE320" s="29"/>
      <c r="AF320" s="30">
        <f t="shared" si="74"/>
        <v>4070418132.839225</v>
      </c>
      <c r="AG320" s="23">
        <f t="shared" si="75"/>
        <v>0.30234610716554855</v>
      </c>
      <c r="AH320" s="23">
        <f t="shared" si="76"/>
        <v>0.9818140683773952</v>
      </c>
      <c r="AI320" s="23">
        <f t="shared" si="77"/>
        <v>0.43019026690965356</v>
      </c>
      <c r="AJ320" s="23">
        <f t="shared" si="78"/>
        <v>0.43019026690965356</v>
      </c>
      <c r="AK320" s="23">
        <f t="shared" si="79"/>
        <v>1.714</v>
      </c>
    </row>
    <row r="321" spans="1:37" ht="12.75">
      <c r="A321" s="14" t="s">
        <v>676</v>
      </c>
      <c r="B321" s="15" t="s">
        <v>677</v>
      </c>
      <c r="C321" s="16" t="s">
        <v>634</v>
      </c>
      <c r="D321" s="17"/>
      <c r="E321" s="17" t="s">
        <v>1171</v>
      </c>
      <c r="F321" s="36">
        <v>425594179</v>
      </c>
      <c r="G321" s="34">
        <v>27.22</v>
      </c>
      <c r="H321" s="20">
        <f t="shared" si="64"/>
        <v>0.2722</v>
      </c>
      <c r="I321" s="18">
        <v>4494783.9799999995</v>
      </c>
      <c r="J321" s="18">
        <v>0</v>
      </c>
      <c r="K321" s="18">
        <v>0</v>
      </c>
      <c r="L321" s="18">
        <v>323689.69</v>
      </c>
      <c r="M321" s="21">
        <f t="shared" si="65"/>
        <v>4818473.67</v>
      </c>
      <c r="N321" s="18">
        <v>13963842</v>
      </c>
      <c r="O321" s="18">
        <v>0</v>
      </c>
      <c r="P321" s="18">
        <v>0</v>
      </c>
      <c r="Q321" s="21">
        <f t="shared" si="66"/>
        <v>13963842</v>
      </c>
      <c r="R321" s="18">
        <v>8456556.34</v>
      </c>
      <c r="S321" s="18">
        <v>0</v>
      </c>
      <c r="T321" s="22">
        <f t="shared" si="67"/>
        <v>8456556.34</v>
      </c>
      <c r="U321" s="21">
        <f t="shared" si="68"/>
        <v>27238872.01</v>
      </c>
      <c r="V321" s="23">
        <f t="shared" si="69"/>
        <v>1.9870000007683377</v>
      </c>
      <c r="W321" s="23">
        <f t="shared" si="69"/>
        <v>0</v>
      </c>
      <c r="X321" s="23">
        <f t="shared" si="69"/>
        <v>1.9870000007683377</v>
      </c>
      <c r="Y321" s="24">
        <f t="shared" si="70"/>
        <v>3.2810227886129057</v>
      </c>
      <c r="Z321" s="24">
        <f t="shared" si="71"/>
        <v>1.1321756517727184</v>
      </c>
      <c r="AA321" s="25"/>
      <c r="AB321" s="24">
        <f t="shared" si="72"/>
        <v>6.400198441153962</v>
      </c>
      <c r="AC321" s="35">
        <v>83312.69769543606</v>
      </c>
      <c r="AD321" s="27">
        <f t="shared" si="73"/>
        <v>5332.177979186611</v>
      </c>
      <c r="AE321" s="29"/>
      <c r="AF321" s="30">
        <f t="shared" si="74"/>
        <v>1563534823.6590743</v>
      </c>
      <c r="AG321" s="23">
        <f t="shared" si="75"/>
        <v>0.3081782124125339</v>
      </c>
      <c r="AH321" s="23">
        <f t="shared" si="76"/>
        <v>0.8930944030604328</v>
      </c>
      <c r="AI321" s="23">
        <f t="shared" si="77"/>
        <v>0.5408614002091414</v>
      </c>
      <c r="AJ321" s="23">
        <f t="shared" si="78"/>
        <v>0.5408614002091414</v>
      </c>
      <c r="AK321" s="23">
        <f t="shared" si="79"/>
        <v>1.742</v>
      </c>
    </row>
    <row r="322" spans="1:37" ht="12.75">
      <c r="A322" s="14" t="s">
        <v>678</v>
      </c>
      <c r="B322" s="15" t="s">
        <v>679</v>
      </c>
      <c r="C322" s="16" t="s">
        <v>634</v>
      </c>
      <c r="D322" s="17"/>
      <c r="E322" s="17" t="s">
        <v>1171</v>
      </c>
      <c r="F322" s="36">
        <v>744371970</v>
      </c>
      <c r="G322" s="34">
        <v>84.1</v>
      </c>
      <c r="H322" s="20">
        <f aca="true" t="shared" si="80" ref="H322:H385">G322/100</f>
        <v>0.841</v>
      </c>
      <c r="I322" s="18">
        <v>2580884.79</v>
      </c>
      <c r="J322" s="18">
        <v>0</v>
      </c>
      <c r="K322" s="18">
        <v>0</v>
      </c>
      <c r="L322" s="18">
        <v>185904.36</v>
      </c>
      <c r="M322" s="21">
        <f aca="true" t="shared" si="81" ref="M322:M385">SUM(I322:L322)</f>
        <v>2766789.15</v>
      </c>
      <c r="N322" s="18">
        <v>11387704.79</v>
      </c>
      <c r="O322" s="18">
        <v>0</v>
      </c>
      <c r="P322" s="18">
        <v>0</v>
      </c>
      <c r="Q322" s="21">
        <f aca="true" t="shared" si="82" ref="Q322:Q385">SUM(N322:P322)</f>
        <v>11387704.79</v>
      </c>
      <c r="R322" s="18">
        <v>6034175.09</v>
      </c>
      <c r="S322" s="18">
        <v>0</v>
      </c>
      <c r="T322" s="22">
        <f aca="true" t="shared" si="83" ref="T322:T385">R322+S322</f>
        <v>6034175.09</v>
      </c>
      <c r="U322" s="21">
        <f aca="true" t="shared" si="84" ref="U322:U385">M322+Q322+T322</f>
        <v>20188669.03</v>
      </c>
      <c r="V322" s="23">
        <f aca="true" t="shared" si="85" ref="V322:X385">(R322/$F322)*100</f>
        <v>0.8106397517896866</v>
      </c>
      <c r="W322" s="23">
        <f t="shared" si="85"/>
        <v>0</v>
      </c>
      <c r="X322" s="23">
        <f t="shared" si="85"/>
        <v>0.8106397517896866</v>
      </c>
      <c r="Y322" s="24">
        <f aca="true" t="shared" si="86" ref="Y322:Y385">(Q322/F322)*100</f>
        <v>1.5298406239020523</v>
      </c>
      <c r="Z322" s="24">
        <f aca="true" t="shared" si="87" ref="Z322:Z385">(M322/F322)*100</f>
        <v>0.37169442986951806</v>
      </c>
      <c r="AA322" s="25"/>
      <c r="AB322" s="24">
        <f aca="true" t="shared" si="88" ref="AB322:AB385">((U322/F322)*100)-AA322</f>
        <v>2.7121748055612573</v>
      </c>
      <c r="AC322" s="35">
        <v>254584.2541436464</v>
      </c>
      <c r="AD322" s="27">
        <f aca="true" t="shared" si="89" ref="AD322:AD385">AC322/100*AB322</f>
        <v>6904.769999810018</v>
      </c>
      <c r="AE322" s="29"/>
      <c r="AF322" s="30">
        <f aca="true" t="shared" si="90" ref="AF322:AF385">F322/H322</f>
        <v>885103412.6040429</v>
      </c>
      <c r="AG322" s="23">
        <f aca="true" t="shared" si="91" ref="AG322:AG385">(M322/AF322)*100</f>
        <v>0.31259501552026464</v>
      </c>
      <c r="AH322" s="23">
        <f aca="true" t="shared" si="92" ref="AH322:AH385">(Q322/AF322)*100</f>
        <v>1.286595964701626</v>
      </c>
      <c r="AI322" s="23">
        <f aca="true" t="shared" si="93" ref="AI322:AI385">(R322/AF322)*100</f>
        <v>0.6817480312551263</v>
      </c>
      <c r="AJ322" s="23">
        <f aca="true" t="shared" si="94" ref="AJ322:AJ385">(T322/AF322)*100</f>
        <v>0.6817480312551263</v>
      </c>
      <c r="AK322" s="23">
        <f t="shared" si="79"/>
        <v>2.282</v>
      </c>
    </row>
    <row r="323" spans="1:37" ht="12.75">
      <c r="A323" s="14" t="s">
        <v>680</v>
      </c>
      <c r="B323" s="15" t="s">
        <v>681</v>
      </c>
      <c r="C323" s="16" t="s">
        <v>634</v>
      </c>
      <c r="D323" s="17"/>
      <c r="E323" s="17" t="s">
        <v>1171</v>
      </c>
      <c r="F323" s="36">
        <v>3160394999</v>
      </c>
      <c r="G323" s="34">
        <v>25.41</v>
      </c>
      <c r="H323" s="20">
        <f t="shared" si="80"/>
        <v>0.2541</v>
      </c>
      <c r="I323" s="18">
        <v>39852633.71</v>
      </c>
      <c r="J323" s="18">
        <v>0</v>
      </c>
      <c r="K323" s="18">
        <v>0</v>
      </c>
      <c r="L323" s="18">
        <v>2865574.03</v>
      </c>
      <c r="M323" s="21">
        <f t="shared" si="81"/>
        <v>42718207.74</v>
      </c>
      <c r="N323" s="18">
        <v>154654182</v>
      </c>
      <c r="O323" s="18">
        <v>0</v>
      </c>
      <c r="P323" s="18">
        <v>0</v>
      </c>
      <c r="Q323" s="21">
        <f t="shared" si="82"/>
        <v>154654182</v>
      </c>
      <c r="R323" s="18">
        <v>66738190</v>
      </c>
      <c r="S323" s="18">
        <v>0</v>
      </c>
      <c r="T323" s="22">
        <f t="shared" si="83"/>
        <v>66738190</v>
      </c>
      <c r="U323" s="21">
        <f t="shared" si="84"/>
        <v>264110579.74</v>
      </c>
      <c r="V323" s="23">
        <f t="shared" si="85"/>
        <v>2.11170407563349</v>
      </c>
      <c r="W323" s="23">
        <f t="shared" si="85"/>
        <v>0</v>
      </c>
      <c r="X323" s="23">
        <f t="shared" si="85"/>
        <v>2.11170407563349</v>
      </c>
      <c r="Y323" s="24">
        <f t="shared" si="86"/>
        <v>4.893507996593308</v>
      </c>
      <c r="Z323" s="24">
        <f t="shared" si="87"/>
        <v>1.3516730583840544</v>
      </c>
      <c r="AA323" s="25"/>
      <c r="AB323" s="24">
        <f t="shared" si="88"/>
        <v>8.356885130610852</v>
      </c>
      <c r="AC323" s="35">
        <v>75510.2589265494</v>
      </c>
      <c r="AD323" s="27">
        <f t="shared" si="89"/>
        <v>6310.30560031856</v>
      </c>
      <c r="AE323" s="29"/>
      <c r="AF323" s="30">
        <f t="shared" si="90"/>
        <v>12437603301.849667</v>
      </c>
      <c r="AG323" s="23">
        <f t="shared" si="91"/>
        <v>0.3434601241353882</v>
      </c>
      <c r="AH323" s="23">
        <f t="shared" si="92"/>
        <v>1.2434403819343596</v>
      </c>
      <c r="AI323" s="23">
        <f t="shared" si="93"/>
        <v>0.5365840056184698</v>
      </c>
      <c r="AJ323" s="23">
        <f t="shared" si="94"/>
        <v>0.5365840056184698</v>
      </c>
      <c r="AK323" s="23">
        <f aca="true" t="shared" si="95" ref="AK323:AK386">ROUND(AG323,3)+ROUND(AH323,3)+ROUND(AJ323,3)</f>
        <v>2.123</v>
      </c>
    </row>
    <row r="324" spans="1:37" ht="12.75">
      <c r="A324" s="14" t="s">
        <v>682</v>
      </c>
      <c r="B324" s="15" t="s">
        <v>683</v>
      </c>
      <c r="C324" s="16" t="s">
        <v>684</v>
      </c>
      <c r="D324" s="17"/>
      <c r="E324" s="17" t="s">
        <v>1171</v>
      </c>
      <c r="F324" s="36">
        <v>587876291</v>
      </c>
      <c r="G324" s="34">
        <v>88.42</v>
      </c>
      <c r="H324" s="20">
        <f t="shared" si="80"/>
        <v>0.8842</v>
      </c>
      <c r="I324" s="18">
        <v>1431441.2</v>
      </c>
      <c r="J324" s="18">
        <v>81978.78</v>
      </c>
      <c r="K324" s="18">
        <v>0</v>
      </c>
      <c r="L324" s="18">
        <v>89239.14</v>
      </c>
      <c r="M324" s="21">
        <f t="shared" si="81"/>
        <v>1602659.1199999999</v>
      </c>
      <c r="N324" s="18">
        <v>24065</v>
      </c>
      <c r="O324" s="18">
        <v>0</v>
      </c>
      <c r="P324" s="18">
        <v>0</v>
      </c>
      <c r="Q324" s="21">
        <f t="shared" si="82"/>
        <v>24065</v>
      </c>
      <c r="R324" s="18">
        <v>2193472.85</v>
      </c>
      <c r="S324" s="18">
        <v>0</v>
      </c>
      <c r="T324" s="22">
        <f t="shared" si="83"/>
        <v>2193472.85</v>
      </c>
      <c r="U324" s="21">
        <f t="shared" si="84"/>
        <v>3820196.9699999997</v>
      </c>
      <c r="V324" s="23">
        <f t="shared" si="85"/>
        <v>0.3731181004542332</v>
      </c>
      <c r="W324" s="23">
        <f t="shared" si="85"/>
        <v>0</v>
      </c>
      <c r="X324" s="23">
        <f t="shared" si="85"/>
        <v>0.3731181004542332</v>
      </c>
      <c r="Y324" s="24">
        <f t="shared" si="86"/>
        <v>0.004093548314231982</v>
      </c>
      <c r="Z324" s="24">
        <f t="shared" si="87"/>
        <v>0.2726184308732396</v>
      </c>
      <c r="AA324" s="25"/>
      <c r="AB324" s="24">
        <f t="shared" si="88"/>
        <v>0.6498300796417047</v>
      </c>
      <c r="AC324" s="35">
        <v>1819856.228956229</v>
      </c>
      <c r="AD324" s="27">
        <f t="shared" si="89"/>
        <v>11825.973181990787</v>
      </c>
      <c r="AE324" s="29"/>
      <c r="AF324" s="30">
        <f t="shared" si="90"/>
        <v>664868006.1072155</v>
      </c>
      <c r="AG324" s="23">
        <f t="shared" si="91"/>
        <v>0.24104921657811845</v>
      </c>
      <c r="AH324" s="23">
        <f t="shared" si="92"/>
        <v>0.0036195154194439186</v>
      </c>
      <c r="AI324" s="23">
        <f t="shared" si="93"/>
        <v>0.329911024421633</v>
      </c>
      <c r="AJ324" s="23">
        <f t="shared" si="94"/>
        <v>0.329911024421633</v>
      </c>
      <c r="AK324" s="23">
        <f t="shared" si="95"/>
        <v>0.575</v>
      </c>
    </row>
    <row r="325" spans="1:37" ht="12.75">
      <c r="A325" s="14" t="s">
        <v>685</v>
      </c>
      <c r="B325" s="15" t="s">
        <v>686</v>
      </c>
      <c r="C325" s="16" t="s">
        <v>684</v>
      </c>
      <c r="D325" s="17"/>
      <c r="E325" s="17" t="s">
        <v>1171</v>
      </c>
      <c r="F325" s="36">
        <v>102687651</v>
      </c>
      <c r="G325" s="34">
        <v>48.49</v>
      </c>
      <c r="H325" s="20">
        <f t="shared" si="80"/>
        <v>0.4849</v>
      </c>
      <c r="I325" s="18">
        <v>525147.05</v>
      </c>
      <c r="J325" s="18">
        <v>30081.19</v>
      </c>
      <c r="K325" s="18">
        <v>9922.91</v>
      </c>
      <c r="L325" s="18">
        <v>32751.92</v>
      </c>
      <c r="M325" s="21">
        <f t="shared" si="81"/>
        <v>597903.0700000001</v>
      </c>
      <c r="N325" s="18">
        <v>0</v>
      </c>
      <c r="O325" s="18">
        <v>2985372.17</v>
      </c>
      <c r="P325" s="18">
        <v>0</v>
      </c>
      <c r="Q325" s="21">
        <f t="shared" si="82"/>
        <v>2985372.17</v>
      </c>
      <c r="R325" s="18">
        <v>1223106.04</v>
      </c>
      <c r="S325" s="18">
        <v>46209.44</v>
      </c>
      <c r="T325" s="22">
        <f t="shared" si="83"/>
        <v>1269315.48</v>
      </c>
      <c r="U325" s="21">
        <f t="shared" si="84"/>
        <v>4852590.720000001</v>
      </c>
      <c r="V325" s="23">
        <f t="shared" si="85"/>
        <v>1.1910936009238347</v>
      </c>
      <c r="W325" s="23">
        <f t="shared" si="85"/>
        <v>0.044999997127210555</v>
      </c>
      <c r="X325" s="23">
        <f t="shared" si="85"/>
        <v>1.236093598051045</v>
      </c>
      <c r="Y325" s="24">
        <f t="shared" si="86"/>
        <v>2.907235817479163</v>
      </c>
      <c r="Z325" s="24">
        <f t="shared" si="87"/>
        <v>0.5822541115484277</v>
      </c>
      <c r="AA325" s="25"/>
      <c r="AB325" s="24">
        <f t="shared" si="88"/>
        <v>4.725583527078636</v>
      </c>
      <c r="AC325" s="35">
        <v>153377.99325463743</v>
      </c>
      <c r="AD325" s="27">
        <f t="shared" si="89"/>
        <v>7248.005183404928</v>
      </c>
      <c r="AE325" s="29"/>
      <c r="AF325" s="30">
        <f t="shared" si="90"/>
        <v>211770779.54217365</v>
      </c>
      <c r="AG325" s="23">
        <f t="shared" si="91"/>
        <v>0.2823350186898326</v>
      </c>
      <c r="AH325" s="23">
        <f t="shared" si="92"/>
        <v>1.409718647895646</v>
      </c>
      <c r="AI325" s="23">
        <f t="shared" si="93"/>
        <v>0.5775612870879674</v>
      </c>
      <c r="AJ325" s="23">
        <f t="shared" si="94"/>
        <v>0.5993817856949518</v>
      </c>
      <c r="AK325" s="23">
        <f t="shared" si="95"/>
        <v>2.291</v>
      </c>
    </row>
    <row r="326" spans="1:37" ht="12.75">
      <c r="A326" s="14" t="s">
        <v>687</v>
      </c>
      <c r="B326" s="15" t="s">
        <v>688</v>
      </c>
      <c r="C326" s="16" t="s">
        <v>684</v>
      </c>
      <c r="D326" s="17"/>
      <c r="E326" s="17" t="s">
        <v>1171</v>
      </c>
      <c r="F326" s="36">
        <v>428391686</v>
      </c>
      <c r="G326" s="34">
        <v>29.78</v>
      </c>
      <c r="H326" s="20">
        <f t="shared" si="80"/>
        <v>0.2978</v>
      </c>
      <c r="I326" s="18">
        <v>3242095.1599999997</v>
      </c>
      <c r="J326" s="18">
        <v>0</v>
      </c>
      <c r="K326" s="18">
        <v>61259.8</v>
      </c>
      <c r="L326" s="18">
        <v>202178.83</v>
      </c>
      <c r="M326" s="21">
        <f t="shared" si="81"/>
        <v>3505533.7899999996</v>
      </c>
      <c r="N326" s="18">
        <v>6427404</v>
      </c>
      <c r="O326" s="18">
        <v>0</v>
      </c>
      <c r="P326" s="18">
        <v>0</v>
      </c>
      <c r="Q326" s="21">
        <f t="shared" si="82"/>
        <v>6427404</v>
      </c>
      <c r="R326" s="18">
        <v>12433171.71</v>
      </c>
      <c r="S326" s="18">
        <v>0</v>
      </c>
      <c r="T326" s="22">
        <f t="shared" si="83"/>
        <v>12433171.71</v>
      </c>
      <c r="U326" s="21">
        <f t="shared" si="84"/>
        <v>22366109.5</v>
      </c>
      <c r="V326" s="23">
        <f t="shared" si="85"/>
        <v>2.902290617750224</v>
      </c>
      <c r="W326" s="23">
        <f t="shared" si="85"/>
        <v>0</v>
      </c>
      <c r="X326" s="23">
        <f t="shared" si="85"/>
        <v>2.902290617750224</v>
      </c>
      <c r="Y326" s="24">
        <f t="shared" si="86"/>
        <v>1.500356848662091</v>
      </c>
      <c r="Z326" s="24">
        <f t="shared" si="87"/>
        <v>0.818301079260441</v>
      </c>
      <c r="AA326" s="25"/>
      <c r="AB326" s="24">
        <f t="shared" si="88"/>
        <v>5.220948545672756</v>
      </c>
      <c r="AC326" s="35">
        <v>80283.12684365781</v>
      </c>
      <c r="AD326" s="27">
        <f t="shared" si="89"/>
        <v>4191.540743364566</v>
      </c>
      <c r="AE326" s="29"/>
      <c r="AF326" s="30">
        <f t="shared" si="90"/>
        <v>1438521443.9220953</v>
      </c>
      <c r="AG326" s="23">
        <f t="shared" si="91"/>
        <v>0.24369006140375934</v>
      </c>
      <c r="AH326" s="23">
        <f t="shared" si="92"/>
        <v>0.4468062695315707</v>
      </c>
      <c r="AI326" s="23">
        <f t="shared" si="93"/>
        <v>0.8643021459660168</v>
      </c>
      <c r="AJ326" s="23">
        <f t="shared" si="94"/>
        <v>0.8643021459660168</v>
      </c>
      <c r="AK326" s="23">
        <f t="shared" si="95"/>
        <v>1.5550000000000002</v>
      </c>
    </row>
    <row r="327" spans="1:37" ht="12.75">
      <c r="A327" s="14" t="s">
        <v>689</v>
      </c>
      <c r="B327" s="15" t="s">
        <v>690</v>
      </c>
      <c r="C327" s="16" t="s">
        <v>684</v>
      </c>
      <c r="D327" s="17"/>
      <c r="E327" s="17" t="s">
        <v>1171</v>
      </c>
      <c r="F327" s="36">
        <v>634407870</v>
      </c>
      <c r="G327" s="34">
        <v>78.74</v>
      </c>
      <c r="H327" s="20">
        <f t="shared" si="80"/>
        <v>0.7874</v>
      </c>
      <c r="I327" s="18">
        <v>2008718.18</v>
      </c>
      <c r="J327" s="18">
        <v>115041.93</v>
      </c>
      <c r="K327" s="18">
        <v>37959.06</v>
      </c>
      <c r="L327" s="18">
        <v>125245.33</v>
      </c>
      <c r="M327" s="21">
        <f t="shared" si="81"/>
        <v>2286964.5</v>
      </c>
      <c r="N327" s="18">
        <v>4507622</v>
      </c>
      <c r="O327" s="18">
        <v>3750079.66</v>
      </c>
      <c r="P327" s="18">
        <v>0</v>
      </c>
      <c r="Q327" s="21">
        <f t="shared" si="82"/>
        <v>8257701.66</v>
      </c>
      <c r="R327" s="18">
        <v>4105928.43</v>
      </c>
      <c r="S327" s="18">
        <v>63440</v>
      </c>
      <c r="T327" s="22">
        <f t="shared" si="83"/>
        <v>4169368.43</v>
      </c>
      <c r="U327" s="21">
        <f t="shared" si="84"/>
        <v>14714034.59</v>
      </c>
      <c r="V327" s="23">
        <f t="shared" si="85"/>
        <v>0.6472064146997419</v>
      </c>
      <c r="W327" s="23">
        <f t="shared" si="85"/>
        <v>0.009999875947314463</v>
      </c>
      <c r="X327" s="23">
        <f t="shared" si="85"/>
        <v>0.6572062906470565</v>
      </c>
      <c r="Y327" s="24">
        <f t="shared" si="86"/>
        <v>1.301639221468044</v>
      </c>
      <c r="Z327" s="24">
        <f t="shared" si="87"/>
        <v>0.3604880406039099</v>
      </c>
      <c r="AA327" s="25"/>
      <c r="AB327" s="24">
        <f t="shared" si="88"/>
        <v>2.3193335527190104</v>
      </c>
      <c r="AC327" s="35">
        <v>338135.04587155965</v>
      </c>
      <c r="AD327" s="27">
        <f t="shared" si="89"/>
        <v>7842.479572400901</v>
      </c>
      <c r="AE327" s="29"/>
      <c r="AF327" s="30">
        <f t="shared" si="90"/>
        <v>805699606.2992126</v>
      </c>
      <c r="AG327" s="23">
        <f t="shared" si="91"/>
        <v>0.28384828317151867</v>
      </c>
      <c r="AH327" s="23">
        <f t="shared" si="92"/>
        <v>1.0249107229839378</v>
      </c>
      <c r="AI327" s="23">
        <f t="shared" si="93"/>
        <v>0.5096103309345769</v>
      </c>
      <c r="AJ327" s="23">
        <f t="shared" si="94"/>
        <v>0.5174842332554923</v>
      </c>
      <c r="AK327" s="23">
        <f t="shared" si="95"/>
        <v>1.826</v>
      </c>
    </row>
    <row r="328" spans="1:37" ht="12.75">
      <c r="A328" s="14" t="s">
        <v>691</v>
      </c>
      <c r="B328" s="15" t="s">
        <v>692</v>
      </c>
      <c r="C328" s="16" t="s">
        <v>684</v>
      </c>
      <c r="D328" s="17"/>
      <c r="E328" s="17" t="s">
        <v>1171</v>
      </c>
      <c r="F328" s="36">
        <v>983513634</v>
      </c>
      <c r="G328" s="34">
        <v>98.09</v>
      </c>
      <c r="H328" s="20">
        <f t="shared" si="80"/>
        <v>0.9809</v>
      </c>
      <c r="I328" s="18">
        <v>2508311.3000000003</v>
      </c>
      <c r="J328" s="18">
        <v>0</v>
      </c>
      <c r="K328" s="18">
        <v>47399.85</v>
      </c>
      <c r="L328" s="18">
        <v>156448.47</v>
      </c>
      <c r="M328" s="21">
        <f t="shared" si="81"/>
        <v>2712159.6200000006</v>
      </c>
      <c r="N328" s="18">
        <v>3148518</v>
      </c>
      <c r="O328" s="18">
        <v>0</v>
      </c>
      <c r="P328" s="18">
        <v>0</v>
      </c>
      <c r="Q328" s="21">
        <f t="shared" si="82"/>
        <v>3148518</v>
      </c>
      <c r="R328" s="18">
        <v>3539078</v>
      </c>
      <c r="S328" s="18">
        <v>0</v>
      </c>
      <c r="T328" s="22">
        <f t="shared" si="83"/>
        <v>3539078</v>
      </c>
      <c r="U328" s="21">
        <f t="shared" si="84"/>
        <v>9399755.620000001</v>
      </c>
      <c r="V328" s="23">
        <f t="shared" si="85"/>
        <v>0.3598402581981899</v>
      </c>
      <c r="W328" s="23">
        <f t="shared" si="85"/>
        <v>0</v>
      </c>
      <c r="X328" s="23">
        <f t="shared" si="85"/>
        <v>0.3598402581981899</v>
      </c>
      <c r="Y328" s="24">
        <f t="shared" si="86"/>
        <v>0.32012957331306297</v>
      </c>
      <c r="Z328" s="24">
        <f t="shared" si="87"/>
        <v>0.27576227987501395</v>
      </c>
      <c r="AA328" s="25"/>
      <c r="AB328" s="24">
        <f t="shared" si="88"/>
        <v>0.9557321113862668</v>
      </c>
      <c r="AC328" s="35">
        <v>940871.2384851587</v>
      </c>
      <c r="AD328" s="27">
        <f t="shared" si="89"/>
        <v>8992.208553000324</v>
      </c>
      <c r="AE328" s="29"/>
      <c r="AF328" s="30">
        <f t="shared" si="90"/>
        <v>1002664526.4552962</v>
      </c>
      <c r="AG328" s="23">
        <f t="shared" si="91"/>
        <v>0.2704952203294012</v>
      </c>
      <c r="AH328" s="23">
        <f t="shared" si="92"/>
        <v>0.31401509846278347</v>
      </c>
      <c r="AI328" s="23">
        <f t="shared" si="93"/>
        <v>0.3529673092666044</v>
      </c>
      <c r="AJ328" s="23">
        <f t="shared" si="94"/>
        <v>0.3529673092666044</v>
      </c>
      <c r="AK328" s="23">
        <f t="shared" si="95"/>
        <v>0.937</v>
      </c>
    </row>
    <row r="329" spans="1:37" ht="12.75">
      <c r="A329" s="14" t="s">
        <v>693</v>
      </c>
      <c r="B329" s="15" t="s">
        <v>694</v>
      </c>
      <c r="C329" s="16" t="s">
        <v>684</v>
      </c>
      <c r="D329" s="17"/>
      <c r="E329" s="17" t="s">
        <v>1171</v>
      </c>
      <c r="F329" s="36">
        <v>1031877748</v>
      </c>
      <c r="G329" s="34">
        <v>59.51</v>
      </c>
      <c r="H329" s="20">
        <f t="shared" si="80"/>
        <v>0.5951</v>
      </c>
      <c r="I329" s="18">
        <v>4287754.38</v>
      </c>
      <c r="J329" s="18">
        <v>0</v>
      </c>
      <c r="K329" s="18">
        <v>81015.2</v>
      </c>
      <c r="L329" s="18">
        <v>267410.29</v>
      </c>
      <c r="M329" s="21">
        <f t="shared" si="81"/>
        <v>4636179.87</v>
      </c>
      <c r="N329" s="18">
        <v>7569520</v>
      </c>
      <c r="O329" s="18">
        <v>0</v>
      </c>
      <c r="P329" s="18">
        <v>0</v>
      </c>
      <c r="Q329" s="21">
        <f t="shared" si="82"/>
        <v>7569520</v>
      </c>
      <c r="R329" s="18">
        <v>7253791.98</v>
      </c>
      <c r="S329" s="18">
        <v>0</v>
      </c>
      <c r="T329" s="22">
        <f t="shared" si="83"/>
        <v>7253791.98</v>
      </c>
      <c r="U329" s="21">
        <f t="shared" si="84"/>
        <v>19459491.85</v>
      </c>
      <c r="V329" s="23">
        <f t="shared" si="85"/>
        <v>0.7029700944767345</v>
      </c>
      <c r="W329" s="23">
        <f t="shared" si="85"/>
        <v>0</v>
      </c>
      <c r="X329" s="23">
        <f t="shared" si="85"/>
        <v>0.7029700944767345</v>
      </c>
      <c r="Y329" s="24">
        <f t="shared" si="86"/>
        <v>0.7335675194732468</v>
      </c>
      <c r="Z329" s="24">
        <f t="shared" si="87"/>
        <v>0.4492954595625218</v>
      </c>
      <c r="AA329" s="25"/>
      <c r="AB329" s="24">
        <f t="shared" si="88"/>
        <v>1.885833073512503</v>
      </c>
      <c r="AC329" s="35">
        <v>339075.1724137931</v>
      </c>
      <c r="AD329" s="27">
        <f t="shared" si="89"/>
        <v>6394.391745448854</v>
      </c>
      <c r="AE329" s="29"/>
      <c r="AF329" s="30">
        <f t="shared" si="90"/>
        <v>1733956894.6395564</v>
      </c>
      <c r="AG329" s="23">
        <f t="shared" si="91"/>
        <v>0.2673757279856567</v>
      </c>
      <c r="AH329" s="23">
        <f t="shared" si="92"/>
        <v>0.4365460308385291</v>
      </c>
      <c r="AI329" s="23">
        <f t="shared" si="93"/>
        <v>0.4183375032231047</v>
      </c>
      <c r="AJ329" s="23">
        <f t="shared" si="94"/>
        <v>0.4183375032231047</v>
      </c>
      <c r="AK329" s="23">
        <f t="shared" si="95"/>
        <v>1.1219999999999999</v>
      </c>
    </row>
    <row r="330" spans="1:37" ht="12.75">
      <c r="A330" s="14" t="s">
        <v>695</v>
      </c>
      <c r="B330" s="15" t="s">
        <v>696</v>
      </c>
      <c r="C330" s="16" t="s">
        <v>684</v>
      </c>
      <c r="D330" s="17"/>
      <c r="E330" s="17" t="s">
        <v>1171</v>
      </c>
      <c r="F330" s="36">
        <v>1130522544</v>
      </c>
      <c r="G330" s="34">
        <v>97.15</v>
      </c>
      <c r="H330" s="20">
        <f t="shared" si="80"/>
        <v>0.9715</v>
      </c>
      <c r="I330" s="18">
        <v>2857513.83</v>
      </c>
      <c r="J330" s="18">
        <v>0</v>
      </c>
      <c r="K330" s="18">
        <v>53982.32</v>
      </c>
      <c r="L330" s="18">
        <v>178193.22</v>
      </c>
      <c r="M330" s="21">
        <f t="shared" si="81"/>
        <v>3089689.37</v>
      </c>
      <c r="N330" s="18">
        <v>5024297</v>
      </c>
      <c r="O330" s="18">
        <v>0</v>
      </c>
      <c r="P330" s="18">
        <v>0</v>
      </c>
      <c r="Q330" s="21">
        <f t="shared" si="82"/>
        <v>5024297</v>
      </c>
      <c r="R330" s="18">
        <v>6000033.31</v>
      </c>
      <c r="S330" s="18">
        <v>0</v>
      </c>
      <c r="T330" s="22">
        <f t="shared" si="83"/>
        <v>6000033.31</v>
      </c>
      <c r="U330" s="21">
        <f t="shared" si="84"/>
        <v>14114019.68</v>
      </c>
      <c r="V330" s="23">
        <f t="shared" si="85"/>
        <v>0.5307309740830786</v>
      </c>
      <c r="W330" s="23">
        <f t="shared" si="85"/>
        <v>0</v>
      </c>
      <c r="X330" s="23">
        <f t="shared" si="85"/>
        <v>0.5307309740830786</v>
      </c>
      <c r="Y330" s="24">
        <f t="shared" si="86"/>
        <v>0.44442253952964955</v>
      </c>
      <c r="Z330" s="24">
        <f t="shared" si="87"/>
        <v>0.2732974575693203</v>
      </c>
      <c r="AA330" s="25"/>
      <c r="AB330" s="24">
        <f t="shared" si="88"/>
        <v>1.2484509711820484</v>
      </c>
      <c r="AC330" s="35">
        <v>531676.517571885</v>
      </c>
      <c r="AD330" s="27">
        <f t="shared" si="89"/>
        <v>6637.720647173093</v>
      </c>
      <c r="AE330" s="29"/>
      <c r="AF330" s="30">
        <f t="shared" si="90"/>
        <v>1163687641.7910447</v>
      </c>
      <c r="AG330" s="23">
        <f t="shared" si="91"/>
        <v>0.2655084800285947</v>
      </c>
      <c r="AH330" s="23">
        <f t="shared" si="92"/>
        <v>0.43175649715305453</v>
      </c>
      <c r="AI330" s="23">
        <f t="shared" si="93"/>
        <v>0.5156051413217109</v>
      </c>
      <c r="AJ330" s="23">
        <f t="shared" si="94"/>
        <v>0.5156051413217109</v>
      </c>
      <c r="AK330" s="23">
        <f t="shared" si="95"/>
        <v>1.214</v>
      </c>
    </row>
    <row r="331" spans="1:37" ht="12.75">
      <c r="A331" s="14" t="s">
        <v>697</v>
      </c>
      <c r="B331" s="15" t="s">
        <v>698</v>
      </c>
      <c r="C331" s="16" t="s">
        <v>684</v>
      </c>
      <c r="D331" s="17"/>
      <c r="E331" s="17" t="s">
        <v>1171</v>
      </c>
      <c r="F331" s="36">
        <v>1684327233</v>
      </c>
      <c r="G331" s="34">
        <v>107.38</v>
      </c>
      <c r="H331" s="20">
        <f t="shared" si="80"/>
        <v>1.0737999999999999</v>
      </c>
      <c r="I331" s="18">
        <v>3755722.26</v>
      </c>
      <c r="J331" s="18">
        <v>215045.22</v>
      </c>
      <c r="K331" s="18">
        <v>0</v>
      </c>
      <c r="L331" s="18">
        <v>234158.28</v>
      </c>
      <c r="M331" s="21">
        <f t="shared" si="81"/>
        <v>4204925.76</v>
      </c>
      <c r="N331" s="18">
        <v>11938091</v>
      </c>
      <c r="O331" s="18">
        <v>0</v>
      </c>
      <c r="P331" s="18">
        <v>0</v>
      </c>
      <c r="Q331" s="21">
        <f t="shared" si="82"/>
        <v>11938091</v>
      </c>
      <c r="R331" s="18">
        <v>5707613</v>
      </c>
      <c r="S331" s="18">
        <v>0</v>
      </c>
      <c r="T331" s="22">
        <f t="shared" si="83"/>
        <v>5707613</v>
      </c>
      <c r="U331" s="21">
        <f t="shared" si="84"/>
        <v>21850629.759999998</v>
      </c>
      <c r="V331" s="23">
        <f t="shared" si="85"/>
        <v>0.3388660402904024</v>
      </c>
      <c r="W331" s="23">
        <f t="shared" si="85"/>
        <v>0</v>
      </c>
      <c r="X331" s="23">
        <f t="shared" si="85"/>
        <v>0.3388660402904024</v>
      </c>
      <c r="Y331" s="24">
        <f t="shared" si="86"/>
        <v>0.708775038846623</v>
      </c>
      <c r="Z331" s="24">
        <f t="shared" si="87"/>
        <v>0.24965016759305703</v>
      </c>
      <c r="AA331" s="25"/>
      <c r="AB331" s="24">
        <f t="shared" si="88"/>
        <v>1.2972912467300823</v>
      </c>
      <c r="AC331" s="35">
        <v>781221.1508553654</v>
      </c>
      <c r="AD331" s="27">
        <f t="shared" si="89"/>
        <v>10134.713607650667</v>
      </c>
      <c r="AE331" s="29"/>
      <c r="AF331" s="30">
        <f t="shared" si="90"/>
        <v>1568566989.1972437</v>
      </c>
      <c r="AG331" s="23">
        <f t="shared" si="91"/>
        <v>0.26807434996142454</v>
      </c>
      <c r="AH331" s="23">
        <f t="shared" si="92"/>
        <v>0.7610826367135036</v>
      </c>
      <c r="AI331" s="23">
        <f t="shared" si="93"/>
        <v>0.36387435406383406</v>
      </c>
      <c r="AJ331" s="23">
        <f t="shared" si="94"/>
        <v>0.36387435406383406</v>
      </c>
      <c r="AK331" s="23">
        <f t="shared" si="95"/>
        <v>1.3929999999999998</v>
      </c>
    </row>
    <row r="332" spans="1:37" ht="12.75">
      <c r="A332" s="14" t="s">
        <v>699</v>
      </c>
      <c r="B332" s="15" t="s">
        <v>700</v>
      </c>
      <c r="C332" s="16" t="s">
        <v>684</v>
      </c>
      <c r="D332" s="17"/>
      <c r="E332" s="17" t="s">
        <v>1170</v>
      </c>
      <c r="F332" s="36">
        <v>3112913206</v>
      </c>
      <c r="G332" s="34">
        <v>97.16</v>
      </c>
      <c r="H332" s="20">
        <f t="shared" si="80"/>
        <v>0.9716</v>
      </c>
      <c r="I332" s="18">
        <v>8113849.649999999</v>
      </c>
      <c r="J332" s="18">
        <v>464718.08</v>
      </c>
      <c r="K332" s="18">
        <v>0</v>
      </c>
      <c r="L332" s="18">
        <v>505887.97</v>
      </c>
      <c r="M332" s="21">
        <f t="shared" si="81"/>
        <v>9084455.7</v>
      </c>
      <c r="N332" s="18">
        <v>20761437</v>
      </c>
      <c r="O332" s="18">
        <v>11907240.9</v>
      </c>
      <c r="P332" s="18">
        <v>0</v>
      </c>
      <c r="Q332" s="21">
        <f t="shared" si="82"/>
        <v>32668677.9</v>
      </c>
      <c r="R332" s="18">
        <v>5302380</v>
      </c>
      <c r="S332" s="18">
        <v>778228.3</v>
      </c>
      <c r="T332" s="22">
        <f t="shared" si="83"/>
        <v>6080608.3</v>
      </c>
      <c r="U332" s="21">
        <f t="shared" si="84"/>
        <v>47833741.89999999</v>
      </c>
      <c r="V332" s="23">
        <f t="shared" si="85"/>
        <v>0.17033497720976934</v>
      </c>
      <c r="W332" s="23">
        <f t="shared" si="85"/>
        <v>0.024999999951813626</v>
      </c>
      <c r="X332" s="23">
        <f t="shared" si="85"/>
        <v>0.19533497716158293</v>
      </c>
      <c r="Y332" s="24">
        <f t="shared" si="86"/>
        <v>1.0494567544328763</v>
      </c>
      <c r="Z332" s="24">
        <f t="shared" si="87"/>
        <v>0.29183132001528733</v>
      </c>
      <c r="AA332" s="25"/>
      <c r="AB332" s="24">
        <f t="shared" si="88"/>
        <v>1.5366230516097463</v>
      </c>
      <c r="AC332" s="35">
        <v>871036.7956137679</v>
      </c>
      <c r="AD332" s="27">
        <f t="shared" si="89"/>
        <v>13384.55218940403</v>
      </c>
      <c r="AE332" s="29"/>
      <c r="AF332" s="30">
        <f t="shared" si="90"/>
        <v>3203904081.9267187</v>
      </c>
      <c r="AG332" s="23">
        <f t="shared" si="91"/>
        <v>0.2835433105268531</v>
      </c>
      <c r="AH332" s="23">
        <f t="shared" si="92"/>
        <v>1.0196521826069826</v>
      </c>
      <c r="AI332" s="23">
        <f t="shared" si="93"/>
        <v>0.1654974638570119</v>
      </c>
      <c r="AJ332" s="23">
        <f t="shared" si="94"/>
        <v>0.189787463810194</v>
      </c>
      <c r="AK332" s="23">
        <f t="shared" si="95"/>
        <v>1.494</v>
      </c>
    </row>
    <row r="333" spans="1:37" ht="12.75">
      <c r="A333" s="14" t="s">
        <v>701</v>
      </c>
      <c r="B333" s="15" t="s">
        <v>702</v>
      </c>
      <c r="C333" s="16" t="s">
        <v>684</v>
      </c>
      <c r="D333" s="17"/>
      <c r="E333" s="17" t="s">
        <v>1171</v>
      </c>
      <c r="F333" s="36">
        <v>2666210273</v>
      </c>
      <c r="G333" s="34">
        <v>91.48</v>
      </c>
      <c r="H333" s="20">
        <f t="shared" si="80"/>
        <v>0.9148000000000001</v>
      </c>
      <c r="I333" s="18">
        <v>6826183.260000001</v>
      </c>
      <c r="J333" s="18">
        <v>390935.36</v>
      </c>
      <c r="K333" s="18">
        <v>0</v>
      </c>
      <c r="L333" s="18">
        <v>425545.35</v>
      </c>
      <c r="M333" s="21">
        <f t="shared" si="81"/>
        <v>7642663.970000001</v>
      </c>
      <c r="N333" s="18">
        <v>1929120</v>
      </c>
      <c r="O333" s="18">
        <v>0</v>
      </c>
      <c r="P333" s="18">
        <v>0</v>
      </c>
      <c r="Q333" s="21">
        <f t="shared" si="82"/>
        <v>1929120</v>
      </c>
      <c r="R333" s="18">
        <v>4474377.75</v>
      </c>
      <c r="S333" s="18">
        <v>0</v>
      </c>
      <c r="T333" s="22">
        <f t="shared" si="83"/>
        <v>4474377.75</v>
      </c>
      <c r="U333" s="21">
        <f t="shared" si="84"/>
        <v>14046161.72</v>
      </c>
      <c r="V333" s="23">
        <f t="shared" si="85"/>
        <v>0.1678178872578367</v>
      </c>
      <c r="W333" s="23">
        <f t="shared" si="85"/>
        <v>0</v>
      </c>
      <c r="X333" s="23">
        <f t="shared" si="85"/>
        <v>0.1678178872578367</v>
      </c>
      <c r="Y333" s="24">
        <f t="shared" si="86"/>
        <v>0.07235438328085686</v>
      </c>
      <c r="Z333" s="24">
        <f t="shared" si="87"/>
        <v>0.2866489581633984</v>
      </c>
      <c r="AA333" s="25"/>
      <c r="AB333" s="24">
        <f t="shared" si="88"/>
        <v>0.5268212287020919</v>
      </c>
      <c r="AC333" s="35">
        <v>2922579.3706293707</v>
      </c>
      <c r="AD333" s="27">
        <f t="shared" si="89"/>
        <v>15396.768550143515</v>
      </c>
      <c r="AE333" s="29"/>
      <c r="AF333" s="30">
        <f t="shared" si="90"/>
        <v>2914528064.0577173</v>
      </c>
      <c r="AG333" s="23">
        <f t="shared" si="91"/>
        <v>0.2622264669278769</v>
      </c>
      <c r="AH333" s="23">
        <f t="shared" si="92"/>
        <v>0.06618978982532786</v>
      </c>
      <c r="AI333" s="23">
        <f t="shared" si="93"/>
        <v>0.15351980326346903</v>
      </c>
      <c r="AJ333" s="23">
        <f t="shared" si="94"/>
        <v>0.15351980326346903</v>
      </c>
      <c r="AK333" s="23">
        <f t="shared" si="95"/>
        <v>0.482</v>
      </c>
    </row>
    <row r="334" spans="1:37" ht="12.75">
      <c r="A334" s="14" t="s">
        <v>703</v>
      </c>
      <c r="B334" s="15" t="s">
        <v>704</v>
      </c>
      <c r="C334" s="16" t="s">
        <v>684</v>
      </c>
      <c r="D334" s="17"/>
      <c r="E334" s="17" t="s">
        <v>1172</v>
      </c>
      <c r="F334" s="36">
        <v>2129764241</v>
      </c>
      <c r="G334" s="34">
        <v>88.73</v>
      </c>
      <c r="H334" s="20">
        <f t="shared" si="80"/>
        <v>0.8873000000000001</v>
      </c>
      <c r="I334" s="18">
        <v>6048481.07</v>
      </c>
      <c r="J334" s="18">
        <v>346409.05</v>
      </c>
      <c r="K334" s="18">
        <v>0</v>
      </c>
      <c r="L334" s="18">
        <v>377096.18</v>
      </c>
      <c r="M334" s="21">
        <f t="shared" si="81"/>
        <v>6771986.3</v>
      </c>
      <c r="N334" s="18">
        <v>14386396</v>
      </c>
      <c r="O334" s="18">
        <v>8763611.96</v>
      </c>
      <c r="P334" s="18">
        <v>0</v>
      </c>
      <c r="Q334" s="21">
        <f t="shared" si="82"/>
        <v>23150007.96</v>
      </c>
      <c r="R334" s="18">
        <v>13949516</v>
      </c>
      <c r="S334" s="18">
        <v>0</v>
      </c>
      <c r="T334" s="22">
        <f t="shared" si="83"/>
        <v>13949516</v>
      </c>
      <c r="U334" s="21">
        <f t="shared" si="84"/>
        <v>43871510.260000005</v>
      </c>
      <c r="V334" s="23">
        <f t="shared" si="85"/>
        <v>0.6549793508341659</v>
      </c>
      <c r="W334" s="23">
        <f t="shared" si="85"/>
        <v>0</v>
      </c>
      <c r="X334" s="23">
        <f t="shared" si="85"/>
        <v>0.6549793508341659</v>
      </c>
      <c r="Y334" s="24">
        <f t="shared" si="86"/>
        <v>1.0869751456212942</v>
      </c>
      <c r="Z334" s="24">
        <f t="shared" si="87"/>
        <v>0.31796882347974403</v>
      </c>
      <c r="AA334" s="25"/>
      <c r="AB334" s="24">
        <f t="shared" si="88"/>
        <v>2.0599233199352045</v>
      </c>
      <c r="AC334" s="35">
        <v>309297.7422716221</v>
      </c>
      <c r="AD334" s="27">
        <f t="shared" si="89"/>
        <v>6371.296321086231</v>
      </c>
      <c r="AE334" s="29"/>
      <c r="AF334" s="30">
        <f t="shared" si="90"/>
        <v>2400275263.1578946</v>
      </c>
      <c r="AG334" s="23">
        <f t="shared" si="91"/>
        <v>0.28213373707357686</v>
      </c>
      <c r="AH334" s="23">
        <f t="shared" si="92"/>
        <v>0.9644730467097743</v>
      </c>
      <c r="AI334" s="23">
        <f t="shared" si="93"/>
        <v>0.5811631779951554</v>
      </c>
      <c r="AJ334" s="23">
        <f t="shared" si="94"/>
        <v>0.5811631779951554</v>
      </c>
      <c r="AK334" s="23">
        <f t="shared" si="95"/>
        <v>1.827</v>
      </c>
    </row>
    <row r="335" spans="1:37" ht="12.75">
      <c r="A335" s="14" t="s">
        <v>705</v>
      </c>
      <c r="B335" s="15" t="s">
        <v>706</v>
      </c>
      <c r="C335" s="16" t="s">
        <v>684</v>
      </c>
      <c r="D335" s="17"/>
      <c r="E335" s="17" t="s">
        <v>1171</v>
      </c>
      <c r="F335" s="36">
        <v>259713563</v>
      </c>
      <c r="G335" s="34">
        <v>107.21</v>
      </c>
      <c r="H335" s="20">
        <f t="shared" si="80"/>
        <v>1.0720999999999998</v>
      </c>
      <c r="I335" s="18">
        <v>602934.09</v>
      </c>
      <c r="J335" s="18">
        <v>34531.52</v>
      </c>
      <c r="K335" s="18">
        <v>11393.9</v>
      </c>
      <c r="L335" s="18">
        <v>37598.55</v>
      </c>
      <c r="M335" s="21">
        <f t="shared" si="81"/>
        <v>686458.06</v>
      </c>
      <c r="N335" s="18">
        <v>2097524.53</v>
      </c>
      <c r="O335" s="18">
        <v>826434.07</v>
      </c>
      <c r="P335" s="18">
        <v>0</v>
      </c>
      <c r="Q335" s="21">
        <f t="shared" si="82"/>
        <v>2923958.5999999996</v>
      </c>
      <c r="R335" s="18">
        <v>999466.22</v>
      </c>
      <c r="S335" s="18">
        <v>0</v>
      </c>
      <c r="T335" s="22">
        <f t="shared" si="83"/>
        <v>999466.22</v>
      </c>
      <c r="U335" s="21">
        <f t="shared" si="84"/>
        <v>4609882.88</v>
      </c>
      <c r="V335" s="23">
        <f t="shared" si="85"/>
        <v>0.38483404888638795</v>
      </c>
      <c r="W335" s="23">
        <f t="shared" si="85"/>
        <v>0</v>
      </c>
      <c r="X335" s="23">
        <f t="shared" si="85"/>
        <v>0.38483404888638795</v>
      </c>
      <c r="Y335" s="24">
        <f t="shared" si="86"/>
        <v>1.1258397775706461</v>
      </c>
      <c r="Z335" s="24">
        <f t="shared" si="87"/>
        <v>0.26431351989114255</v>
      </c>
      <c r="AA335" s="25"/>
      <c r="AB335" s="24">
        <f t="shared" si="88"/>
        <v>1.7749873463481767</v>
      </c>
      <c r="AC335" s="35">
        <v>329794.00998336106</v>
      </c>
      <c r="AD335" s="27">
        <f t="shared" si="89"/>
        <v>5853.801946218901</v>
      </c>
      <c r="AE335" s="29"/>
      <c r="AF335" s="30">
        <f t="shared" si="90"/>
        <v>242247517.02266583</v>
      </c>
      <c r="AG335" s="23">
        <f t="shared" si="91"/>
        <v>0.2833705246752939</v>
      </c>
      <c r="AH335" s="23">
        <f t="shared" si="92"/>
        <v>1.2070128255334895</v>
      </c>
      <c r="AI335" s="23">
        <f t="shared" si="93"/>
        <v>0.41258058381109647</v>
      </c>
      <c r="AJ335" s="23">
        <f t="shared" si="94"/>
        <v>0.41258058381109647</v>
      </c>
      <c r="AK335" s="23">
        <f t="shared" si="95"/>
        <v>1.903</v>
      </c>
    </row>
    <row r="336" spans="1:37" ht="12.75">
      <c r="A336" s="14" t="s">
        <v>707</v>
      </c>
      <c r="B336" s="15" t="s">
        <v>708</v>
      </c>
      <c r="C336" s="16" t="s">
        <v>684</v>
      </c>
      <c r="D336" s="17"/>
      <c r="E336" s="17" t="s">
        <v>1171</v>
      </c>
      <c r="F336" s="36">
        <v>1155138299</v>
      </c>
      <c r="G336" s="34">
        <v>74.99</v>
      </c>
      <c r="H336" s="20">
        <f t="shared" si="80"/>
        <v>0.7498999999999999</v>
      </c>
      <c r="I336" s="18">
        <v>3769472.49</v>
      </c>
      <c r="J336" s="18">
        <v>215910.55</v>
      </c>
      <c r="K336" s="18">
        <v>0</v>
      </c>
      <c r="L336" s="18">
        <v>235076.48</v>
      </c>
      <c r="M336" s="21">
        <f t="shared" si="81"/>
        <v>4220459.5200000005</v>
      </c>
      <c r="N336" s="18">
        <v>12568850</v>
      </c>
      <c r="O336" s="18">
        <v>4348261.35</v>
      </c>
      <c r="P336" s="18">
        <v>0</v>
      </c>
      <c r="Q336" s="21">
        <f t="shared" si="82"/>
        <v>16917111.35</v>
      </c>
      <c r="R336" s="18">
        <v>5292533.5</v>
      </c>
      <c r="S336" s="18">
        <v>0</v>
      </c>
      <c r="T336" s="22">
        <f t="shared" si="83"/>
        <v>5292533.5</v>
      </c>
      <c r="U336" s="21">
        <f t="shared" si="84"/>
        <v>26430104.37</v>
      </c>
      <c r="V336" s="23">
        <f t="shared" si="85"/>
        <v>0.4581731472830337</v>
      </c>
      <c r="W336" s="23">
        <f t="shared" si="85"/>
        <v>0</v>
      </c>
      <c r="X336" s="23">
        <f t="shared" si="85"/>
        <v>0.4581731472830337</v>
      </c>
      <c r="Y336" s="24">
        <f t="shared" si="86"/>
        <v>1.4645096058753395</v>
      </c>
      <c r="Z336" s="24">
        <f t="shared" si="87"/>
        <v>0.3653640021851618</v>
      </c>
      <c r="AA336" s="25"/>
      <c r="AB336" s="24">
        <f t="shared" si="88"/>
        <v>2.288046755343535</v>
      </c>
      <c r="AC336" s="35">
        <v>548639.6534653465</v>
      </c>
      <c r="AD336" s="27">
        <f t="shared" si="89"/>
        <v>12553.131789641875</v>
      </c>
      <c r="AE336" s="29"/>
      <c r="AF336" s="30">
        <f t="shared" si="90"/>
        <v>1540389783.9711964</v>
      </c>
      <c r="AG336" s="23">
        <f t="shared" si="91"/>
        <v>0.2739864652386527</v>
      </c>
      <c r="AH336" s="23">
        <f t="shared" si="92"/>
        <v>1.098235753445917</v>
      </c>
      <c r="AI336" s="23">
        <f t="shared" si="93"/>
        <v>0.34358404314754687</v>
      </c>
      <c r="AJ336" s="23">
        <f t="shared" si="94"/>
        <v>0.34358404314754687</v>
      </c>
      <c r="AK336" s="23">
        <f t="shared" si="95"/>
        <v>1.7160000000000002</v>
      </c>
    </row>
    <row r="337" spans="1:37" ht="12.75">
      <c r="A337" s="14" t="s">
        <v>709</v>
      </c>
      <c r="B337" s="15" t="s">
        <v>710</v>
      </c>
      <c r="C337" s="16" t="s">
        <v>684</v>
      </c>
      <c r="D337" s="17"/>
      <c r="E337" s="17" t="s">
        <v>1171</v>
      </c>
      <c r="F337" s="36">
        <v>154643473</v>
      </c>
      <c r="G337" s="34">
        <v>104.98</v>
      </c>
      <c r="H337" s="20">
        <f t="shared" si="80"/>
        <v>1.0498</v>
      </c>
      <c r="I337" s="18">
        <v>377570.79</v>
      </c>
      <c r="J337" s="18">
        <v>21627.67</v>
      </c>
      <c r="K337" s="18">
        <v>7133.94</v>
      </c>
      <c r="L337" s="18">
        <v>23547.46</v>
      </c>
      <c r="M337" s="21">
        <f t="shared" si="81"/>
        <v>429879.86</v>
      </c>
      <c r="N337" s="18">
        <v>1422435</v>
      </c>
      <c r="O337" s="18">
        <v>428504.92</v>
      </c>
      <c r="P337" s="18">
        <v>0</v>
      </c>
      <c r="Q337" s="21">
        <f t="shared" si="82"/>
        <v>1850939.92</v>
      </c>
      <c r="R337" s="18">
        <v>313353.23</v>
      </c>
      <c r="S337" s="18">
        <v>0</v>
      </c>
      <c r="T337" s="22">
        <f t="shared" si="83"/>
        <v>313353.23</v>
      </c>
      <c r="U337" s="21">
        <f t="shared" si="84"/>
        <v>2594173.01</v>
      </c>
      <c r="V337" s="23">
        <f t="shared" si="85"/>
        <v>0.20262945724194903</v>
      </c>
      <c r="W337" s="23">
        <f t="shared" si="85"/>
        <v>0</v>
      </c>
      <c r="X337" s="23">
        <f t="shared" si="85"/>
        <v>0.20262945724194903</v>
      </c>
      <c r="Y337" s="24">
        <f t="shared" si="86"/>
        <v>1.1969078837229683</v>
      </c>
      <c r="Z337" s="24">
        <f t="shared" si="87"/>
        <v>0.2779812504598885</v>
      </c>
      <c r="AA337" s="25"/>
      <c r="AB337" s="24">
        <f t="shared" si="88"/>
        <v>1.6775185914248056</v>
      </c>
      <c r="AC337" s="35">
        <v>318429.66101694916</v>
      </c>
      <c r="AD337" s="27">
        <f t="shared" si="89"/>
        <v>5341.716764170309</v>
      </c>
      <c r="AE337" s="29"/>
      <c r="AF337" s="30">
        <f t="shared" si="90"/>
        <v>147307556.67746237</v>
      </c>
      <c r="AG337" s="23">
        <f t="shared" si="91"/>
        <v>0.2918247167327909</v>
      </c>
      <c r="AH337" s="23">
        <f t="shared" si="92"/>
        <v>1.256513896332372</v>
      </c>
      <c r="AI337" s="23">
        <f t="shared" si="93"/>
        <v>0.21272040421259808</v>
      </c>
      <c r="AJ337" s="23">
        <f t="shared" si="94"/>
        <v>0.21272040421259808</v>
      </c>
      <c r="AK337" s="23">
        <f t="shared" si="95"/>
        <v>1.762</v>
      </c>
    </row>
    <row r="338" spans="1:37" ht="12.75">
      <c r="A338" s="14" t="s">
        <v>711</v>
      </c>
      <c r="B338" s="15" t="s">
        <v>712</v>
      </c>
      <c r="C338" s="16" t="s">
        <v>684</v>
      </c>
      <c r="D338" s="17"/>
      <c r="E338" s="17" t="s">
        <v>1171</v>
      </c>
      <c r="F338" s="36">
        <v>1078835273</v>
      </c>
      <c r="G338" s="34">
        <v>89.43</v>
      </c>
      <c r="H338" s="20">
        <f t="shared" si="80"/>
        <v>0.8943000000000001</v>
      </c>
      <c r="I338" s="18">
        <v>2866057.81</v>
      </c>
      <c r="J338" s="18">
        <v>0</v>
      </c>
      <c r="K338" s="18">
        <v>0</v>
      </c>
      <c r="L338" s="18">
        <v>178807.88</v>
      </c>
      <c r="M338" s="21">
        <f t="shared" si="81"/>
        <v>3044865.69</v>
      </c>
      <c r="N338" s="18">
        <v>8592996</v>
      </c>
      <c r="O338" s="18">
        <v>4051903.5</v>
      </c>
      <c r="P338" s="18">
        <v>0</v>
      </c>
      <c r="Q338" s="21">
        <f t="shared" si="82"/>
        <v>12644899.5</v>
      </c>
      <c r="R338" s="18">
        <v>8533284.28</v>
      </c>
      <c r="S338" s="18">
        <v>0</v>
      </c>
      <c r="T338" s="22">
        <f t="shared" si="83"/>
        <v>8533284.28</v>
      </c>
      <c r="U338" s="21">
        <f t="shared" si="84"/>
        <v>24223049.47</v>
      </c>
      <c r="V338" s="23">
        <f t="shared" si="85"/>
        <v>0.7909719392350643</v>
      </c>
      <c r="W338" s="23">
        <f t="shared" si="85"/>
        <v>0</v>
      </c>
      <c r="X338" s="23">
        <f t="shared" si="85"/>
        <v>0.7909719392350643</v>
      </c>
      <c r="Y338" s="24">
        <f t="shared" si="86"/>
        <v>1.1720880672391587</v>
      </c>
      <c r="Z338" s="24">
        <f t="shared" si="87"/>
        <v>0.282236386425604</v>
      </c>
      <c r="AA338" s="25"/>
      <c r="AB338" s="24">
        <f t="shared" si="88"/>
        <v>2.2452963928998266</v>
      </c>
      <c r="AC338" s="35">
        <v>259680.55555555556</v>
      </c>
      <c r="AD338" s="27">
        <f t="shared" si="89"/>
        <v>5830.59814695112</v>
      </c>
      <c r="AE338" s="29"/>
      <c r="AF338" s="30">
        <f t="shared" si="90"/>
        <v>1206346050.5423236</v>
      </c>
      <c r="AG338" s="23">
        <f t="shared" si="91"/>
        <v>0.25240400038041766</v>
      </c>
      <c r="AH338" s="23">
        <f t="shared" si="92"/>
        <v>1.0481983585319794</v>
      </c>
      <c r="AI338" s="23">
        <f t="shared" si="93"/>
        <v>0.7073662052579179</v>
      </c>
      <c r="AJ338" s="23">
        <f t="shared" si="94"/>
        <v>0.7073662052579179</v>
      </c>
      <c r="AK338" s="23">
        <f t="shared" si="95"/>
        <v>2.007</v>
      </c>
    </row>
    <row r="339" spans="1:37" ht="12.75">
      <c r="A339" s="14" t="s">
        <v>713</v>
      </c>
      <c r="B339" s="15" t="s">
        <v>714</v>
      </c>
      <c r="C339" s="16" t="s">
        <v>684</v>
      </c>
      <c r="D339" s="17"/>
      <c r="E339" s="17" t="s">
        <v>1171</v>
      </c>
      <c r="F339" s="36">
        <v>6217754887</v>
      </c>
      <c r="G339" s="34">
        <v>96.71</v>
      </c>
      <c r="H339" s="20">
        <f t="shared" si="80"/>
        <v>0.9671</v>
      </c>
      <c r="I339" s="18">
        <v>15859271.82</v>
      </c>
      <c r="J339" s="18">
        <v>908320.13</v>
      </c>
      <c r="K339" s="18">
        <v>0</v>
      </c>
      <c r="L339" s="18">
        <v>989055.58</v>
      </c>
      <c r="M339" s="21">
        <f t="shared" si="81"/>
        <v>17756647.53</v>
      </c>
      <c r="N339" s="18">
        <v>58203746</v>
      </c>
      <c r="O339" s="18">
        <v>24211463.96</v>
      </c>
      <c r="P339" s="18">
        <v>0</v>
      </c>
      <c r="Q339" s="21">
        <f t="shared" si="82"/>
        <v>82415209.96000001</v>
      </c>
      <c r="R339" s="18">
        <v>15550000.56</v>
      </c>
      <c r="S339" s="18">
        <v>1865326.47</v>
      </c>
      <c r="T339" s="22">
        <f t="shared" si="83"/>
        <v>17415327.03</v>
      </c>
      <c r="U339" s="21">
        <f t="shared" si="84"/>
        <v>117587184.52000001</v>
      </c>
      <c r="V339" s="23">
        <f t="shared" si="85"/>
        <v>0.2500902792503406</v>
      </c>
      <c r="W339" s="23">
        <f t="shared" si="85"/>
        <v>0.030000000062723603</v>
      </c>
      <c r="X339" s="23">
        <f t="shared" si="85"/>
        <v>0.28009027931306424</v>
      </c>
      <c r="Y339" s="24">
        <f t="shared" si="86"/>
        <v>1.3254818090740863</v>
      </c>
      <c r="Z339" s="24">
        <f t="shared" si="87"/>
        <v>0.28557972857896613</v>
      </c>
      <c r="AA339" s="25"/>
      <c r="AB339" s="24">
        <f t="shared" si="88"/>
        <v>1.8911518169661166</v>
      </c>
      <c r="AC339" s="35">
        <v>400749.7287364368</v>
      </c>
      <c r="AD339" s="27">
        <f t="shared" si="89"/>
        <v>7578.785776485908</v>
      </c>
      <c r="AE339" s="29"/>
      <c r="AF339" s="30">
        <f t="shared" si="90"/>
        <v>6429278137.731362</v>
      </c>
      <c r="AG339" s="23">
        <f t="shared" si="91"/>
        <v>0.2761841555087181</v>
      </c>
      <c r="AH339" s="23">
        <f t="shared" si="92"/>
        <v>1.2818734575555486</v>
      </c>
      <c r="AI339" s="23">
        <f t="shared" si="93"/>
        <v>0.24186230906300438</v>
      </c>
      <c r="AJ339" s="23">
        <f t="shared" si="94"/>
        <v>0.2708753091236644</v>
      </c>
      <c r="AK339" s="23">
        <f t="shared" si="95"/>
        <v>1.8290000000000002</v>
      </c>
    </row>
    <row r="340" spans="1:37" ht="13.5" customHeight="1">
      <c r="A340" s="14" t="s">
        <v>715</v>
      </c>
      <c r="B340" s="15" t="s">
        <v>716</v>
      </c>
      <c r="C340" s="16" t="s">
        <v>684</v>
      </c>
      <c r="D340" s="17"/>
      <c r="E340" s="17" t="s">
        <v>1171</v>
      </c>
      <c r="F340" s="36">
        <v>542463736</v>
      </c>
      <c r="G340" s="34">
        <v>73.85</v>
      </c>
      <c r="H340" s="20">
        <f t="shared" si="80"/>
        <v>0.7384999999999999</v>
      </c>
      <c r="I340" s="18">
        <v>1952837.69</v>
      </c>
      <c r="J340" s="18">
        <v>111855.15</v>
      </c>
      <c r="K340" s="18">
        <v>0</v>
      </c>
      <c r="L340" s="18">
        <v>121759.63</v>
      </c>
      <c r="M340" s="21">
        <f t="shared" si="81"/>
        <v>2186452.4699999997</v>
      </c>
      <c r="N340" s="18">
        <v>3046514</v>
      </c>
      <c r="O340" s="18">
        <v>4258512.34</v>
      </c>
      <c r="P340" s="18">
        <v>0</v>
      </c>
      <c r="Q340" s="21">
        <f t="shared" si="82"/>
        <v>7305026.34</v>
      </c>
      <c r="R340" s="18">
        <v>5791535.15</v>
      </c>
      <c r="S340" s="18">
        <v>27123.18</v>
      </c>
      <c r="T340" s="22">
        <f t="shared" si="83"/>
        <v>5818658.33</v>
      </c>
      <c r="U340" s="21">
        <f t="shared" si="84"/>
        <v>15310137.139999999</v>
      </c>
      <c r="V340" s="23">
        <f t="shared" si="85"/>
        <v>1.0676354501971723</v>
      </c>
      <c r="W340" s="23">
        <f t="shared" si="85"/>
        <v>0.004999998746459985</v>
      </c>
      <c r="X340" s="23">
        <f t="shared" si="85"/>
        <v>1.0726354489436323</v>
      </c>
      <c r="Y340" s="24">
        <f t="shared" si="86"/>
        <v>1.3466386516203914</v>
      </c>
      <c r="Z340" s="24">
        <f t="shared" si="87"/>
        <v>0.4030596563232754</v>
      </c>
      <c r="AA340" s="25"/>
      <c r="AB340" s="24">
        <f t="shared" si="88"/>
        <v>2.8223337568872986</v>
      </c>
      <c r="AC340" s="35">
        <v>214173.90535161432</v>
      </c>
      <c r="AD340" s="27">
        <f t="shared" si="89"/>
        <v>6044.702429182463</v>
      </c>
      <c r="AE340" s="29"/>
      <c r="AF340" s="30">
        <f t="shared" si="90"/>
        <v>734548051.4556534</v>
      </c>
      <c r="AG340" s="23">
        <f t="shared" si="91"/>
        <v>0.29765955619473883</v>
      </c>
      <c r="AH340" s="23">
        <f t="shared" si="92"/>
        <v>0.994492644221659</v>
      </c>
      <c r="AI340" s="23">
        <f t="shared" si="93"/>
        <v>0.7884487799706117</v>
      </c>
      <c r="AJ340" s="23">
        <f t="shared" si="94"/>
        <v>0.7921412790448723</v>
      </c>
      <c r="AK340" s="23">
        <f t="shared" si="95"/>
        <v>2.084</v>
      </c>
    </row>
    <row r="341" spans="1:37" ht="12.75">
      <c r="A341" s="14" t="s">
        <v>717</v>
      </c>
      <c r="B341" s="15" t="s">
        <v>718</v>
      </c>
      <c r="C341" s="16" t="s">
        <v>684</v>
      </c>
      <c r="D341" s="17"/>
      <c r="E341" s="17" t="s">
        <v>1172</v>
      </c>
      <c r="F341" s="36">
        <v>3842432095</v>
      </c>
      <c r="G341" s="34">
        <v>89.54</v>
      </c>
      <c r="H341" s="20">
        <f t="shared" si="80"/>
        <v>0.8954000000000001</v>
      </c>
      <c r="I341" s="18">
        <v>10792469.3</v>
      </c>
      <c r="J341" s="18">
        <v>617733.4</v>
      </c>
      <c r="K341" s="18">
        <v>0</v>
      </c>
      <c r="L341" s="18">
        <v>672700.67</v>
      </c>
      <c r="M341" s="21">
        <f t="shared" si="81"/>
        <v>12082903.370000001</v>
      </c>
      <c r="N341" s="18">
        <v>50340891</v>
      </c>
      <c r="O341" s="18">
        <v>0</v>
      </c>
      <c r="P341" s="18">
        <v>0</v>
      </c>
      <c r="Q341" s="21">
        <f t="shared" si="82"/>
        <v>50340891</v>
      </c>
      <c r="R341" s="18">
        <v>11388013.67</v>
      </c>
      <c r="S341" s="18">
        <v>960606</v>
      </c>
      <c r="T341" s="22">
        <f t="shared" si="83"/>
        <v>12348619.67</v>
      </c>
      <c r="U341" s="21">
        <f t="shared" si="84"/>
        <v>74772414.04</v>
      </c>
      <c r="V341" s="23">
        <f t="shared" si="85"/>
        <v>0.2963751443992662</v>
      </c>
      <c r="W341" s="23">
        <f t="shared" si="85"/>
        <v>0.024999947331535082</v>
      </c>
      <c r="X341" s="23">
        <f t="shared" si="85"/>
        <v>0.3213750917308013</v>
      </c>
      <c r="Y341" s="24">
        <f t="shared" si="86"/>
        <v>1.310130921129525</v>
      </c>
      <c r="Z341" s="24">
        <f t="shared" si="87"/>
        <v>0.31445977628916305</v>
      </c>
      <c r="AA341" s="25"/>
      <c r="AB341" s="24">
        <f t="shared" si="88"/>
        <v>1.9459657891494893</v>
      </c>
      <c r="AC341" s="35">
        <v>615043.011145624</v>
      </c>
      <c r="AD341" s="27">
        <f t="shared" si="89"/>
        <v>11968.526585448722</v>
      </c>
      <c r="AE341" s="29"/>
      <c r="AF341" s="30">
        <f t="shared" si="90"/>
        <v>4291302317.4000444</v>
      </c>
      <c r="AG341" s="23">
        <f t="shared" si="91"/>
        <v>0.2815672836893166</v>
      </c>
      <c r="AH341" s="23">
        <f t="shared" si="92"/>
        <v>1.1730912267793765</v>
      </c>
      <c r="AI341" s="23">
        <f t="shared" si="93"/>
        <v>0.265374304295103</v>
      </c>
      <c r="AJ341" s="23">
        <f t="shared" si="94"/>
        <v>0.2877592571357595</v>
      </c>
      <c r="AK341" s="23">
        <f t="shared" si="95"/>
        <v>1.743</v>
      </c>
    </row>
    <row r="342" spans="1:37" ht="12.75">
      <c r="A342" s="14" t="s">
        <v>719</v>
      </c>
      <c r="B342" s="15" t="s">
        <v>720</v>
      </c>
      <c r="C342" s="16" t="s">
        <v>684</v>
      </c>
      <c r="D342" s="17"/>
      <c r="E342" s="17" t="s">
        <v>1171</v>
      </c>
      <c r="F342" s="36">
        <v>6904070030</v>
      </c>
      <c r="G342" s="34">
        <v>102.1</v>
      </c>
      <c r="H342" s="20">
        <f t="shared" si="80"/>
        <v>1.021</v>
      </c>
      <c r="I342" s="18">
        <v>16800123.97</v>
      </c>
      <c r="J342" s="18">
        <v>962191.46</v>
      </c>
      <c r="K342" s="18">
        <v>317292.31</v>
      </c>
      <c r="L342" s="18">
        <v>1047534.88</v>
      </c>
      <c r="M342" s="21">
        <f t="shared" si="81"/>
        <v>19127142.619999997</v>
      </c>
      <c r="N342" s="18">
        <v>71071598</v>
      </c>
      <c r="O342" s="18">
        <v>26555575.53</v>
      </c>
      <c r="P342" s="18">
        <v>0</v>
      </c>
      <c r="Q342" s="21">
        <f t="shared" si="82"/>
        <v>97627173.53</v>
      </c>
      <c r="R342" s="18">
        <v>22500000</v>
      </c>
      <c r="S342" s="18">
        <v>1380082</v>
      </c>
      <c r="T342" s="22">
        <f t="shared" si="83"/>
        <v>23880082</v>
      </c>
      <c r="U342" s="21">
        <f t="shared" si="84"/>
        <v>140634398.15</v>
      </c>
      <c r="V342" s="23">
        <f t="shared" si="85"/>
        <v>0.32589472444850043</v>
      </c>
      <c r="W342" s="23">
        <f t="shared" si="85"/>
        <v>0.01998939747139268</v>
      </c>
      <c r="X342" s="23">
        <f t="shared" si="85"/>
        <v>0.3458841219198931</v>
      </c>
      <c r="Y342" s="24">
        <f t="shared" si="86"/>
        <v>1.4140524807220125</v>
      </c>
      <c r="Z342" s="24">
        <f t="shared" si="87"/>
        <v>0.277041549939203</v>
      </c>
      <c r="AA342" s="25"/>
      <c r="AB342" s="24">
        <f t="shared" si="88"/>
        <v>2.036978152581109</v>
      </c>
      <c r="AC342" s="35">
        <v>351774.3931747176</v>
      </c>
      <c r="AD342" s="27">
        <f t="shared" si="89"/>
        <v>7165.56753534377</v>
      </c>
      <c r="AE342" s="29"/>
      <c r="AF342" s="30">
        <f t="shared" si="90"/>
        <v>6762066630.754163</v>
      </c>
      <c r="AG342" s="23">
        <f t="shared" si="91"/>
        <v>0.2828594224879263</v>
      </c>
      <c r="AH342" s="23">
        <f t="shared" si="92"/>
        <v>1.4437475828171749</v>
      </c>
      <c r="AI342" s="23">
        <f t="shared" si="93"/>
        <v>0.3327385136619189</v>
      </c>
      <c r="AJ342" s="23">
        <f t="shared" si="94"/>
        <v>0.35314768848021083</v>
      </c>
      <c r="AK342" s="23">
        <f t="shared" si="95"/>
        <v>2.08</v>
      </c>
    </row>
    <row r="343" spans="1:37" ht="12.75">
      <c r="A343" s="14" t="s">
        <v>721</v>
      </c>
      <c r="B343" s="15" t="s">
        <v>722</v>
      </c>
      <c r="C343" s="16" t="s">
        <v>684</v>
      </c>
      <c r="D343" s="17"/>
      <c r="E343" s="17" t="s">
        <v>1171</v>
      </c>
      <c r="F343" s="36">
        <v>199483074</v>
      </c>
      <c r="G343" s="34">
        <v>69.74</v>
      </c>
      <c r="H343" s="20">
        <f t="shared" si="80"/>
        <v>0.6973999999999999</v>
      </c>
      <c r="I343" s="18">
        <v>720222.86</v>
      </c>
      <c r="J343" s="18">
        <v>41255.15</v>
      </c>
      <c r="K343" s="18">
        <v>0</v>
      </c>
      <c r="L343" s="18">
        <v>44918.38</v>
      </c>
      <c r="M343" s="21">
        <f t="shared" si="81"/>
        <v>806396.39</v>
      </c>
      <c r="N343" s="18">
        <v>504494</v>
      </c>
      <c r="O343" s="18">
        <v>0</v>
      </c>
      <c r="P343" s="18">
        <v>0</v>
      </c>
      <c r="Q343" s="21">
        <f t="shared" si="82"/>
        <v>504494</v>
      </c>
      <c r="R343" s="18">
        <v>1870700</v>
      </c>
      <c r="S343" s="18">
        <v>0</v>
      </c>
      <c r="T343" s="22">
        <f t="shared" si="83"/>
        <v>1870700</v>
      </c>
      <c r="U343" s="21">
        <f t="shared" si="84"/>
        <v>3181590.39</v>
      </c>
      <c r="V343" s="23">
        <f t="shared" si="85"/>
        <v>0.9377737982922801</v>
      </c>
      <c r="W343" s="23">
        <f t="shared" si="85"/>
        <v>0</v>
      </c>
      <c r="X343" s="23">
        <f t="shared" si="85"/>
        <v>0.9377737982922801</v>
      </c>
      <c r="Y343" s="24">
        <f t="shared" si="86"/>
        <v>0.2529006546189478</v>
      </c>
      <c r="Z343" s="24">
        <f t="shared" si="87"/>
        <v>0.4042430136202934</v>
      </c>
      <c r="AA343" s="25"/>
      <c r="AB343" s="24">
        <f t="shared" si="88"/>
        <v>1.5949174665315213</v>
      </c>
      <c r="AC343" s="35">
        <v>502288.83248730964</v>
      </c>
      <c r="AD343" s="27">
        <f t="shared" si="89"/>
        <v>8011.092321777356</v>
      </c>
      <c r="AE343" s="29"/>
      <c r="AF343" s="30">
        <f t="shared" si="90"/>
        <v>286038247.77745914</v>
      </c>
      <c r="AG343" s="23">
        <f t="shared" si="91"/>
        <v>0.28191907769879265</v>
      </c>
      <c r="AH343" s="23">
        <f t="shared" si="92"/>
        <v>0.17637291653125417</v>
      </c>
      <c r="AI343" s="23">
        <f t="shared" si="93"/>
        <v>0.6540034469290362</v>
      </c>
      <c r="AJ343" s="23">
        <f t="shared" si="94"/>
        <v>0.6540034469290362</v>
      </c>
      <c r="AK343" s="23">
        <f t="shared" si="95"/>
        <v>1.112</v>
      </c>
    </row>
    <row r="344" spans="1:37" ht="12.75">
      <c r="A344" s="14" t="s">
        <v>723</v>
      </c>
      <c r="B344" s="15" t="s">
        <v>724</v>
      </c>
      <c r="C344" s="16" t="s">
        <v>684</v>
      </c>
      <c r="D344" s="17"/>
      <c r="E344" s="17" t="s">
        <v>1172</v>
      </c>
      <c r="F344" s="36">
        <v>529349978</v>
      </c>
      <c r="G344" s="34">
        <v>77.58</v>
      </c>
      <c r="H344" s="20">
        <f t="shared" si="80"/>
        <v>0.7757999999999999</v>
      </c>
      <c r="I344" s="18">
        <v>1897547.52</v>
      </c>
      <c r="J344" s="18">
        <v>108695.92</v>
      </c>
      <c r="K344" s="18">
        <v>0</v>
      </c>
      <c r="L344" s="18">
        <v>118322.58</v>
      </c>
      <c r="M344" s="21">
        <f t="shared" si="81"/>
        <v>2124566.02</v>
      </c>
      <c r="N344" s="18">
        <v>4729512.5</v>
      </c>
      <c r="O344" s="18">
        <v>0</v>
      </c>
      <c r="P344" s="18">
        <v>0</v>
      </c>
      <c r="Q344" s="21">
        <f t="shared" si="82"/>
        <v>4729512.5</v>
      </c>
      <c r="R344" s="18">
        <v>9816259.58</v>
      </c>
      <c r="S344" s="18">
        <v>0</v>
      </c>
      <c r="T344" s="22">
        <f t="shared" si="83"/>
        <v>9816259.58</v>
      </c>
      <c r="U344" s="21">
        <f t="shared" si="84"/>
        <v>16670338.1</v>
      </c>
      <c r="V344" s="23">
        <f t="shared" si="85"/>
        <v>1.854398788697031</v>
      </c>
      <c r="W344" s="23">
        <f t="shared" si="85"/>
        <v>0</v>
      </c>
      <c r="X344" s="23">
        <f t="shared" si="85"/>
        <v>1.854398788697031</v>
      </c>
      <c r="Y344" s="24">
        <f t="shared" si="86"/>
        <v>0.8934566348465968</v>
      </c>
      <c r="Z344" s="24">
        <f t="shared" si="87"/>
        <v>0.40135375617225394</v>
      </c>
      <c r="AA344" s="25"/>
      <c r="AB344" s="24">
        <f t="shared" si="88"/>
        <v>3.1492091797158817</v>
      </c>
      <c r="AC344" s="35">
        <v>146156.1224489796</v>
      </c>
      <c r="AD344" s="27">
        <f t="shared" si="89"/>
        <v>4602.7620248800495</v>
      </c>
      <c r="AE344" s="29"/>
      <c r="AF344" s="30">
        <f t="shared" si="90"/>
        <v>682327891.2090746</v>
      </c>
      <c r="AG344" s="23">
        <f t="shared" si="91"/>
        <v>0.31137024403843455</v>
      </c>
      <c r="AH344" s="23">
        <f t="shared" si="92"/>
        <v>0.6931436573139895</v>
      </c>
      <c r="AI344" s="23">
        <f t="shared" si="93"/>
        <v>1.4386425802711564</v>
      </c>
      <c r="AJ344" s="23">
        <f t="shared" si="94"/>
        <v>1.4386425802711564</v>
      </c>
      <c r="AK344" s="23">
        <f t="shared" si="95"/>
        <v>2.443</v>
      </c>
    </row>
    <row r="345" spans="1:37" ht="12.75">
      <c r="A345" s="14" t="s">
        <v>725</v>
      </c>
      <c r="B345" s="15" t="s">
        <v>726</v>
      </c>
      <c r="C345" s="16" t="s">
        <v>684</v>
      </c>
      <c r="D345" s="17"/>
      <c r="E345" s="17" t="s">
        <v>1171</v>
      </c>
      <c r="F345" s="36">
        <v>757426044</v>
      </c>
      <c r="G345" s="34">
        <v>102.25</v>
      </c>
      <c r="H345" s="20">
        <f t="shared" si="80"/>
        <v>1.0225</v>
      </c>
      <c r="I345" s="18">
        <v>1818564.69</v>
      </c>
      <c r="J345" s="18">
        <v>0</v>
      </c>
      <c r="K345" s="18">
        <v>0</v>
      </c>
      <c r="L345" s="18">
        <v>113384.15</v>
      </c>
      <c r="M345" s="21">
        <f t="shared" si="81"/>
        <v>1931948.8399999999</v>
      </c>
      <c r="N345" s="18">
        <v>8540183.5</v>
      </c>
      <c r="O345" s="18">
        <v>0</v>
      </c>
      <c r="P345" s="18">
        <v>0</v>
      </c>
      <c r="Q345" s="21">
        <f t="shared" si="82"/>
        <v>8540183.5</v>
      </c>
      <c r="R345" s="18">
        <v>5547468.92</v>
      </c>
      <c r="S345" s="18">
        <v>189356</v>
      </c>
      <c r="T345" s="22">
        <f t="shared" si="83"/>
        <v>5736824.92</v>
      </c>
      <c r="U345" s="21">
        <f t="shared" si="84"/>
        <v>16208957.26</v>
      </c>
      <c r="V345" s="23">
        <f t="shared" si="85"/>
        <v>0.7324106378364776</v>
      </c>
      <c r="W345" s="23">
        <f t="shared" si="85"/>
        <v>0.02499993253466737</v>
      </c>
      <c r="X345" s="23">
        <f t="shared" si="85"/>
        <v>0.757410570371145</v>
      </c>
      <c r="Y345" s="24">
        <f t="shared" si="86"/>
        <v>1.1275270460596942</v>
      </c>
      <c r="Z345" s="24">
        <f t="shared" si="87"/>
        <v>0.2550676538394816</v>
      </c>
      <c r="AA345" s="25"/>
      <c r="AB345" s="24">
        <f t="shared" si="88"/>
        <v>2.1400052702703207</v>
      </c>
      <c r="AC345" s="35">
        <v>274390.7981698017</v>
      </c>
      <c r="AD345" s="27">
        <f t="shared" si="89"/>
        <v>5871.977541970555</v>
      </c>
      <c r="AE345" s="29"/>
      <c r="AF345" s="30">
        <f t="shared" si="90"/>
        <v>740758967.2371638</v>
      </c>
      <c r="AG345" s="23">
        <f t="shared" si="91"/>
        <v>0.26080667605087</v>
      </c>
      <c r="AH345" s="23">
        <f t="shared" si="92"/>
        <v>1.1528964045960373</v>
      </c>
      <c r="AI345" s="23">
        <f t="shared" si="93"/>
        <v>0.7488898771877984</v>
      </c>
      <c r="AJ345" s="23">
        <f t="shared" si="94"/>
        <v>0.7744523082044958</v>
      </c>
      <c r="AK345" s="23">
        <f t="shared" si="95"/>
        <v>2.188</v>
      </c>
    </row>
    <row r="346" spans="1:37" ht="12.75">
      <c r="A346" s="14" t="s">
        <v>727</v>
      </c>
      <c r="B346" s="15" t="s">
        <v>728</v>
      </c>
      <c r="C346" s="16" t="s">
        <v>684</v>
      </c>
      <c r="D346" s="17"/>
      <c r="E346" s="17" t="s">
        <v>1171</v>
      </c>
      <c r="F346" s="36">
        <v>1246163033</v>
      </c>
      <c r="G346" s="34">
        <v>76.84</v>
      </c>
      <c r="H346" s="20">
        <f t="shared" si="80"/>
        <v>0.7684000000000001</v>
      </c>
      <c r="I346" s="18">
        <v>4038193.8699999996</v>
      </c>
      <c r="J346" s="18">
        <v>231312.22</v>
      </c>
      <c r="K346" s="18">
        <v>0</v>
      </c>
      <c r="L346" s="18">
        <v>251848.86</v>
      </c>
      <c r="M346" s="21">
        <f t="shared" si="81"/>
        <v>4521354.95</v>
      </c>
      <c r="N346" s="18">
        <v>11318113</v>
      </c>
      <c r="O346" s="18">
        <v>5967285.08</v>
      </c>
      <c r="P346" s="18">
        <v>0</v>
      </c>
      <c r="Q346" s="21">
        <f t="shared" si="82"/>
        <v>17285398.08</v>
      </c>
      <c r="R346" s="18">
        <v>6207411.95</v>
      </c>
      <c r="S346" s="18">
        <v>124385.92</v>
      </c>
      <c r="T346" s="22">
        <f t="shared" si="83"/>
        <v>6331797.87</v>
      </c>
      <c r="U346" s="21">
        <f t="shared" si="84"/>
        <v>28138550.9</v>
      </c>
      <c r="V346" s="23">
        <f t="shared" si="85"/>
        <v>0.4981219780734741</v>
      </c>
      <c r="W346" s="23">
        <f t="shared" si="85"/>
        <v>0.009981512587526739</v>
      </c>
      <c r="X346" s="23">
        <f t="shared" si="85"/>
        <v>0.5081034906610008</v>
      </c>
      <c r="Y346" s="24">
        <f t="shared" si="86"/>
        <v>1.3870896200786271</v>
      </c>
      <c r="Z346" s="24">
        <f t="shared" si="87"/>
        <v>0.3628221051554817</v>
      </c>
      <c r="AA346" s="25"/>
      <c r="AB346" s="24">
        <f t="shared" si="88"/>
        <v>2.2580152158951097</v>
      </c>
      <c r="AC346" s="35">
        <v>503640.2978537013</v>
      </c>
      <c r="AD346" s="27">
        <f t="shared" si="89"/>
        <v>11372.274558916028</v>
      </c>
      <c r="AE346" s="29"/>
      <c r="AF346" s="30">
        <f t="shared" si="90"/>
        <v>1621763447.4232168</v>
      </c>
      <c r="AG346" s="23">
        <f t="shared" si="91"/>
        <v>0.27879250560147223</v>
      </c>
      <c r="AH346" s="23">
        <f t="shared" si="92"/>
        <v>1.0658396640684173</v>
      </c>
      <c r="AI346" s="23">
        <f t="shared" si="93"/>
        <v>0.3827569279516576</v>
      </c>
      <c r="AJ346" s="23">
        <f t="shared" si="94"/>
        <v>0.3904267222239131</v>
      </c>
      <c r="AK346" s="23">
        <f t="shared" si="95"/>
        <v>1.7350000000000003</v>
      </c>
    </row>
    <row r="347" spans="1:37" ht="12.75">
      <c r="A347" s="14" t="s">
        <v>729</v>
      </c>
      <c r="B347" s="15" t="s">
        <v>730</v>
      </c>
      <c r="C347" s="16" t="s">
        <v>684</v>
      </c>
      <c r="D347" s="17"/>
      <c r="E347" s="17" t="s">
        <v>1171</v>
      </c>
      <c r="F347" s="36">
        <v>203088763</v>
      </c>
      <c r="G347" s="34">
        <v>103.65</v>
      </c>
      <c r="H347" s="20">
        <f t="shared" si="80"/>
        <v>1.0365</v>
      </c>
      <c r="I347" s="18">
        <v>464767.48</v>
      </c>
      <c r="J347" s="18">
        <v>26607.26</v>
      </c>
      <c r="K347" s="18">
        <v>0</v>
      </c>
      <c r="L347" s="18">
        <v>28970.98</v>
      </c>
      <c r="M347" s="21">
        <f t="shared" si="81"/>
        <v>520345.72</v>
      </c>
      <c r="N347" s="18">
        <v>0</v>
      </c>
      <c r="O347" s="18">
        <v>1769152.75</v>
      </c>
      <c r="P347" s="18">
        <v>0</v>
      </c>
      <c r="Q347" s="21">
        <f t="shared" si="82"/>
        <v>1769152.75</v>
      </c>
      <c r="R347" s="18">
        <v>559179</v>
      </c>
      <c r="S347" s="18">
        <v>10243.26</v>
      </c>
      <c r="T347" s="22">
        <f t="shared" si="83"/>
        <v>569422.26</v>
      </c>
      <c r="U347" s="21">
        <f t="shared" si="84"/>
        <v>2858920.7299999995</v>
      </c>
      <c r="V347" s="23">
        <f t="shared" si="85"/>
        <v>0.27533724256324316</v>
      </c>
      <c r="W347" s="23">
        <f t="shared" si="85"/>
        <v>0.005043735482302386</v>
      </c>
      <c r="X347" s="23">
        <f t="shared" si="85"/>
        <v>0.28038097804554557</v>
      </c>
      <c r="Y347" s="24">
        <f t="shared" si="86"/>
        <v>0.8711229138758406</v>
      </c>
      <c r="Z347" s="24">
        <f t="shared" si="87"/>
        <v>0.25621590890284757</v>
      </c>
      <c r="AA347" s="25"/>
      <c r="AB347" s="24">
        <f t="shared" si="88"/>
        <v>1.4077198008242335</v>
      </c>
      <c r="AC347" s="35">
        <v>1413940.7407407407</v>
      </c>
      <c r="AD347" s="27">
        <f t="shared" si="89"/>
        <v>19904.323779328246</v>
      </c>
      <c r="AE347" s="29"/>
      <c r="AF347" s="30">
        <f t="shared" si="90"/>
        <v>195937060.29908347</v>
      </c>
      <c r="AG347" s="23">
        <f t="shared" si="91"/>
        <v>0.26556778957780147</v>
      </c>
      <c r="AH347" s="23">
        <f t="shared" si="92"/>
        <v>0.9029189002323086</v>
      </c>
      <c r="AI347" s="23">
        <f t="shared" si="93"/>
        <v>0.2853870519168015</v>
      </c>
      <c r="AJ347" s="23">
        <f t="shared" si="94"/>
        <v>0.2906148837442079</v>
      </c>
      <c r="AK347" s="23">
        <f t="shared" si="95"/>
        <v>1.46</v>
      </c>
    </row>
    <row r="348" spans="1:37" ht="12.75">
      <c r="A348" s="14" t="s">
        <v>731</v>
      </c>
      <c r="B348" s="15" t="s">
        <v>732</v>
      </c>
      <c r="C348" s="16" t="s">
        <v>684</v>
      </c>
      <c r="D348" s="17"/>
      <c r="E348" s="17" t="s">
        <v>1172</v>
      </c>
      <c r="F348" s="36">
        <v>4153945499</v>
      </c>
      <c r="G348" s="34">
        <v>85</v>
      </c>
      <c r="H348" s="20">
        <f t="shared" si="80"/>
        <v>0.85</v>
      </c>
      <c r="I348" s="18">
        <v>12543333.379999999</v>
      </c>
      <c r="J348" s="18">
        <v>0</v>
      </c>
      <c r="K348" s="18">
        <v>0</v>
      </c>
      <c r="L348" s="18">
        <v>781622.9</v>
      </c>
      <c r="M348" s="21">
        <f t="shared" si="81"/>
        <v>13324956.28</v>
      </c>
      <c r="N348" s="18">
        <v>31570923</v>
      </c>
      <c r="O348" s="18">
        <v>0</v>
      </c>
      <c r="P348" s="18">
        <v>0</v>
      </c>
      <c r="Q348" s="21">
        <f t="shared" si="82"/>
        <v>31570923</v>
      </c>
      <c r="R348" s="18">
        <v>33053101.08</v>
      </c>
      <c r="S348" s="18">
        <v>0</v>
      </c>
      <c r="T348" s="22">
        <f t="shared" si="83"/>
        <v>33053101.08</v>
      </c>
      <c r="U348" s="21">
        <f t="shared" si="84"/>
        <v>77948980.36</v>
      </c>
      <c r="V348" s="23">
        <f t="shared" si="85"/>
        <v>0.7957037733874226</v>
      </c>
      <c r="W348" s="23">
        <f t="shared" si="85"/>
        <v>0</v>
      </c>
      <c r="X348" s="23">
        <f t="shared" si="85"/>
        <v>0.7957037733874226</v>
      </c>
      <c r="Y348" s="24">
        <f t="shared" si="86"/>
        <v>0.7600225618655859</v>
      </c>
      <c r="Z348" s="24">
        <f t="shared" si="87"/>
        <v>0.32077831264776546</v>
      </c>
      <c r="AA348" s="25"/>
      <c r="AB348" s="24">
        <f t="shared" si="88"/>
        <v>1.876504647900774</v>
      </c>
      <c r="AC348" s="35">
        <v>388719.56314156123</v>
      </c>
      <c r="AD348" s="27">
        <f t="shared" si="89"/>
        <v>7294.340669650981</v>
      </c>
      <c r="AE348" s="29"/>
      <c r="AF348" s="30">
        <f t="shared" si="90"/>
        <v>4886994704.705882</v>
      </c>
      <c r="AG348" s="23">
        <f t="shared" si="91"/>
        <v>0.27266156575060063</v>
      </c>
      <c r="AH348" s="23">
        <f t="shared" si="92"/>
        <v>0.6460191775857481</v>
      </c>
      <c r="AI348" s="23">
        <f t="shared" si="93"/>
        <v>0.6763482073793092</v>
      </c>
      <c r="AJ348" s="23">
        <f t="shared" si="94"/>
        <v>0.6763482073793092</v>
      </c>
      <c r="AK348" s="23">
        <f t="shared" si="95"/>
        <v>1.5950000000000002</v>
      </c>
    </row>
    <row r="349" spans="1:37" ht="12.75">
      <c r="A349" s="14" t="s">
        <v>733</v>
      </c>
      <c r="B349" s="15" t="s">
        <v>734</v>
      </c>
      <c r="C349" s="16" t="s">
        <v>684</v>
      </c>
      <c r="D349" s="17"/>
      <c r="E349" s="17" t="s">
        <v>1172</v>
      </c>
      <c r="F349" s="36">
        <v>5661476396</v>
      </c>
      <c r="G349" s="34">
        <v>90.11</v>
      </c>
      <c r="H349" s="20">
        <f t="shared" si="80"/>
        <v>0.9011</v>
      </c>
      <c r="I349" s="18">
        <v>15773144.360000001</v>
      </c>
      <c r="J349" s="18">
        <v>903439.36</v>
      </c>
      <c r="K349" s="18">
        <v>0</v>
      </c>
      <c r="L349" s="18">
        <v>983694.77</v>
      </c>
      <c r="M349" s="21">
        <f t="shared" si="81"/>
        <v>17660278.490000002</v>
      </c>
      <c r="N349" s="18">
        <v>50330369.16</v>
      </c>
      <c r="O349" s="18">
        <v>24477946.59</v>
      </c>
      <c r="P349" s="18">
        <v>0</v>
      </c>
      <c r="Q349" s="21">
        <f t="shared" si="82"/>
        <v>74808315.75</v>
      </c>
      <c r="R349" s="18">
        <v>18791982.18</v>
      </c>
      <c r="S349" s="18">
        <v>1132296</v>
      </c>
      <c r="T349" s="22">
        <f t="shared" si="83"/>
        <v>19924278.18</v>
      </c>
      <c r="U349" s="21">
        <f t="shared" si="84"/>
        <v>112392872.42000002</v>
      </c>
      <c r="V349" s="23">
        <f t="shared" si="85"/>
        <v>0.3319272370944987</v>
      </c>
      <c r="W349" s="23">
        <f t="shared" si="85"/>
        <v>0.020000012731661312</v>
      </c>
      <c r="X349" s="23">
        <f t="shared" si="85"/>
        <v>0.35192724982615997</v>
      </c>
      <c r="Y349" s="24">
        <f t="shared" si="86"/>
        <v>1.3213570192194792</v>
      </c>
      <c r="Z349" s="24">
        <f t="shared" si="87"/>
        <v>0.3119376864748126</v>
      </c>
      <c r="AA349" s="25"/>
      <c r="AB349" s="24">
        <f t="shared" si="88"/>
        <v>1.9852219555204522</v>
      </c>
      <c r="AC349" s="35">
        <v>376956.8036931194</v>
      </c>
      <c r="AD349" s="27">
        <f t="shared" si="89"/>
        <v>7483.429229743937</v>
      </c>
      <c r="AE349" s="29"/>
      <c r="AF349" s="30">
        <f t="shared" si="90"/>
        <v>6282850289.645988</v>
      </c>
      <c r="AG349" s="23">
        <f t="shared" si="91"/>
        <v>0.28108704928245365</v>
      </c>
      <c r="AH349" s="23">
        <f t="shared" si="92"/>
        <v>1.1906748100186726</v>
      </c>
      <c r="AI349" s="23">
        <f t="shared" si="93"/>
        <v>0.29909963334585277</v>
      </c>
      <c r="AJ349" s="23">
        <f t="shared" si="94"/>
        <v>0.31712164481835275</v>
      </c>
      <c r="AK349" s="23">
        <f t="shared" si="95"/>
        <v>1.789</v>
      </c>
    </row>
    <row r="350" spans="1:37" ht="12.75">
      <c r="A350" s="14" t="s">
        <v>735</v>
      </c>
      <c r="B350" s="15" t="s">
        <v>736</v>
      </c>
      <c r="C350" s="16" t="s">
        <v>684</v>
      </c>
      <c r="D350" s="17"/>
      <c r="E350" s="17" t="s">
        <v>1171</v>
      </c>
      <c r="F350" s="36">
        <v>1601395414</v>
      </c>
      <c r="G350" s="34">
        <v>73.78</v>
      </c>
      <c r="H350" s="20">
        <f t="shared" si="80"/>
        <v>0.7378</v>
      </c>
      <c r="I350" s="18">
        <v>5243814.72</v>
      </c>
      <c r="J350" s="18">
        <v>300367.57</v>
      </c>
      <c r="K350" s="18">
        <v>99085.05</v>
      </c>
      <c r="L350" s="18">
        <v>327043.42</v>
      </c>
      <c r="M350" s="21">
        <f t="shared" si="81"/>
        <v>5970310.76</v>
      </c>
      <c r="N350" s="18">
        <v>13251492</v>
      </c>
      <c r="O350" s="18">
        <v>0</v>
      </c>
      <c r="P350" s="18">
        <v>0</v>
      </c>
      <c r="Q350" s="21">
        <f t="shared" si="82"/>
        <v>13251492</v>
      </c>
      <c r="R350" s="18">
        <v>5445800.84</v>
      </c>
      <c r="S350" s="18">
        <v>80069.77</v>
      </c>
      <c r="T350" s="22">
        <f t="shared" si="83"/>
        <v>5525870.609999999</v>
      </c>
      <c r="U350" s="21">
        <f t="shared" si="84"/>
        <v>24747673.369999997</v>
      </c>
      <c r="V350" s="23">
        <f t="shared" si="85"/>
        <v>0.3400659694907806</v>
      </c>
      <c r="W350" s="23">
        <f t="shared" si="85"/>
        <v>0.004999999956288123</v>
      </c>
      <c r="X350" s="23">
        <f t="shared" si="85"/>
        <v>0.3450659694470687</v>
      </c>
      <c r="Y350" s="24">
        <f t="shared" si="86"/>
        <v>0.8274965623199917</v>
      </c>
      <c r="Z350" s="24">
        <f t="shared" si="87"/>
        <v>0.372819274228295</v>
      </c>
      <c r="AA350" s="25"/>
      <c r="AB350" s="24">
        <f t="shared" si="88"/>
        <v>1.5453818059953555</v>
      </c>
      <c r="AC350" s="35">
        <v>499991.1774921848</v>
      </c>
      <c r="AD350" s="27">
        <f t="shared" si="89"/>
        <v>7726.772688546168</v>
      </c>
      <c r="AE350" s="29"/>
      <c r="AF350" s="30">
        <f t="shared" si="90"/>
        <v>2170500696.665763</v>
      </c>
      <c r="AG350" s="23">
        <f t="shared" si="91"/>
        <v>0.27506606052563604</v>
      </c>
      <c r="AH350" s="23">
        <f t="shared" si="92"/>
        <v>0.61052696367969</v>
      </c>
      <c r="AI350" s="23">
        <f t="shared" si="93"/>
        <v>0.25090067229029794</v>
      </c>
      <c r="AJ350" s="23">
        <f t="shared" si="94"/>
        <v>0.2545896722580473</v>
      </c>
      <c r="AK350" s="23">
        <f t="shared" si="95"/>
        <v>1.141</v>
      </c>
    </row>
    <row r="351" spans="1:37" ht="12.75">
      <c r="A351" s="14" t="s">
        <v>737</v>
      </c>
      <c r="B351" s="15" t="s">
        <v>738</v>
      </c>
      <c r="C351" s="16" t="s">
        <v>684</v>
      </c>
      <c r="D351" s="17"/>
      <c r="E351" s="17" t="s">
        <v>1170</v>
      </c>
      <c r="F351" s="36">
        <v>6933408244</v>
      </c>
      <c r="G351" s="34">
        <v>92.65</v>
      </c>
      <c r="H351" s="20">
        <f t="shared" si="80"/>
        <v>0.9265000000000001</v>
      </c>
      <c r="I351" s="18">
        <v>18482092.84</v>
      </c>
      <c r="J351" s="18">
        <v>1058631.46</v>
      </c>
      <c r="K351" s="18">
        <v>349203.74</v>
      </c>
      <c r="L351" s="18">
        <v>1152578.88</v>
      </c>
      <c r="M351" s="21">
        <f t="shared" si="81"/>
        <v>21042506.919999998</v>
      </c>
      <c r="N351" s="18">
        <v>67930700</v>
      </c>
      <c r="O351" s="18">
        <v>26888725.53</v>
      </c>
      <c r="P351" s="18">
        <v>0</v>
      </c>
      <c r="Q351" s="21">
        <f t="shared" si="82"/>
        <v>94819425.53</v>
      </c>
      <c r="R351" s="18">
        <v>20600000</v>
      </c>
      <c r="S351" s="18">
        <v>693724.97</v>
      </c>
      <c r="T351" s="22">
        <f t="shared" si="83"/>
        <v>21293724.97</v>
      </c>
      <c r="U351" s="21">
        <f t="shared" si="84"/>
        <v>137155657.42000002</v>
      </c>
      <c r="V351" s="23">
        <f t="shared" si="85"/>
        <v>0.2971121744897501</v>
      </c>
      <c r="W351" s="23">
        <f t="shared" si="85"/>
        <v>0.010005540501676537</v>
      </c>
      <c r="X351" s="23">
        <f t="shared" si="85"/>
        <v>0.30711771499142665</v>
      </c>
      <c r="Y351" s="24">
        <f t="shared" si="86"/>
        <v>1.3675730923828753</v>
      </c>
      <c r="Z351" s="24">
        <f t="shared" si="87"/>
        <v>0.303494416879457</v>
      </c>
      <c r="AA351" s="25"/>
      <c r="AB351" s="24">
        <f t="shared" si="88"/>
        <v>1.978185224253759</v>
      </c>
      <c r="AC351" s="35">
        <v>482332.0368946964</v>
      </c>
      <c r="AD351" s="27">
        <f t="shared" si="89"/>
        <v>9541.421085693073</v>
      </c>
      <c r="AE351" s="29"/>
      <c r="AF351" s="30">
        <f t="shared" si="90"/>
        <v>7483441169.994602</v>
      </c>
      <c r="AG351" s="23">
        <f t="shared" si="91"/>
        <v>0.28118757723881693</v>
      </c>
      <c r="AH351" s="23">
        <f t="shared" si="92"/>
        <v>1.267056470092734</v>
      </c>
      <c r="AI351" s="23">
        <f t="shared" si="93"/>
        <v>0.2752744296647535</v>
      </c>
      <c r="AJ351" s="23">
        <f t="shared" si="94"/>
        <v>0.2845445629395568</v>
      </c>
      <c r="AK351" s="23">
        <f t="shared" si="95"/>
        <v>1.833</v>
      </c>
    </row>
    <row r="352" spans="1:37" ht="12.75">
      <c r="A352" s="14" t="s">
        <v>739</v>
      </c>
      <c r="B352" s="15" t="s">
        <v>740</v>
      </c>
      <c r="C352" s="16" t="s">
        <v>684</v>
      </c>
      <c r="D352" s="17"/>
      <c r="E352" s="17" t="s">
        <v>1171</v>
      </c>
      <c r="F352" s="36">
        <v>1047653031</v>
      </c>
      <c r="G352" s="34">
        <v>101.87</v>
      </c>
      <c r="H352" s="20">
        <f t="shared" si="80"/>
        <v>1.0187</v>
      </c>
      <c r="I352" s="18">
        <v>2602255.4899999998</v>
      </c>
      <c r="J352" s="18">
        <v>0</v>
      </c>
      <c r="K352" s="18">
        <v>49157.17</v>
      </c>
      <c r="L352" s="18">
        <v>162244.18</v>
      </c>
      <c r="M352" s="21">
        <f t="shared" si="81"/>
        <v>2813656.84</v>
      </c>
      <c r="N352" s="18">
        <v>0</v>
      </c>
      <c r="O352" s="18">
        <v>15287627.5</v>
      </c>
      <c r="P352" s="18">
        <v>0</v>
      </c>
      <c r="Q352" s="21">
        <f t="shared" si="82"/>
        <v>15287627.5</v>
      </c>
      <c r="R352" s="18">
        <v>7052703.2</v>
      </c>
      <c r="S352" s="18">
        <v>0</v>
      </c>
      <c r="T352" s="22">
        <f t="shared" si="83"/>
        <v>7052703.2</v>
      </c>
      <c r="U352" s="21">
        <f t="shared" si="84"/>
        <v>25153987.54</v>
      </c>
      <c r="V352" s="23">
        <f t="shared" si="85"/>
        <v>0.6731907407615757</v>
      </c>
      <c r="W352" s="23">
        <f t="shared" si="85"/>
        <v>0</v>
      </c>
      <c r="X352" s="23">
        <f t="shared" si="85"/>
        <v>0.6731907407615757</v>
      </c>
      <c r="Y352" s="24">
        <f t="shared" si="86"/>
        <v>1.4592261987165482</v>
      </c>
      <c r="Z352" s="24">
        <f t="shared" si="87"/>
        <v>0.26856762274761176</v>
      </c>
      <c r="AA352" s="25"/>
      <c r="AB352" s="24">
        <f t="shared" si="88"/>
        <v>2.4009845622257355</v>
      </c>
      <c r="AC352" s="35">
        <v>346201.4505119454</v>
      </c>
      <c r="AD352" s="27">
        <f t="shared" si="89"/>
        <v>8312.24338099338</v>
      </c>
      <c r="AE352" s="29"/>
      <c r="AF352" s="30">
        <f t="shared" si="90"/>
        <v>1028421548.0514382</v>
      </c>
      <c r="AG352" s="23">
        <f t="shared" si="91"/>
        <v>0.2735898372929921</v>
      </c>
      <c r="AH352" s="23">
        <f t="shared" si="92"/>
        <v>1.4865137286325474</v>
      </c>
      <c r="AI352" s="23">
        <f t="shared" si="93"/>
        <v>0.6857794076138171</v>
      </c>
      <c r="AJ352" s="23">
        <f t="shared" si="94"/>
        <v>0.6857794076138171</v>
      </c>
      <c r="AK352" s="23">
        <f t="shared" si="95"/>
        <v>2.447</v>
      </c>
    </row>
    <row r="353" spans="1:37" ht="12.75">
      <c r="A353" s="14" t="s">
        <v>741</v>
      </c>
      <c r="B353" s="15" t="s">
        <v>742</v>
      </c>
      <c r="C353" s="16" t="s">
        <v>684</v>
      </c>
      <c r="D353" s="17"/>
      <c r="E353" s="17" t="s">
        <v>1171</v>
      </c>
      <c r="F353" s="36">
        <v>2088794292</v>
      </c>
      <c r="G353" s="34">
        <v>97.12</v>
      </c>
      <c r="H353" s="20">
        <f t="shared" si="80"/>
        <v>0.9712000000000001</v>
      </c>
      <c r="I353" s="18">
        <v>5298409.45</v>
      </c>
      <c r="J353" s="18">
        <v>0</v>
      </c>
      <c r="K353" s="18">
        <v>100010.58</v>
      </c>
      <c r="L353" s="18">
        <v>330458.61</v>
      </c>
      <c r="M353" s="21">
        <f t="shared" si="81"/>
        <v>5728878.640000001</v>
      </c>
      <c r="N353" s="18">
        <v>0</v>
      </c>
      <c r="O353" s="18">
        <v>31060761</v>
      </c>
      <c r="P353" s="18">
        <v>0</v>
      </c>
      <c r="Q353" s="21">
        <f t="shared" si="82"/>
        <v>31060761</v>
      </c>
      <c r="R353" s="18">
        <v>9137212.31</v>
      </c>
      <c r="S353" s="18">
        <v>0</v>
      </c>
      <c r="T353" s="22">
        <f t="shared" si="83"/>
        <v>9137212.31</v>
      </c>
      <c r="U353" s="21">
        <f t="shared" si="84"/>
        <v>45926851.95</v>
      </c>
      <c r="V353" s="23">
        <f t="shared" si="85"/>
        <v>0.4374395480203659</v>
      </c>
      <c r="W353" s="23">
        <f t="shared" si="85"/>
        <v>0</v>
      </c>
      <c r="X353" s="23">
        <f t="shared" si="85"/>
        <v>0.4374395480203659</v>
      </c>
      <c r="Y353" s="24">
        <f t="shared" si="86"/>
        <v>1.4870186652156936</v>
      </c>
      <c r="Z353" s="24">
        <f t="shared" si="87"/>
        <v>0.2742672489072467</v>
      </c>
      <c r="AA353" s="25"/>
      <c r="AB353" s="24">
        <f t="shared" si="88"/>
        <v>2.1987254621433063</v>
      </c>
      <c r="AC353" s="35">
        <v>282427.65372168284</v>
      </c>
      <c r="AD353" s="27">
        <f t="shared" si="89"/>
        <v>6209.808734512568</v>
      </c>
      <c r="AE353" s="29"/>
      <c r="AF353" s="30">
        <f t="shared" si="90"/>
        <v>2150735473.6408567</v>
      </c>
      <c r="AG353" s="23">
        <f t="shared" si="91"/>
        <v>0.26636835213871796</v>
      </c>
      <c r="AH353" s="23">
        <f t="shared" si="92"/>
        <v>1.4441925276574816</v>
      </c>
      <c r="AI353" s="23">
        <f t="shared" si="93"/>
        <v>0.4248412890373793</v>
      </c>
      <c r="AJ353" s="23">
        <f t="shared" si="94"/>
        <v>0.4248412890373793</v>
      </c>
      <c r="AK353" s="23">
        <f t="shared" si="95"/>
        <v>2.135</v>
      </c>
    </row>
    <row r="354" spans="1:37" ht="12.75">
      <c r="A354" s="14" t="s">
        <v>743</v>
      </c>
      <c r="B354" s="15" t="s">
        <v>744</v>
      </c>
      <c r="C354" s="16" t="s">
        <v>684</v>
      </c>
      <c r="D354" s="17"/>
      <c r="E354" s="17" t="s">
        <v>1171</v>
      </c>
      <c r="F354" s="36">
        <v>11383454298</v>
      </c>
      <c r="G354" s="34">
        <v>100.02</v>
      </c>
      <c r="H354" s="20">
        <f t="shared" si="80"/>
        <v>1.0002</v>
      </c>
      <c r="I354" s="18">
        <v>28624232.25</v>
      </c>
      <c r="J354" s="18">
        <v>0</v>
      </c>
      <c r="K354" s="18">
        <v>0</v>
      </c>
      <c r="L354" s="18">
        <v>1784374.99</v>
      </c>
      <c r="M354" s="21">
        <f t="shared" si="81"/>
        <v>30408607.24</v>
      </c>
      <c r="N354" s="18">
        <v>126229463</v>
      </c>
      <c r="O354" s="18">
        <v>0</v>
      </c>
      <c r="P354" s="18">
        <v>0</v>
      </c>
      <c r="Q354" s="21">
        <f t="shared" si="82"/>
        <v>126229463</v>
      </c>
      <c r="R354" s="18">
        <v>45349477.91</v>
      </c>
      <c r="S354" s="18">
        <v>2276690.86</v>
      </c>
      <c r="T354" s="22">
        <f t="shared" si="83"/>
        <v>47626168.769999996</v>
      </c>
      <c r="U354" s="21">
        <f t="shared" si="84"/>
        <v>204264239.01</v>
      </c>
      <c r="V354" s="23">
        <f t="shared" si="85"/>
        <v>0.3983806384496805</v>
      </c>
      <c r="W354" s="23">
        <f t="shared" si="85"/>
        <v>0.02000000000351387</v>
      </c>
      <c r="X354" s="23">
        <f t="shared" si="85"/>
        <v>0.41838063845319434</v>
      </c>
      <c r="Y354" s="24">
        <f t="shared" si="86"/>
        <v>1.1088854024052937</v>
      </c>
      <c r="Z354" s="24">
        <f t="shared" si="87"/>
        <v>0.2671298750269731</v>
      </c>
      <c r="AA354" s="25"/>
      <c r="AB354" s="24">
        <f t="shared" si="88"/>
        <v>1.7943959158854612</v>
      </c>
      <c r="AC354" s="35">
        <v>437201.53248145833</v>
      </c>
      <c r="AD354" s="27">
        <f t="shared" si="89"/>
        <v>7845.126443035937</v>
      </c>
      <c r="AE354" s="29"/>
      <c r="AF354" s="30">
        <f t="shared" si="90"/>
        <v>11381178062.387524</v>
      </c>
      <c r="AG354" s="23">
        <f t="shared" si="91"/>
        <v>0.26718330100197846</v>
      </c>
      <c r="AH354" s="23">
        <f t="shared" si="92"/>
        <v>1.1091071794857748</v>
      </c>
      <c r="AI354" s="23">
        <f t="shared" si="93"/>
        <v>0.39846031457737036</v>
      </c>
      <c r="AJ354" s="23">
        <f t="shared" si="94"/>
        <v>0.41846431458088496</v>
      </c>
      <c r="AK354" s="23">
        <f t="shared" si="95"/>
        <v>1.7939999999999998</v>
      </c>
    </row>
    <row r="355" spans="1:37" ht="12.75">
      <c r="A355" s="14" t="s">
        <v>745</v>
      </c>
      <c r="B355" s="15" t="s">
        <v>746</v>
      </c>
      <c r="C355" s="16" t="s">
        <v>684</v>
      </c>
      <c r="D355" s="17"/>
      <c r="E355" s="17" t="s">
        <v>1172</v>
      </c>
      <c r="F355" s="36">
        <v>1774360683</v>
      </c>
      <c r="G355" s="34">
        <v>90.06</v>
      </c>
      <c r="H355" s="20">
        <f t="shared" si="80"/>
        <v>0.9006000000000001</v>
      </c>
      <c r="I355" s="18">
        <v>4984677.95</v>
      </c>
      <c r="J355" s="18">
        <v>285528.94</v>
      </c>
      <c r="K355" s="18">
        <v>94185.34</v>
      </c>
      <c r="L355" s="18">
        <v>310877.7</v>
      </c>
      <c r="M355" s="21">
        <f t="shared" si="81"/>
        <v>5675269.930000001</v>
      </c>
      <c r="N355" s="18">
        <v>28728267</v>
      </c>
      <c r="O355" s="18">
        <v>0</v>
      </c>
      <c r="P355" s="18">
        <v>0</v>
      </c>
      <c r="Q355" s="21">
        <f t="shared" si="82"/>
        <v>28728267</v>
      </c>
      <c r="R355" s="18">
        <v>1530510.72</v>
      </c>
      <c r="S355" s="18">
        <v>1064616.41</v>
      </c>
      <c r="T355" s="22">
        <f t="shared" si="83"/>
        <v>2595127.13</v>
      </c>
      <c r="U355" s="21">
        <f t="shared" si="84"/>
        <v>36998664.06</v>
      </c>
      <c r="V355" s="23">
        <f t="shared" si="85"/>
        <v>0.0862570239897499</v>
      </c>
      <c r="W355" s="23">
        <f t="shared" si="85"/>
        <v>0.06000000001127166</v>
      </c>
      <c r="X355" s="23">
        <f t="shared" si="85"/>
        <v>0.14625702400102156</v>
      </c>
      <c r="Y355" s="24">
        <f t="shared" si="86"/>
        <v>1.6190770723925016</v>
      </c>
      <c r="Z355" s="24">
        <f t="shared" si="87"/>
        <v>0.31984871984452107</v>
      </c>
      <c r="AA355" s="25"/>
      <c r="AB355" s="24">
        <f t="shared" si="88"/>
        <v>2.0851828162380444</v>
      </c>
      <c r="AC355" s="35">
        <v>500654.8367409216</v>
      </c>
      <c r="AD355" s="27">
        <f t="shared" si="89"/>
        <v>10439.568624386331</v>
      </c>
      <c r="AE355" s="29"/>
      <c r="AF355" s="30">
        <f t="shared" si="90"/>
        <v>1970198404.3970685</v>
      </c>
      <c r="AG355" s="23">
        <f t="shared" si="91"/>
        <v>0.2880557570919757</v>
      </c>
      <c r="AH355" s="23">
        <f t="shared" si="92"/>
        <v>1.4581408113966874</v>
      </c>
      <c r="AI355" s="23">
        <f t="shared" si="93"/>
        <v>0.07768307580516876</v>
      </c>
      <c r="AJ355" s="23">
        <f t="shared" si="94"/>
        <v>0.13171907581532002</v>
      </c>
      <c r="AK355" s="23">
        <f t="shared" si="95"/>
        <v>1.8780000000000001</v>
      </c>
    </row>
    <row r="356" spans="1:37" ht="12.75">
      <c r="A356" s="14" t="s">
        <v>747</v>
      </c>
      <c r="B356" s="15" t="s">
        <v>748</v>
      </c>
      <c r="C356" s="16" t="s">
        <v>684</v>
      </c>
      <c r="D356" s="17"/>
      <c r="E356" s="17" t="s">
        <v>1171</v>
      </c>
      <c r="F356" s="36">
        <v>1259173241</v>
      </c>
      <c r="G356" s="34">
        <v>92</v>
      </c>
      <c r="H356" s="20">
        <f t="shared" si="80"/>
        <v>0.92</v>
      </c>
      <c r="I356" s="18">
        <v>3429393.85</v>
      </c>
      <c r="J356" s="18">
        <v>196425.12</v>
      </c>
      <c r="K356" s="18">
        <v>0</v>
      </c>
      <c r="L356" s="18">
        <v>213875.04</v>
      </c>
      <c r="M356" s="21">
        <f t="shared" si="81"/>
        <v>3839694.0100000002</v>
      </c>
      <c r="N356" s="18">
        <v>4251265</v>
      </c>
      <c r="O356" s="18">
        <v>3508075.31</v>
      </c>
      <c r="P356" s="18">
        <v>0</v>
      </c>
      <c r="Q356" s="21">
        <f t="shared" si="82"/>
        <v>7759340.3100000005</v>
      </c>
      <c r="R356" s="18">
        <v>4004170</v>
      </c>
      <c r="S356" s="18">
        <v>0</v>
      </c>
      <c r="T356" s="22">
        <f t="shared" si="83"/>
        <v>4004170</v>
      </c>
      <c r="U356" s="21">
        <f t="shared" si="84"/>
        <v>15603204.32</v>
      </c>
      <c r="V356" s="23">
        <f t="shared" si="85"/>
        <v>0.3179999280178477</v>
      </c>
      <c r="W356" s="23">
        <f t="shared" si="85"/>
        <v>0</v>
      </c>
      <c r="X356" s="23">
        <f t="shared" si="85"/>
        <v>0.3179999280178477</v>
      </c>
      <c r="Y356" s="24">
        <f t="shared" si="86"/>
        <v>0.6162250004485285</v>
      </c>
      <c r="Z356" s="24">
        <f t="shared" si="87"/>
        <v>0.30493770713794893</v>
      </c>
      <c r="AA356" s="25"/>
      <c r="AB356" s="24">
        <f t="shared" si="88"/>
        <v>1.239162635604325</v>
      </c>
      <c r="AC356" s="35">
        <v>607805.1153460381</v>
      </c>
      <c r="AD356" s="27">
        <f t="shared" si="89"/>
        <v>7531.693886659874</v>
      </c>
      <c r="AE356" s="29"/>
      <c r="AF356" s="30">
        <f t="shared" si="90"/>
        <v>1368666566.3043478</v>
      </c>
      <c r="AG356" s="23">
        <f t="shared" si="91"/>
        <v>0.28054269056691306</v>
      </c>
      <c r="AH356" s="23">
        <f t="shared" si="92"/>
        <v>0.5669270004126462</v>
      </c>
      <c r="AI356" s="23">
        <f t="shared" si="93"/>
        <v>0.2925599337764199</v>
      </c>
      <c r="AJ356" s="23">
        <f t="shared" si="94"/>
        <v>0.2925599337764199</v>
      </c>
      <c r="AK356" s="23">
        <f t="shared" si="95"/>
        <v>1.141</v>
      </c>
    </row>
    <row r="357" spans="1:37" ht="12.75">
      <c r="A357" s="14" t="s">
        <v>749</v>
      </c>
      <c r="B357" s="15" t="s">
        <v>750</v>
      </c>
      <c r="C357" s="16" t="s">
        <v>684</v>
      </c>
      <c r="D357" s="17"/>
      <c r="E357" s="17" t="s">
        <v>1171</v>
      </c>
      <c r="F357" s="36">
        <v>2908221306</v>
      </c>
      <c r="G357" s="34">
        <v>76.61</v>
      </c>
      <c r="H357" s="20">
        <f t="shared" si="80"/>
        <v>0.7661</v>
      </c>
      <c r="I357" s="18">
        <v>9497209.24</v>
      </c>
      <c r="J357" s="18">
        <v>0</v>
      </c>
      <c r="K357" s="18">
        <v>179459.15</v>
      </c>
      <c r="L357" s="18">
        <v>592290.15</v>
      </c>
      <c r="M357" s="21">
        <f t="shared" si="81"/>
        <v>10268958.540000001</v>
      </c>
      <c r="N357" s="18">
        <v>34565331</v>
      </c>
      <c r="O357" s="18">
        <v>0</v>
      </c>
      <c r="P357" s="18">
        <v>0</v>
      </c>
      <c r="Q357" s="21">
        <f t="shared" si="82"/>
        <v>34565331</v>
      </c>
      <c r="R357" s="18">
        <v>22859803.04</v>
      </c>
      <c r="S357" s="18">
        <v>0</v>
      </c>
      <c r="T357" s="22">
        <f t="shared" si="83"/>
        <v>22859803.04</v>
      </c>
      <c r="U357" s="21">
        <f t="shared" si="84"/>
        <v>67694092.58</v>
      </c>
      <c r="V357" s="23">
        <f t="shared" si="85"/>
        <v>0.7860406975506835</v>
      </c>
      <c r="W357" s="23">
        <f t="shared" si="85"/>
        <v>0</v>
      </c>
      <c r="X357" s="23">
        <f t="shared" si="85"/>
        <v>0.7860406975506835</v>
      </c>
      <c r="Y357" s="24">
        <f t="shared" si="86"/>
        <v>1.1885385382703748</v>
      </c>
      <c r="Z357" s="24">
        <f t="shared" si="87"/>
        <v>0.3531010009043652</v>
      </c>
      <c r="AA357" s="25"/>
      <c r="AB357" s="24">
        <f t="shared" si="88"/>
        <v>2.3276802367254232</v>
      </c>
      <c r="AC357" s="35">
        <v>240717.56784752433</v>
      </c>
      <c r="AD357" s="27">
        <f t="shared" si="89"/>
        <v>5603.135253112936</v>
      </c>
      <c r="AE357" s="29"/>
      <c r="AF357" s="30">
        <f t="shared" si="90"/>
        <v>3796137979.3760605</v>
      </c>
      <c r="AG357" s="23">
        <f t="shared" si="91"/>
        <v>0.2705106767928342</v>
      </c>
      <c r="AH357" s="23">
        <f t="shared" si="92"/>
        <v>0.910539374168934</v>
      </c>
      <c r="AI357" s="23">
        <f t="shared" si="93"/>
        <v>0.6021857783935787</v>
      </c>
      <c r="AJ357" s="23">
        <f t="shared" si="94"/>
        <v>0.6021857783935787</v>
      </c>
      <c r="AK357" s="23">
        <f t="shared" si="95"/>
        <v>1.7839999999999998</v>
      </c>
    </row>
    <row r="358" spans="1:37" ht="12.75">
      <c r="A358" s="14" t="s">
        <v>751</v>
      </c>
      <c r="B358" s="15" t="s">
        <v>752</v>
      </c>
      <c r="C358" s="16" t="s">
        <v>684</v>
      </c>
      <c r="D358" s="17"/>
      <c r="E358" s="17" t="s">
        <v>1171</v>
      </c>
      <c r="F358" s="36">
        <v>433412819</v>
      </c>
      <c r="G358" s="34">
        <v>80.32</v>
      </c>
      <c r="H358" s="20">
        <f t="shared" si="80"/>
        <v>0.8031999999999999</v>
      </c>
      <c r="I358" s="18">
        <v>1365567.23</v>
      </c>
      <c r="J358" s="18">
        <v>78221.65</v>
      </c>
      <c r="K358" s="18">
        <v>25802.82</v>
      </c>
      <c r="L358" s="18">
        <v>85167.01</v>
      </c>
      <c r="M358" s="21">
        <f t="shared" si="81"/>
        <v>1554758.71</v>
      </c>
      <c r="N358" s="18">
        <v>5445489</v>
      </c>
      <c r="O358" s="18">
        <v>0</v>
      </c>
      <c r="P358" s="18">
        <v>0</v>
      </c>
      <c r="Q358" s="21">
        <f t="shared" si="82"/>
        <v>5445489</v>
      </c>
      <c r="R358" s="18">
        <v>4140420.51</v>
      </c>
      <c r="S358" s="18">
        <v>0</v>
      </c>
      <c r="T358" s="22">
        <f t="shared" si="83"/>
        <v>4140420.51</v>
      </c>
      <c r="U358" s="21">
        <f t="shared" si="84"/>
        <v>11140668.219999999</v>
      </c>
      <c r="V358" s="23">
        <f t="shared" si="85"/>
        <v>0.95530642576587</v>
      </c>
      <c r="W358" s="23">
        <f t="shared" si="85"/>
        <v>0</v>
      </c>
      <c r="X358" s="23">
        <f t="shared" si="85"/>
        <v>0.95530642576587</v>
      </c>
      <c r="Y358" s="24">
        <f t="shared" si="86"/>
        <v>1.2564208443497837</v>
      </c>
      <c r="Z358" s="24">
        <f t="shared" si="87"/>
        <v>0.35872467122390306</v>
      </c>
      <c r="AA358" s="25"/>
      <c r="AB358" s="24">
        <f t="shared" si="88"/>
        <v>2.570451941339557</v>
      </c>
      <c r="AC358" s="35">
        <v>210650.87365591398</v>
      </c>
      <c r="AD358" s="27">
        <f t="shared" si="89"/>
        <v>5414.679471337178</v>
      </c>
      <c r="AE358" s="29"/>
      <c r="AF358" s="30">
        <f t="shared" si="90"/>
        <v>539607593.376494</v>
      </c>
      <c r="AG358" s="23">
        <f t="shared" si="91"/>
        <v>0.28812765592703893</v>
      </c>
      <c r="AH358" s="23">
        <f t="shared" si="92"/>
        <v>1.0091572221817462</v>
      </c>
      <c r="AI358" s="23">
        <f t="shared" si="93"/>
        <v>0.7673021211751468</v>
      </c>
      <c r="AJ358" s="23">
        <f t="shared" si="94"/>
        <v>0.7673021211751468</v>
      </c>
      <c r="AK358" s="23">
        <f t="shared" si="95"/>
        <v>2.064</v>
      </c>
    </row>
    <row r="359" spans="1:37" ht="12.75">
      <c r="A359" s="14" t="s">
        <v>753</v>
      </c>
      <c r="B359" s="15" t="s">
        <v>754</v>
      </c>
      <c r="C359" s="16" t="s">
        <v>684</v>
      </c>
      <c r="D359" s="17"/>
      <c r="E359" s="17" t="s">
        <v>1171</v>
      </c>
      <c r="F359" s="36">
        <v>2998843219</v>
      </c>
      <c r="G359" s="34">
        <v>93.16</v>
      </c>
      <c r="H359" s="20">
        <f t="shared" si="80"/>
        <v>0.9316</v>
      </c>
      <c r="I359" s="18">
        <v>7628182.850000001</v>
      </c>
      <c r="J359" s="18">
        <v>436893.78</v>
      </c>
      <c r="K359" s="18">
        <v>0</v>
      </c>
      <c r="L359" s="18">
        <v>475674.17</v>
      </c>
      <c r="M359" s="21">
        <f t="shared" si="81"/>
        <v>8540750.8</v>
      </c>
      <c r="N359" s="18">
        <v>19445361.9</v>
      </c>
      <c r="O359" s="18">
        <v>10311136.24</v>
      </c>
      <c r="P359" s="18">
        <v>0</v>
      </c>
      <c r="Q359" s="21">
        <f t="shared" si="82"/>
        <v>29756498.14</v>
      </c>
      <c r="R359" s="18">
        <v>11773262.58</v>
      </c>
      <c r="S359" s="18">
        <v>674740</v>
      </c>
      <c r="T359" s="22">
        <f t="shared" si="83"/>
        <v>12448002.58</v>
      </c>
      <c r="U359" s="21">
        <f t="shared" si="84"/>
        <v>50745251.519999996</v>
      </c>
      <c r="V359" s="23">
        <f t="shared" si="85"/>
        <v>0.39259346755466373</v>
      </c>
      <c r="W359" s="23">
        <f t="shared" si="85"/>
        <v>0.022500009194378626</v>
      </c>
      <c r="X359" s="23">
        <f t="shared" si="85"/>
        <v>0.4150934767490424</v>
      </c>
      <c r="Y359" s="24">
        <f t="shared" si="86"/>
        <v>0.9922658827733802</v>
      </c>
      <c r="Z359" s="24">
        <f t="shared" si="87"/>
        <v>0.28480151099222906</v>
      </c>
      <c r="AA359" s="25"/>
      <c r="AB359" s="24">
        <f t="shared" si="88"/>
        <v>1.6921608705146516</v>
      </c>
      <c r="AC359" s="35">
        <v>337075.37909669004</v>
      </c>
      <c r="AD359" s="27">
        <f t="shared" si="89"/>
        <v>5703.857669213112</v>
      </c>
      <c r="AE359" s="29"/>
      <c r="AF359" s="30">
        <f t="shared" si="90"/>
        <v>3219024494.4182053</v>
      </c>
      <c r="AG359" s="23">
        <f t="shared" si="91"/>
        <v>0.2653210876403606</v>
      </c>
      <c r="AH359" s="23">
        <f t="shared" si="92"/>
        <v>0.9243948963916809</v>
      </c>
      <c r="AI359" s="23">
        <f t="shared" si="93"/>
        <v>0.36574007437392475</v>
      </c>
      <c r="AJ359" s="23">
        <f t="shared" si="94"/>
        <v>0.3867010829394079</v>
      </c>
      <c r="AK359" s="23">
        <f t="shared" si="95"/>
        <v>1.576</v>
      </c>
    </row>
    <row r="360" spans="1:37" ht="12.75">
      <c r="A360" s="14" t="s">
        <v>755</v>
      </c>
      <c r="B360" s="15" t="s">
        <v>756</v>
      </c>
      <c r="C360" s="16" t="s">
        <v>684</v>
      </c>
      <c r="D360" s="17"/>
      <c r="E360" s="17" t="s">
        <v>1172</v>
      </c>
      <c r="F360" s="36">
        <v>4320258852</v>
      </c>
      <c r="G360" s="34">
        <v>84.38</v>
      </c>
      <c r="H360" s="20">
        <f t="shared" si="80"/>
        <v>0.8438</v>
      </c>
      <c r="I360" s="18">
        <v>13465079.95</v>
      </c>
      <c r="J360" s="18">
        <v>771229.38</v>
      </c>
      <c r="K360" s="18">
        <v>0</v>
      </c>
      <c r="L360" s="18">
        <v>839746.58</v>
      </c>
      <c r="M360" s="21">
        <f t="shared" si="81"/>
        <v>15076055.91</v>
      </c>
      <c r="N360" s="18">
        <v>0</v>
      </c>
      <c r="O360" s="18">
        <v>54575836.25</v>
      </c>
      <c r="P360" s="18">
        <v>0</v>
      </c>
      <c r="Q360" s="21">
        <f t="shared" si="82"/>
        <v>54575836.25</v>
      </c>
      <c r="R360" s="18">
        <v>18508080</v>
      </c>
      <c r="S360" s="18">
        <v>0</v>
      </c>
      <c r="T360" s="22">
        <f t="shared" si="83"/>
        <v>18508080</v>
      </c>
      <c r="U360" s="21">
        <f t="shared" si="84"/>
        <v>88159972.16</v>
      </c>
      <c r="V360" s="23">
        <f t="shared" si="85"/>
        <v>0.42840210816145796</v>
      </c>
      <c r="W360" s="23">
        <f t="shared" si="85"/>
        <v>0</v>
      </c>
      <c r="X360" s="23">
        <f t="shared" si="85"/>
        <v>0.42840210816145796</v>
      </c>
      <c r="Y360" s="24">
        <f t="shared" si="86"/>
        <v>1.2632538493552286</v>
      </c>
      <c r="Z360" s="24">
        <f t="shared" si="87"/>
        <v>0.3489618660932958</v>
      </c>
      <c r="AA360" s="25"/>
      <c r="AB360" s="24">
        <f t="shared" si="88"/>
        <v>2.040617823609982</v>
      </c>
      <c r="AC360" s="35">
        <v>406108.80915484566</v>
      </c>
      <c r="AD360" s="27">
        <f t="shared" si="89"/>
        <v>8287.128742864028</v>
      </c>
      <c r="AE360" s="29"/>
      <c r="AF360" s="30">
        <f t="shared" si="90"/>
        <v>5120003379.947855</v>
      </c>
      <c r="AG360" s="23">
        <f t="shared" si="91"/>
        <v>0.294454022609523</v>
      </c>
      <c r="AH360" s="23">
        <f t="shared" si="92"/>
        <v>1.0659335980859417</v>
      </c>
      <c r="AI360" s="23">
        <f t="shared" si="93"/>
        <v>0.36148569886663817</v>
      </c>
      <c r="AJ360" s="23">
        <f t="shared" si="94"/>
        <v>0.36148569886663817</v>
      </c>
      <c r="AK360" s="23">
        <f t="shared" si="95"/>
        <v>1.721</v>
      </c>
    </row>
    <row r="361" spans="1:37" ht="12.75">
      <c r="A361" s="14" t="s">
        <v>757</v>
      </c>
      <c r="B361" s="15" t="s">
        <v>758</v>
      </c>
      <c r="C361" s="16" t="s">
        <v>684</v>
      </c>
      <c r="D361" s="17"/>
      <c r="E361" s="17" t="s">
        <v>1172</v>
      </c>
      <c r="F361" s="36">
        <v>1045954002</v>
      </c>
      <c r="G361" s="34">
        <v>86.24</v>
      </c>
      <c r="H361" s="20">
        <f t="shared" si="80"/>
        <v>0.8623999999999999</v>
      </c>
      <c r="I361" s="18">
        <v>3161570.96</v>
      </c>
      <c r="J361" s="18">
        <v>181079.98</v>
      </c>
      <c r="K361" s="18">
        <v>59757.18</v>
      </c>
      <c r="L361" s="18">
        <v>197088.54</v>
      </c>
      <c r="M361" s="21">
        <f t="shared" si="81"/>
        <v>3599496.66</v>
      </c>
      <c r="N361" s="18">
        <v>7988107.59</v>
      </c>
      <c r="O361" s="18">
        <v>3733653.81</v>
      </c>
      <c r="P361" s="18">
        <v>0</v>
      </c>
      <c r="Q361" s="21">
        <f t="shared" si="82"/>
        <v>11721761.4</v>
      </c>
      <c r="R361" s="18">
        <v>5217269</v>
      </c>
      <c r="S361" s="18">
        <v>209190.8</v>
      </c>
      <c r="T361" s="22">
        <f t="shared" si="83"/>
        <v>5426459.8</v>
      </c>
      <c r="U361" s="21">
        <f t="shared" si="84"/>
        <v>20747717.86</v>
      </c>
      <c r="V361" s="23">
        <f t="shared" si="85"/>
        <v>0.4988048222028792</v>
      </c>
      <c r="W361" s="23">
        <f t="shared" si="85"/>
        <v>0.019999999961757397</v>
      </c>
      <c r="X361" s="23">
        <f t="shared" si="85"/>
        <v>0.5188048221646366</v>
      </c>
      <c r="Y361" s="24">
        <f t="shared" si="86"/>
        <v>1.1206765668075718</v>
      </c>
      <c r="Z361" s="24">
        <f t="shared" si="87"/>
        <v>0.3441352729773293</v>
      </c>
      <c r="AA361" s="25"/>
      <c r="AB361" s="24">
        <f t="shared" si="88"/>
        <v>1.9836166619495375</v>
      </c>
      <c r="AC361" s="35">
        <v>449193.184079602</v>
      </c>
      <c r="AD361" s="27">
        <f t="shared" si="89"/>
        <v>8910.270843744642</v>
      </c>
      <c r="AE361" s="29"/>
      <c r="AF361" s="30">
        <f t="shared" si="90"/>
        <v>1212840911.4100187</v>
      </c>
      <c r="AG361" s="23">
        <f t="shared" si="91"/>
        <v>0.29678225941564873</v>
      </c>
      <c r="AH361" s="23">
        <f t="shared" si="92"/>
        <v>0.9664714712148498</v>
      </c>
      <c r="AI361" s="23">
        <f t="shared" si="93"/>
        <v>0.43016927866776306</v>
      </c>
      <c r="AJ361" s="23">
        <f t="shared" si="94"/>
        <v>0.44741727863478253</v>
      </c>
      <c r="AK361" s="23">
        <f t="shared" si="95"/>
        <v>1.71</v>
      </c>
    </row>
    <row r="362" spans="1:37" ht="12.75">
      <c r="A362" s="14" t="s">
        <v>759</v>
      </c>
      <c r="B362" s="15" t="s">
        <v>760</v>
      </c>
      <c r="C362" s="16" t="s">
        <v>684</v>
      </c>
      <c r="D362" s="17"/>
      <c r="E362" s="17" t="s">
        <v>1171</v>
      </c>
      <c r="F362" s="36">
        <v>2383828948</v>
      </c>
      <c r="G362" s="34">
        <v>94.76</v>
      </c>
      <c r="H362" s="20">
        <f t="shared" si="80"/>
        <v>0.9476</v>
      </c>
      <c r="I362" s="18">
        <v>6257959.8100000005</v>
      </c>
      <c r="J362" s="18">
        <v>358456.44</v>
      </c>
      <c r="K362" s="18">
        <v>118242.83</v>
      </c>
      <c r="L362" s="18">
        <v>390291.89</v>
      </c>
      <c r="M362" s="21">
        <f t="shared" si="81"/>
        <v>7124950.970000001</v>
      </c>
      <c r="N362" s="18">
        <v>32895363.5</v>
      </c>
      <c r="O362" s="18">
        <v>0</v>
      </c>
      <c r="P362" s="18">
        <v>0</v>
      </c>
      <c r="Q362" s="21">
        <f t="shared" si="82"/>
        <v>32895363.5</v>
      </c>
      <c r="R362" s="18">
        <v>12643101</v>
      </c>
      <c r="S362" s="18">
        <v>238414.83</v>
      </c>
      <c r="T362" s="22">
        <f t="shared" si="83"/>
        <v>12881515.83</v>
      </c>
      <c r="U362" s="21">
        <f t="shared" si="84"/>
        <v>52901830.3</v>
      </c>
      <c r="V362" s="23">
        <f t="shared" si="85"/>
        <v>0.5303694717948362</v>
      </c>
      <c r="W362" s="23">
        <f t="shared" si="85"/>
        <v>0.010001339659878985</v>
      </c>
      <c r="X362" s="23">
        <f t="shared" si="85"/>
        <v>0.5403708114547151</v>
      </c>
      <c r="Y362" s="24">
        <f t="shared" si="86"/>
        <v>1.3799380835440715</v>
      </c>
      <c r="Z362" s="24">
        <f t="shared" si="87"/>
        <v>0.2988868381675513</v>
      </c>
      <c r="AA362" s="25"/>
      <c r="AB362" s="24">
        <f t="shared" si="88"/>
        <v>2.219195733166338</v>
      </c>
      <c r="AC362" s="35">
        <v>302260.0573796621</v>
      </c>
      <c r="AD362" s="27">
        <f t="shared" si="89"/>
        <v>6707.7422964355865</v>
      </c>
      <c r="AE362" s="29"/>
      <c r="AF362" s="30">
        <f t="shared" si="90"/>
        <v>2515648953.144787</v>
      </c>
      <c r="AG362" s="23">
        <f t="shared" si="91"/>
        <v>0.2832251678475716</v>
      </c>
      <c r="AH362" s="23">
        <f t="shared" si="92"/>
        <v>1.3076293279663622</v>
      </c>
      <c r="AI362" s="23">
        <f t="shared" si="93"/>
        <v>0.5025781114727867</v>
      </c>
      <c r="AJ362" s="23">
        <f t="shared" si="94"/>
        <v>0.5120553809344881</v>
      </c>
      <c r="AK362" s="23">
        <f t="shared" si="95"/>
        <v>2.1029999999999998</v>
      </c>
    </row>
    <row r="363" spans="1:37" ht="12.75">
      <c r="A363" s="14" t="s">
        <v>761</v>
      </c>
      <c r="B363" s="15" t="s">
        <v>762</v>
      </c>
      <c r="C363" s="16" t="s">
        <v>684</v>
      </c>
      <c r="D363" s="17"/>
      <c r="E363" s="17" t="s">
        <v>1171</v>
      </c>
      <c r="F363" s="36">
        <v>2268924764</v>
      </c>
      <c r="G363" s="34">
        <v>102.06</v>
      </c>
      <c r="H363" s="20">
        <f t="shared" si="80"/>
        <v>1.0206</v>
      </c>
      <c r="I363" s="18">
        <v>5655246.609999999</v>
      </c>
      <c r="J363" s="18">
        <v>0</v>
      </c>
      <c r="K363" s="18">
        <v>0</v>
      </c>
      <c r="L363" s="18">
        <v>352639.57</v>
      </c>
      <c r="M363" s="21">
        <f t="shared" si="81"/>
        <v>6007886.18</v>
      </c>
      <c r="N363" s="18">
        <v>12617731</v>
      </c>
      <c r="O363" s="18">
        <v>8477284.3</v>
      </c>
      <c r="P363" s="18">
        <v>0</v>
      </c>
      <c r="Q363" s="21">
        <f t="shared" si="82"/>
        <v>21095015.3</v>
      </c>
      <c r="R363" s="18">
        <v>10982066.51</v>
      </c>
      <c r="S363" s="18">
        <v>0</v>
      </c>
      <c r="T363" s="22">
        <f t="shared" si="83"/>
        <v>10982066.51</v>
      </c>
      <c r="U363" s="21">
        <f t="shared" si="84"/>
        <v>38084967.99</v>
      </c>
      <c r="V363" s="23">
        <f t="shared" si="85"/>
        <v>0.48402074340442963</v>
      </c>
      <c r="W363" s="23">
        <f t="shared" si="85"/>
        <v>0</v>
      </c>
      <c r="X363" s="23">
        <f t="shared" si="85"/>
        <v>0.48402074340442963</v>
      </c>
      <c r="Y363" s="24">
        <f t="shared" si="86"/>
        <v>0.9297362184372545</v>
      </c>
      <c r="Z363" s="24">
        <f t="shared" si="87"/>
        <v>0.2647900131077242</v>
      </c>
      <c r="AA363" s="25"/>
      <c r="AB363" s="24">
        <f t="shared" si="88"/>
        <v>1.6785469749494082</v>
      </c>
      <c r="AC363" s="35">
        <v>405522.5051821143</v>
      </c>
      <c r="AD363" s="27">
        <f t="shared" si="89"/>
        <v>6806.885743473436</v>
      </c>
      <c r="AE363" s="29"/>
      <c r="AF363" s="30">
        <f t="shared" si="90"/>
        <v>2223128320.595728</v>
      </c>
      <c r="AG363" s="23">
        <f t="shared" si="91"/>
        <v>0.2702446873777433</v>
      </c>
      <c r="AH363" s="23">
        <f t="shared" si="92"/>
        <v>0.948888784537062</v>
      </c>
      <c r="AI363" s="23">
        <f t="shared" si="93"/>
        <v>0.4939915707185608</v>
      </c>
      <c r="AJ363" s="23">
        <f t="shared" si="94"/>
        <v>0.4939915707185608</v>
      </c>
      <c r="AK363" s="23">
        <f t="shared" si="95"/>
        <v>1.7129999999999999</v>
      </c>
    </row>
    <row r="364" spans="1:37" ht="12.75">
      <c r="A364" s="14" t="s">
        <v>763</v>
      </c>
      <c r="B364" s="15" t="s">
        <v>764</v>
      </c>
      <c r="C364" s="16" t="s">
        <v>684</v>
      </c>
      <c r="D364" s="17"/>
      <c r="E364" s="17" t="s">
        <v>1172</v>
      </c>
      <c r="F364" s="36">
        <v>84316028</v>
      </c>
      <c r="G364" s="34">
        <v>89.5</v>
      </c>
      <c r="H364" s="20">
        <f t="shared" si="80"/>
        <v>0.895</v>
      </c>
      <c r="I364" s="18">
        <v>227553.5</v>
      </c>
      <c r="J364" s="18">
        <v>13034.66</v>
      </c>
      <c r="K364" s="18">
        <v>4299.73</v>
      </c>
      <c r="L364" s="18">
        <v>14192.1</v>
      </c>
      <c r="M364" s="21">
        <f t="shared" si="81"/>
        <v>259079.99000000002</v>
      </c>
      <c r="N364" s="18">
        <v>1445132</v>
      </c>
      <c r="O364" s="18">
        <v>0</v>
      </c>
      <c r="P364" s="18">
        <v>0</v>
      </c>
      <c r="Q364" s="21">
        <f t="shared" si="82"/>
        <v>1445132</v>
      </c>
      <c r="R364" s="18">
        <v>630543</v>
      </c>
      <c r="S364" s="18">
        <v>0</v>
      </c>
      <c r="T364" s="22">
        <f t="shared" si="83"/>
        <v>630543</v>
      </c>
      <c r="U364" s="21">
        <f t="shared" si="84"/>
        <v>2334754.99</v>
      </c>
      <c r="V364" s="23">
        <f t="shared" si="85"/>
        <v>0.7478329031343839</v>
      </c>
      <c r="W364" s="23">
        <f t="shared" si="85"/>
        <v>0</v>
      </c>
      <c r="X364" s="23">
        <f t="shared" si="85"/>
        <v>0.7478329031343839</v>
      </c>
      <c r="Y364" s="24">
        <f t="shared" si="86"/>
        <v>1.713946961543302</v>
      </c>
      <c r="Z364" s="24">
        <f t="shared" si="87"/>
        <v>0.30727252711667113</v>
      </c>
      <c r="AA364" s="25"/>
      <c r="AB364" s="24">
        <f t="shared" si="88"/>
        <v>2.7690523917943577</v>
      </c>
      <c r="AC364" s="35">
        <v>251517.14285714287</v>
      </c>
      <c r="AD364" s="27">
        <f t="shared" si="89"/>
        <v>6964.641460058547</v>
      </c>
      <c r="AE364" s="29"/>
      <c r="AF364" s="30">
        <f t="shared" si="90"/>
        <v>94207852.51396649</v>
      </c>
      <c r="AG364" s="23">
        <f t="shared" si="91"/>
        <v>0.2750089117694206</v>
      </c>
      <c r="AH364" s="23">
        <f t="shared" si="92"/>
        <v>1.5339825305812556</v>
      </c>
      <c r="AI364" s="23">
        <f t="shared" si="93"/>
        <v>0.6693104483052735</v>
      </c>
      <c r="AJ364" s="23">
        <f t="shared" si="94"/>
        <v>0.6693104483052735</v>
      </c>
      <c r="AK364" s="23">
        <f t="shared" si="95"/>
        <v>2.478</v>
      </c>
    </row>
    <row r="365" spans="1:37" ht="12.75">
      <c r="A365" s="14" t="s">
        <v>765</v>
      </c>
      <c r="B365" s="15" t="s">
        <v>766</v>
      </c>
      <c r="C365" s="16" t="s">
        <v>684</v>
      </c>
      <c r="D365" s="17"/>
      <c r="E365" s="17" t="s">
        <v>1171</v>
      </c>
      <c r="F365" s="36">
        <v>2967961526</v>
      </c>
      <c r="G365" s="34">
        <v>84.96</v>
      </c>
      <c r="H365" s="20">
        <f t="shared" si="80"/>
        <v>0.8495999999999999</v>
      </c>
      <c r="I365" s="18">
        <v>8696904.75</v>
      </c>
      <c r="J365" s="18">
        <v>498081.74</v>
      </c>
      <c r="K365" s="18">
        <v>0</v>
      </c>
      <c r="L365" s="18">
        <v>542206.51</v>
      </c>
      <c r="M365" s="21">
        <f t="shared" si="81"/>
        <v>9737193</v>
      </c>
      <c r="N365" s="18">
        <v>13582768</v>
      </c>
      <c r="O365" s="18">
        <v>11290387.66</v>
      </c>
      <c r="P365" s="18">
        <v>0</v>
      </c>
      <c r="Q365" s="21">
        <f t="shared" si="82"/>
        <v>24873155.66</v>
      </c>
      <c r="R365" s="18">
        <v>9590167.63</v>
      </c>
      <c r="S365" s="18">
        <v>0</v>
      </c>
      <c r="T365" s="22">
        <f t="shared" si="83"/>
        <v>9590167.63</v>
      </c>
      <c r="U365" s="21">
        <f t="shared" si="84"/>
        <v>44200516.29</v>
      </c>
      <c r="V365" s="23">
        <f t="shared" si="85"/>
        <v>0.3231230440822096</v>
      </c>
      <c r="W365" s="23">
        <f t="shared" si="85"/>
        <v>0</v>
      </c>
      <c r="X365" s="23">
        <f t="shared" si="85"/>
        <v>0.3231230440822096</v>
      </c>
      <c r="Y365" s="24">
        <f t="shared" si="86"/>
        <v>0.8380551918246126</v>
      </c>
      <c r="Z365" s="24">
        <f t="shared" si="87"/>
        <v>0.328076793270399</v>
      </c>
      <c r="AA365" s="25"/>
      <c r="AB365" s="24">
        <f t="shared" si="88"/>
        <v>1.489255029177221</v>
      </c>
      <c r="AC365" s="35">
        <v>1154305.22875817</v>
      </c>
      <c r="AD365" s="27">
        <f t="shared" si="89"/>
        <v>17190.548671336674</v>
      </c>
      <c r="AE365" s="29"/>
      <c r="AF365" s="30">
        <f t="shared" si="90"/>
        <v>3493363378.060264</v>
      </c>
      <c r="AG365" s="23">
        <f t="shared" si="91"/>
        <v>0.278734043562531</v>
      </c>
      <c r="AH365" s="23">
        <f t="shared" si="92"/>
        <v>0.7120116909741908</v>
      </c>
      <c r="AI365" s="23">
        <f t="shared" si="93"/>
        <v>0.27452533825224523</v>
      </c>
      <c r="AJ365" s="23">
        <f t="shared" si="94"/>
        <v>0.27452533825224523</v>
      </c>
      <c r="AK365" s="23">
        <f t="shared" si="95"/>
        <v>1.266</v>
      </c>
    </row>
    <row r="366" spans="1:37" ht="12.75">
      <c r="A366" s="14" t="s">
        <v>767</v>
      </c>
      <c r="B366" s="15" t="s">
        <v>768</v>
      </c>
      <c r="C366" s="16" t="s">
        <v>684</v>
      </c>
      <c r="D366" s="17"/>
      <c r="E366" s="17" t="s">
        <v>1171</v>
      </c>
      <c r="F366" s="36">
        <v>521260003</v>
      </c>
      <c r="G366" s="34">
        <v>68.2</v>
      </c>
      <c r="H366" s="20">
        <f t="shared" si="80"/>
        <v>0.682</v>
      </c>
      <c r="I366" s="18">
        <v>1857186.79</v>
      </c>
      <c r="J366" s="18">
        <v>106379.18</v>
      </c>
      <c r="K366" s="18">
        <v>0</v>
      </c>
      <c r="L366" s="18">
        <v>115809.6</v>
      </c>
      <c r="M366" s="21">
        <f t="shared" si="81"/>
        <v>2079375.57</v>
      </c>
      <c r="N366" s="18">
        <v>953481.41</v>
      </c>
      <c r="O366" s="18">
        <v>1854122.66</v>
      </c>
      <c r="P366" s="18">
        <v>0</v>
      </c>
      <c r="Q366" s="21">
        <f t="shared" si="82"/>
        <v>2807604.07</v>
      </c>
      <c r="R366" s="18">
        <v>3678760.93</v>
      </c>
      <c r="S366" s="18">
        <v>0</v>
      </c>
      <c r="T366" s="22">
        <f t="shared" si="83"/>
        <v>3678760.93</v>
      </c>
      <c r="U366" s="21">
        <f t="shared" si="84"/>
        <v>8565740.57</v>
      </c>
      <c r="V366" s="23">
        <f t="shared" si="85"/>
        <v>0.7057439490518516</v>
      </c>
      <c r="W366" s="23">
        <f t="shared" si="85"/>
        <v>0</v>
      </c>
      <c r="X366" s="23">
        <f t="shared" si="85"/>
        <v>0.7057439490518516</v>
      </c>
      <c r="Y366" s="24">
        <f t="shared" si="86"/>
        <v>0.5386187418642209</v>
      </c>
      <c r="Z366" s="24">
        <f t="shared" si="87"/>
        <v>0.39891331735268404</v>
      </c>
      <c r="AA366" s="25"/>
      <c r="AB366" s="24">
        <f t="shared" si="88"/>
        <v>1.6432760082687565</v>
      </c>
      <c r="AC366" s="35">
        <v>401710.7312440646</v>
      </c>
      <c r="AD366" s="27">
        <f t="shared" si="89"/>
        <v>6601.216069174697</v>
      </c>
      <c r="AE366" s="29"/>
      <c r="AF366" s="30">
        <f t="shared" si="90"/>
        <v>764310854.8387096</v>
      </c>
      <c r="AG366" s="23">
        <f t="shared" si="91"/>
        <v>0.2720588824345305</v>
      </c>
      <c r="AH366" s="23">
        <f t="shared" si="92"/>
        <v>0.36733798195139866</v>
      </c>
      <c r="AI366" s="23">
        <f t="shared" si="93"/>
        <v>0.4813173732533629</v>
      </c>
      <c r="AJ366" s="23">
        <f t="shared" si="94"/>
        <v>0.4813173732533629</v>
      </c>
      <c r="AK366" s="23">
        <f t="shared" si="95"/>
        <v>1.12</v>
      </c>
    </row>
    <row r="367" spans="1:37" ht="12.75">
      <c r="A367" s="14" t="s">
        <v>769</v>
      </c>
      <c r="B367" s="15" t="s">
        <v>770</v>
      </c>
      <c r="C367" s="16" t="s">
        <v>684</v>
      </c>
      <c r="D367" s="17"/>
      <c r="E367" s="17" t="s">
        <v>1171</v>
      </c>
      <c r="F367" s="36">
        <v>1975554155</v>
      </c>
      <c r="G367" s="34">
        <v>101.87</v>
      </c>
      <c r="H367" s="20">
        <f t="shared" si="80"/>
        <v>1.0187</v>
      </c>
      <c r="I367" s="18">
        <v>4905791.4399999995</v>
      </c>
      <c r="J367" s="18">
        <v>281005.13</v>
      </c>
      <c r="K367" s="18">
        <v>0</v>
      </c>
      <c r="L367" s="18">
        <v>305960.28</v>
      </c>
      <c r="M367" s="21">
        <f t="shared" si="81"/>
        <v>5492756.85</v>
      </c>
      <c r="N367" s="18">
        <v>4065023</v>
      </c>
      <c r="O367" s="18">
        <v>0</v>
      </c>
      <c r="P367" s="18">
        <v>0</v>
      </c>
      <c r="Q367" s="21">
        <f t="shared" si="82"/>
        <v>4065023</v>
      </c>
      <c r="R367" s="18">
        <v>5217817.03</v>
      </c>
      <c r="S367" s="18">
        <v>0</v>
      </c>
      <c r="T367" s="22">
        <f t="shared" si="83"/>
        <v>5217817.03</v>
      </c>
      <c r="U367" s="21">
        <f t="shared" si="84"/>
        <v>14775596.879999999</v>
      </c>
      <c r="V367" s="23">
        <f t="shared" si="85"/>
        <v>0.26411915951754816</v>
      </c>
      <c r="W367" s="23">
        <f t="shared" si="85"/>
        <v>0</v>
      </c>
      <c r="X367" s="23">
        <f t="shared" si="85"/>
        <v>0.26411915951754816</v>
      </c>
      <c r="Y367" s="24">
        <f t="shared" si="86"/>
        <v>0.20576621449286467</v>
      </c>
      <c r="Z367" s="24">
        <f t="shared" si="87"/>
        <v>0.2780362581353787</v>
      </c>
      <c r="AA367" s="25"/>
      <c r="AB367" s="24">
        <f t="shared" si="88"/>
        <v>0.7479216321457914</v>
      </c>
      <c r="AC367" s="35">
        <v>1538083.265637693</v>
      </c>
      <c r="AD367" s="27">
        <f t="shared" si="89"/>
        <v>11503.657464118722</v>
      </c>
      <c r="AE367" s="29"/>
      <c r="AF367" s="30">
        <f t="shared" si="90"/>
        <v>1939289442.4266224</v>
      </c>
      <c r="AG367" s="23">
        <f t="shared" si="91"/>
        <v>0.28323553616251024</v>
      </c>
      <c r="AH367" s="23">
        <f t="shared" si="92"/>
        <v>0.2096140427038812</v>
      </c>
      <c r="AI367" s="23">
        <f t="shared" si="93"/>
        <v>0.26905818780052626</v>
      </c>
      <c r="AJ367" s="23">
        <f t="shared" si="94"/>
        <v>0.26905818780052626</v>
      </c>
      <c r="AK367" s="23">
        <f t="shared" si="95"/>
        <v>0.762</v>
      </c>
    </row>
    <row r="368" spans="1:37" ht="12.75">
      <c r="A368" s="14" t="s">
        <v>771</v>
      </c>
      <c r="B368" s="15" t="s">
        <v>772</v>
      </c>
      <c r="C368" s="16" t="s">
        <v>684</v>
      </c>
      <c r="D368" s="17"/>
      <c r="E368" s="17" t="s">
        <v>1171</v>
      </c>
      <c r="F368" s="36">
        <v>808166606</v>
      </c>
      <c r="G368" s="34">
        <v>70.87</v>
      </c>
      <c r="H368" s="20">
        <f t="shared" si="80"/>
        <v>0.7087</v>
      </c>
      <c r="I368" s="18">
        <v>2832931.2800000003</v>
      </c>
      <c r="J368" s="18">
        <v>162258.68</v>
      </c>
      <c r="K368" s="18">
        <v>0</v>
      </c>
      <c r="L368" s="18">
        <v>176635.26</v>
      </c>
      <c r="M368" s="21">
        <f t="shared" si="81"/>
        <v>3171825.2200000007</v>
      </c>
      <c r="N368" s="18">
        <v>7155850</v>
      </c>
      <c r="O368" s="18">
        <v>4607740.62</v>
      </c>
      <c r="P368" s="18">
        <v>0</v>
      </c>
      <c r="Q368" s="21">
        <f t="shared" si="82"/>
        <v>11763590.620000001</v>
      </c>
      <c r="R368" s="18">
        <v>6268019.26</v>
      </c>
      <c r="S368" s="18">
        <v>80816.66</v>
      </c>
      <c r="T368" s="22">
        <f t="shared" si="83"/>
        <v>6348835.92</v>
      </c>
      <c r="U368" s="21">
        <f t="shared" si="84"/>
        <v>21284251.76</v>
      </c>
      <c r="V368" s="23">
        <f t="shared" si="85"/>
        <v>0.7755850357419989</v>
      </c>
      <c r="W368" s="23">
        <f t="shared" si="85"/>
        <v>0.009999999925757883</v>
      </c>
      <c r="X368" s="23">
        <f t="shared" si="85"/>
        <v>0.7855850356677568</v>
      </c>
      <c r="Y368" s="24">
        <f t="shared" si="86"/>
        <v>1.4555897920879943</v>
      </c>
      <c r="Z368" s="24">
        <f t="shared" si="87"/>
        <v>0.39247170032165385</v>
      </c>
      <c r="AA368" s="25"/>
      <c r="AB368" s="24">
        <f t="shared" si="88"/>
        <v>2.633646528077405</v>
      </c>
      <c r="AC368" s="35">
        <v>399462.3076923077</v>
      </c>
      <c r="AD368" s="27">
        <f t="shared" si="89"/>
        <v>10520.425197516342</v>
      </c>
      <c r="AE368" s="29"/>
      <c r="AF368" s="30">
        <f t="shared" si="90"/>
        <v>1140350791.5902357</v>
      </c>
      <c r="AG368" s="23">
        <f t="shared" si="91"/>
        <v>0.27814469401795605</v>
      </c>
      <c r="AH368" s="23">
        <f t="shared" si="92"/>
        <v>1.0315764856527616</v>
      </c>
      <c r="AI368" s="23">
        <f t="shared" si="93"/>
        <v>0.5496571148303546</v>
      </c>
      <c r="AJ368" s="23">
        <f t="shared" si="94"/>
        <v>0.5567441147777392</v>
      </c>
      <c r="AK368" s="23">
        <f t="shared" si="95"/>
        <v>1.867</v>
      </c>
    </row>
    <row r="369" spans="1:37" ht="12.75">
      <c r="A369" s="14" t="s">
        <v>773</v>
      </c>
      <c r="B369" s="15" t="s">
        <v>774</v>
      </c>
      <c r="C369" s="16" t="s">
        <v>684</v>
      </c>
      <c r="D369" s="17"/>
      <c r="E369" s="17" t="s">
        <v>1171</v>
      </c>
      <c r="F369" s="36">
        <v>72762912</v>
      </c>
      <c r="G369" s="34">
        <v>104.47</v>
      </c>
      <c r="H369" s="20">
        <f t="shared" si="80"/>
        <v>1.0447</v>
      </c>
      <c r="I369" s="18">
        <v>182646.7</v>
      </c>
      <c r="J369" s="18">
        <v>10462.32</v>
      </c>
      <c r="K369" s="18">
        <v>0</v>
      </c>
      <c r="L369" s="18">
        <v>11391.34</v>
      </c>
      <c r="M369" s="21">
        <f t="shared" si="81"/>
        <v>204500.36000000002</v>
      </c>
      <c r="N369" s="18">
        <v>482291.84</v>
      </c>
      <c r="O369" s="18">
        <v>228951.8</v>
      </c>
      <c r="P369" s="18">
        <v>0</v>
      </c>
      <c r="Q369" s="21">
        <f t="shared" si="82"/>
        <v>711243.64</v>
      </c>
      <c r="R369" s="18">
        <v>741237.12</v>
      </c>
      <c r="S369" s="18">
        <v>0</v>
      </c>
      <c r="T369" s="22">
        <f t="shared" si="83"/>
        <v>741237.12</v>
      </c>
      <c r="U369" s="21">
        <f t="shared" si="84"/>
        <v>1656981.12</v>
      </c>
      <c r="V369" s="23">
        <f t="shared" si="85"/>
        <v>1.0187018353526038</v>
      </c>
      <c r="W369" s="23">
        <f t="shared" si="85"/>
        <v>0</v>
      </c>
      <c r="X369" s="23">
        <f t="shared" si="85"/>
        <v>1.0187018353526038</v>
      </c>
      <c r="Y369" s="24">
        <f t="shared" si="86"/>
        <v>0.9774810002106569</v>
      </c>
      <c r="Z369" s="24">
        <f t="shared" si="87"/>
        <v>0.28105026912611747</v>
      </c>
      <c r="AA369" s="25"/>
      <c r="AB369" s="24">
        <f t="shared" si="88"/>
        <v>2.277233104689378</v>
      </c>
      <c r="AC369" s="35">
        <v>204628.68852459016</v>
      </c>
      <c r="AD369" s="27">
        <f t="shared" si="89"/>
        <v>4659.872236773682</v>
      </c>
      <c r="AE369" s="29"/>
      <c r="AF369" s="30">
        <f t="shared" si="90"/>
        <v>69649575.95481957</v>
      </c>
      <c r="AG369" s="23">
        <f t="shared" si="91"/>
        <v>0.29361321615605485</v>
      </c>
      <c r="AH369" s="23">
        <f t="shared" si="92"/>
        <v>1.021174400920073</v>
      </c>
      <c r="AI369" s="23">
        <f t="shared" si="93"/>
        <v>1.064237807392865</v>
      </c>
      <c r="AJ369" s="23">
        <f t="shared" si="94"/>
        <v>1.064237807392865</v>
      </c>
      <c r="AK369" s="23">
        <f t="shared" si="95"/>
        <v>2.379</v>
      </c>
    </row>
    <row r="370" spans="1:37" ht="12.75">
      <c r="A370" s="14" t="s">
        <v>775</v>
      </c>
      <c r="B370" s="15" t="s">
        <v>776</v>
      </c>
      <c r="C370" s="16" t="s">
        <v>684</v>
      </c>
      <c r="D370" s="17"/>
      <c r="E370" s="17" t="s">
        <v>1171</v>
      </c>
      <c r="F370" s="36">
        <v>382057020</v>
      </c>
      <c r="G370" s="34">
        <v>99.12</v>
      </c>
      <c r="H370" s="20">
        <f t="shared" si="80"/>
        <v>0.9912000000000001</v>
      </c>
      <c r="I370" s="18">
        <v>943411.74</v>
      </c>
      <c r="J370" s="18">
        <v>54037.92</v>
      </c>
      <c r="K370" s="18">
        <v>17824.46</v>
      </c>
      <c r="L370" s="18">
        <v>58836.94</v>
      </c>
      <c r="M370" s="21">
        <f t="shared" si="81"/>
        <v>1074111.06</v>
      </c>
      <c r="N370" s="18">
        <v>2847730</v>
      </c>
      <c r="O370" s="18">
        <v>0</v>
      </c>
      <c r="P370" s="18">
        <v>0</v>
      </c>
      <c r="Q370" s="21">
        <f t="shared" si="82"/>
        <v>2847730</v>
      </c>
      <c r="R370" s="18">
        <v>2314462</v>
      </c>
      <c r="S370" s="18">
        <v>0</v>
      </c>
      <c r="T370" s="22">
        <f t="shared" si="83"/>
        <v>2314462</v>
      </c>
      <c r="U370" s="21">
        <f t="shared" si="84"/>
        <v>6236303.0600000005</v>
      </c>
      <c r="V370" s="23">
        <f t="shared" si="85"/>
        <v>0.6057896802943183</v>
      </c>
      <c r="W370" s="23">
        <f t="shared" si="85"/>
        <v>0</v>
      </c>
      <c r="X370" s="23">
        <f t="shared" si="85"/>
        <v>0.6057896802943183</v>
      </c>
      <c r="Y370" s="24">
        <f t="shared" si="86"/>
        <v>0.7453677987646975</v>
      </c>
      <c r="Z370" s="24">
        <f t="shared" si="87"/>
        <v>0.281138940988442</v>
      </c>
      <c r="AA370" s="25"/>
      <c r="AB370" s="24">
        <f t="shared" si="88"/>
        <v>1.6322964200474581</v>
      </c>
      <c r="AC370" s="35">
        <v>387802.9867256637</v>
      </c>
      <c r="AD370" s="27">
        <f t="shared" si="89"/>
        <v>6330.094269160128</v>
      </c>
      <c r="AE370" s="29"/>
      <c r="AF370" s="30">
        <f t="shared" si="90"/>
        <v>385448970.9443099</v>
      </c>
      <c r="AG370" s="23">
        <f t="shared" si="91"/>
        <v>0.27866491830774376</v>
      </c>
      <c r="AH370" s="23">
        <f t="shared" si="92"/>
        <v>0.7388085621355682</v>
      </c>
      <c r="AI370" s="23">
        <f t="shared" si="93"/>
        <v>0.6004587311077284</v>
      </c>
      <c r="AJ370" s="23">
        <f t="shared" si="94"/>
        <v>0.6004587311077284</v>
      </c>
      <c r="AK370" s="23">
        <f t="shared" si="95"/>
        <v>1.6179999999999999</v>
      </c>
    </row>
    <row r="371" spans="1:37" ht="12.75">
      <c r="A371" s="14" t="s">
        <v>777</v>
      </c>
      <c r="B371" s="15" t="s">
        <v>778</v>
      </c>
      <c r="C371" s="16" t="s">
        <v>684</v>
      </c>
      <c r="D371" s="17"/>
      <c r="E371" s="17" t="s">
        <v>1171</v>
      </c>
      <c r="F371" s="36">
        <v>3385775268</v>
      </c>
      <c r="G371" s="34">
        <v>101.26</v>
      </c>
      <c r="H371" s="20">
        <f t="shared" si="80"/>
        <v>1.0126</v>
      </c>
      <c r="I371" s="18">
        <v>8535253.97</v>
      </c>
      <c r="J371" s="18">
        <v>0</v>
      </c>
      <c r="K371" s="18">
        <v>0</v>
      </c>
      <c r="L371" s="18">
        <v>532301.55</v>
      </c>
      <c r="M371" s="21">
        <f t="shared" si="81"/>
        <v>9067555.520000001</v>
      </c>
      <c r="N371" s="18">
        <v>6027215</v>
      </c>
      <c r="O371" s="18">
        <v>0</v>
      </c>
      <c r="P371" s="18">
        <v>0</v>
      </c>
      <c r="Q371" s="21">
        <f t="shared" si="82"/>
        <v>6027215</v>
      </c>
      <c r="R371" s="18">
        <v>6872000</v>
      </c>
      <c r="S371" s="18">
        <v>0</v>
      </c>
      <c r="T371" s="22">
        <f t="shared" si="83"/>
        <v>6872000</v>
      </c>
      <c r="U371" s="21">
        <f t="shared" si="84"/>
        <v>21966770.520000003</v>
      </c>
      <c r="V371" s="23">
        <f t="shared" si="85"/>
        <v>0.20296680836880635</v>
      </c>
      <c r="W371" s="23">
        <f t="shared" si="85"/>
        <v>0</v>
      </c>
      <c r="X371" s="23">
        <f t="shared" si="85"/>
        <v>0.20296680836880635</v>
      </c>
      <c r="Y371" s="24">
        <f t="shared" si="86"/>
        <v>0.17801580208128567</v>
      </c>
      <c r="Z371" s="24">
        <f t="shared" si="87"/>
        <v>0.2678132717696962</v>
      </c>
      <c r="AA371" s="25"/>
      <c r="AB371" s="24">
        <f t="shared" si="88"/>
        <v>0.6487958822197883</v>
      </c>
      <c r="AC371" s="35">
        <v>1669357.2337042924</v>
      </c>
      <c r="AD371" s="27">
        <f t="shared" si="89"/>
        <v>10830.720991811619</v>
      </c>
      <c r="AE371" s="29"/>
      <c r="AF371" s="30">
        <f t="shared" si="90"/>
        <v>3343645336.7568636</v>
      </c>
      <c r="AG371" s="23">
        <f t="shared" si="91"/>
        <v>0.2711877189939944</v>
      </c>
      <c r="AH371" s="23">
        <f t="shared" si="92"/>
        <v>0.18025880118750987</v>
      </c>
      <c r="AI371" s="23">
        <f t="shared" si="93"/>
        <v>0.2055241901542533</v>
      </c>
      <c r="AJ371" s="23">
        <f t="shared" si="94"/>
        <v>0.2055241901542533</v>
      </c>
      <c r="AK371" s="23">
        <f t="shared" si="95"/>
        <v>0.657</v>
      </c>
    </row>
    <row r="372" spans="1:37" ht="12.75">
      <c r="A372" s="14" t="s">
        <v>779</v>
      </c>
      <c r="B372" s="15" t="s">
        <v>780</v>
      </c>
      <c r="C372" s="16" t="s">
        <v>684</v>
      </c>
      <c r="D372" s="17"/>
      <c r="E372" s="17" t="s">
        <v>1171</v>
      </c>
      <c r="F372" s="36">
        <v>1162224256</v>
      </c>
      <c r="G372" s="34">
        <v>100.36</v>
      </c>
      <c r="H372" s="20">
        <f t="shared" si="80"/>
        <v>1.0036</v>
      </c>
      <c r="I372" s="18">
        <v>2817437.9</v>
      </c>
      <c r="J372" s="18">
        <v>161367.61</v>
      </c>
      <c r="K372" s="18">
        <v>0</v>
      </c>
      <c r="L372" s="18">
        <v>175702.15</v>
      </c>
      <c r="M372" s="21">
        <f t="shared" si="81"/>
        <v>3154507.6599999997</v>
      </c>
      <c r="N372" s="18">
        <v>7160883</v>
      </c>
      <c r="O372" s="18">
        <v>0</v>
      </c>
      <c r="P372" s="18">
        <v>0</v>
      </c>
      <c r="Q372" s="21">
        <f t="shared" si="82"/>
        <v>7160883</v>
      </c>
      <c r="R372" s="18">
        <v>3579603.28</v>
      </c>
      <c r="S372" s="18">
        <v>116222.43</v>
      </c>
      <c r="T372" s="22">
        <f t="shared" si="83"/>
        <v>3695825.71</v>
      </c>
      <c r="U372" s="21">
        <f t="shared" si="84"/>
        <v>14011216.370000001</v>
      </c>
      <c r="V372" s="23">
        <f t="shared" si="85"/>
        <v>0.3079959191627816</v>
      </c>
      <c r="W372" s="23">
        <f t="shared" si="85"/>
        <v>0.010000000378584423</v>
      </c>
      <c r="X372" s="23">
        <f t="shared" si="85"/>
        <v>0.3179959195413661</v>
      </c>
      <c r="Y372" s="24">
        <f t="shared" si="86"/>
        <v>0.6161360824326144</v>
      </c>
      <c r="Z372" s="24">
        <f t="shared" si="87"/>
        <v>0.2714198781960372</v>
      </c>
      <c r="AA372" s="25"/>
      <c r="AB372" s="24">
        <f t="shared" si="88"/>
        <v>1.2055518801700178</v>
      </c>
      <c r="AC372" s="35">
        <v>456803.2956685499</v>
      </c>
      <c r="AD372" s="27">
        <f t="shared" si="89"/>
        <v>5507.000719610809</v>
      </c>
      <c r="AE372" s="29"/>
      <c r="AF372" s="30">
        <f t="shared" si="90"/>
        <v>1158055257.0745316</v>
      </c>
      <c r="AG372" s="23">
        <f t="shared" si="91"/>
        <v>0.272396989757543</v>
      </c>
      <c r="AH372" s="23">
        <f t="shared" si="92"/>
        <v>0.618354172329372</v>
      </c>
      <c r="AI372" s="23">
        <f t="shared" si="93"/>
        <v>0.30910470447176763</v>
      </c>
      <c r="AJ372" s="23">
        <f t="shared" si="94"/>
        <v>0.319140704851715</v>
      </c>
      <c r="AK372" s="23">
        <f t="shared" si="95"/>
        <v>1.209</v>
      </c>
    </row>
    <row r="373" spans="1:37" ht="12.75">
      <c r="A373" s="14" t="s">
        <v>781</v>
      </c>
      <c r="B373" s="15" t="s">
        <v>782</v>
      </c>
      <c r="C373" s="16" t="s">
        <v>684</v>
      </c>
      <c r="D373" s="17"/>
      <c r="E373" s="17" t="s">
        <v>1171</v>
      </c>
      <c r="F373" s="36">
        <v>443373188</v>
      </c>
      <c r="G373" s="34">
        <v>69.12</v>
      </c>
      <c r="H373" s="20">
        <f t="shared" si="80"/>
        <v>0.6912</v>
      </c>
      <c r="I373" s="18">
        <v>1620016.25</v>
      </c>
      <c r="J373" s="18">
        <v>92795.12</v>
      </c>
      <c r="K373" s="18">
        <v>30612.66</v>
      </c>
      <c r="L373" s="18">
        <v>101031.51</v>
      </c>
      <c r="M373" s="21">
        <f t="shared" si="81"/>
        <v>1844455.54</v>
      </c>
      <c r="N373" s="18">
        <v>6280672</v>
      </c>
      <c r="O373" s="18">
        <v>0</v>
      </c>
      <c r="P373" s="18">
        <v>0</v>
      </c>
      <c r="Q373" s="21">
        <f t="shared" si="82"/>
        <v>6280672</v>
      </c>
      <c r="R373" s="18">
        <v>5774677.26</v>
      </c>
      <c r="S373" s="18">
        <v>0</v>
      </c>
      <c r="T373" s="22">
        <f t="shared" si="83"/>
        <v>5774677.26</v>
      </c>
      <c r="U373" s="21">
        <f t="shared" si="84"/>
        <v>13899804.8</v>
      </c>
      <c r="V373" s="23">
        <f t="shared" si="85"/>
        <v>1.3024416938806862</v>
      </c>
      <c r="W373" s="23">
        <f t="shared" si="85"/>
        <v>0</v>
      </c>
      <c r="X373" s="23">
        <f t="shared" si="85"/>
        <v>1.3024416938806862</v>
      </c>
      <c r="Y373" s="24">
        <f t="shared" si="86"/>
        <v>1.4165655862798812</v>
      </c>
      <c r="Z373" s="24">
        <f t="shared" si="87"/>
        <v>0.4160052050779399</v>
      </c>
      <c r="AA373" s="25"/>
      <c r="AB373" s="24">
        <f t="shared" si="88"/>
        <v>3.1350124852385077</v>
      </c>
      <c r="AC373" s="35">
        <v>181540.09345794393</v>
      </c>
      <c r="AD373" s="27">
        <f t="shared" si="89"/>
        <v>5691.304595620198</v>
      </c>
      <c r="AE373" s="29"/>
      <c r="AF373" s="30">
        <f t="shared" si="90"/>
        <v>641454265.0462962</v>
      </c>
      <c r="AG373" s="23">
        <f t="shared" si="91"/>
        <v>0.28754279774987207</v>
      </c>
      <c r="AH373" s="23">
        <f t="shared" si="92"/>
        <v>0.979130133236654</v>
      </c>
      <c r="AI373" s="23">
        <f t="shared" si="93"/>
        <v>0.9002476988103305</v>
      </c>
      <c r="AJ373" s="23">
        <f t="shared" si="94"/>
        <v>0.9002476988103305</v>
      </c>
      <c r="AK373" s="23">
        <f t="shared" si="95"/>
        <v>2.167</v>
      </c>
    </row>
    <row r="374" spans="1:37" ht="12.75">
      <c r="A374" s="14" t="s">
        <v>783</v>
      </c>
      <c r="B374" s="15" t="s">
        <v>784</v>
      </c>
      <c r="C374" s="16" t="s">
        <v>684</v>
      </c>
      <c r="D374" s="17"/>
      <c r="E374" s="17" t="s">
        <v>1171</v>
      </c>
      <c r="F374" s="36">
        <v>1294055971</v>
      </c>
      <c r="G374" s="34">
        <v>99.89</v>
      </c>
      <c r="H374" s="20">
        <f t="shared" si="80"/>
        <v>0.9989</v>
      </c>
      <c r="I374" s="18">
        <v>3122806.06</v>
      </c>
      <c r="J374" s="18">
        <v>178856.93</v>
      </c>
      <c r="K374" s="18">
        <v>0</v>
      </c>
      <c r="L374" s="18">
        <v>194744.49</v>
      </c>
      <c r="M374" s="21">
        <f t="shared" si="81"/>
        <v>3496407.4800000004</v>
      </c>
      <c r="N374" s="18">
        <v>0</v>
      </c>
      <c r="O374" s="18">
        <v>18533826.83</v>
      </c>
      <c r="P374" s="18">
        <v>0</v>
      </c>
      <c r="Q374" s="21">
        <f t="shared" si="82"/>
        <v>18533826.83</v>
      </c>
      <c r="R374" s="18">
        <v>1915067.03</v>
      </c>
      <c r="S374" s="18">
        <v>776000</v>
      </c>
      <c r="T374" s="22">
        <f t="shared" si="83"/>
        <v>2691067.0300000003</v>
      </c>
      <c r="U374" s="21">
        <f t="shared" si="84"/>
        <v>24721301.34</v>
      </c>
      <c r="V374" s="23">
        <f t="shared" si="85"/>
        <v>0.1479895053163817</v>
      </c>
      <c r="W374" s="23">
        <f t="shared" si="85"/>
        <v>0.05996649429315913</v>
      </c>
      <c r="X374" s="23">
        <f t="shared" si="85"/>
        <v>0.20795599960954086</v>
      </c>
      <c r="Y374" s="24">
        <f t="shared" si="86"/>
        <v>1.432227604164426</v>
      </c>
      <c r="Z374" s="24">
        <f t="shared" si="87"/>
        <v>0.27018981855151925</v>
      </c>
      <c r="AA374" s="25"/>
      <c r="AB374" s="24">
        <f t="shared" si="88"/>
        <v>1.910373422325486</v>
      </c>
      <c r="AC374" s="35">
        <v>501969.60167714884</v>
      </c>
      <c r="AD374" s="27">
        <f t="shared" si="89"/>
        <v>9589.49385859336</v>
      </c>
      <c r="AE374" s="29"/>
      <c r="AF374" s="30">
        <f t="shared" si="90"/>
        <v>1295481000.10011</v>
      </c>
      <c r="AG374" s="23">
        <f t="shared" si="91"/>
        <v>0.26989260975111257</v>
      </c>
      <c r="AH374" s="23">
        <f t="shared" si="92"/>
        <v>1.4306521537998451</v>
      </c>
      <c r="AI374" s="23">
        <f t="shared" si="93"/>
        <v>0.1478267168605337</v>
      </c>
      <c r="AJ374" s="23">
        <f t="shared" si="94"/>
        <v>0.20772724800997036</v>
      </c>
      <c r="AK374" s="23">
        <f t="shared" si="95"/>
        <v>1.909</v>
      </c>
    </row>
    <row r="375" spans="1:37" ht="12.75">
      <c r="A375" s="14" t="s">
        <v>785</v>
      </c>
      <c r="B375" s="15" t="s">
        <v>786</v>
      </c>
      <c r="C375" s="16" t="s">
        <v>684</v>
      </c>
      <c r="D375" s="17"/>
      <c r="E375" s="17" t="s">
        <v>1171</v>
      </c>
      <c r="F375" s="36">
        <v>3810016422</v>
      </c>
      <c r="G375" s="34">
        <v>60.89</v>
      </c>
      <c r="H375" s="20">
        <f t="shared" si="80"/>
        <v>0.6089</v>
      </c>
      <c r="I375" s="18">
        <v>15820305.32</v>
      </c>
      <c r="J375" s="18">
        <v>906157.5</v>
      </c>
      <c r="K375" s="18">
        <v>0</v>
      </c>
      <c r="L375" s="18">
        <v>986541.17</v>
      </c>
      <c r="M375" s="21">
        <f t="shared" si="81"/>
        <v>17713003.990000002</v>
      </c>
      <c r="N375" s="18">
        <v>57375304.02</v>
      </c>
      <c r="O375" s="18">
        <v>0</v>
      </c>
      <c r="P375" s="18">
        <v>0</v>
      </c>
      <c r="Q375" s="21">
        <f t="shared" si="82"/>
        <v>57375304.02</v>
      </c>
      <c r="R375" s="18">
        <v>24066127.29</v>
      </c>
      <c r="S375" s="18">
        <v>0</v>
      </c>
      <c r="T375" s="22">
        <f t="shared" si="83"/>
        <v>24066127.29</v>
      </c>
      <c r="U375" s="21">
        <f t="shared" si="84"/>
        <v>99154435.30000001</v>
      </c>
      <c r="V375" s="23">
        <f t="shared" si="85"/>
        <v>0.631654161673322</v>
      </c>
      <c r="W375" s="23">
        <f t="shared" si="85"/>
        <v>0</v>
      </c>
      <c r="X375" s="23">
        <f t="shared" si="85"/>
        <v>0.631654161673322</v>
      </c>
      <c r="Y375" s="24">
        <f t="shared" si="86"/>
        <v>1.5059070005236845</v>
      </c>
      <c r="Z375" s="24">
        <f t="shared" si="87"/>
        <v>0.4649062373516458</v>
      </c>
      <c r="AA375" s="25"/>
      <c r="AB375" s="24">
        <f t="shared" si="88"/>
        <v>2.6024673995486527</v>
      </c>
      <c r="AC375" s="35">
        <v>310372.4759871932</v>
      </c>
      <c r="AD375" s="27">
        <f t="shared" si="89"/>
        <v>8077.342504738673</v>
      </c>
      <c r="AE375" s="29"/>
      <c r="AF375" s="30">
        <f t="shared" si="90"/>
        <v>6257212057.809164</v>
      </c>
      <c r="AG375" s="23">
        <f t="shared" si="91"/>
        <v>0.28308140792341707</v>
      </c>
      <c r="AH375" s="23">
        <f t="shared" si="92"/>
        <v>0.9169467726188714</v>
      </c>
      <c r="AI375" s="23">
        <f t="shared" si="93"/>
        <v>0.3846142190428858</v>
      </c>
      <c r="AJ375" s="23">
        <f t="shared" si="94"/>
        <v>0.3846142190428858</v>
      </c>
      <c r="AK375" s="23">
        <f t="shared" si="95"/>
        <v>1.585</v>
      </c>
    </row>
    <row r="376" spans="1:37" ht="12.75">
      <c r="A376" s="14" t="s">
        <v>787</v>
      </c>
      <c r="B376" s="15" t="s">
        <v>788</v>
      </c>
      <c r="C376" s="16" t="s">
        <v>684</v>
      </c>
      <c r="D376" s="17"/>
      <c r="E376" s="17" t="s">
        <v>1171</v>
      </c>
      <c r="F376" s="36">
        <v>1356679559</v>
      </c>
      <c r="G376" s="34">
        <v>102.08</v>
      </c>
      <c r="H376" s="20">
        <f t="shared" si="80"/>
        <v>1.0208</v>
      </c>
      <c r="I376" s="18">
        <v>3335331.64</v>
      </c>
      <c r="J376" s="18">
        <v>191039.49</v>
      </c>
      <c r="K376" s="18">
        <v>0</v>
      </c>
      <c r="L376" s="18">
        <v>207991.32</v>
      </c>
      <c r="M376" s="21">
        <f t="shared" si="81"/>
        <v>3734362.4499999997</v>
      </c>
      <c r="N376" s="18">
        <v>9935036</v>
      </c>
      <c r="O376" s="18">
        <v>4960104.04</v>
      </c>
      <c r="P376" s="18">
        <v>0</v>
      </c>
      <c r="Q376" s="21">
        <f t="shared" si="82"/>
        <v>14895140.04</v>
      </c>
      <c r="R376" s="18">
        <v>6446894.49</v>
      </c>
      <c r="S376" s="18">
        <v>0</v>
      </c>
      <c r="T376" s="22">
        <f t="shared" si="83"/>
        <v>6446894.49</v>
      </c>
      <c r="U376" s="21">
        <f t="shared" si="84"/>
        <v>25076396.979999997</v>
      </c>
      <c r="V376" s="23">
        <f t="shared" si="85"/>
        <v>0.4751965522906504</v>
      </c>
      <c r="W376" s="23">
        <f t="shared" si="85"/>
        <v>0</v>
      </c>
      <c r="X376" s="23">
        <f t="shared" si="85"/>
        <v>0.4751965522906504</v>
      </c>
      <c r="Y376" s="24">
        <f t="shared" si="86"/>
        <v>1.0979114368745346</v>
      </c>
      <c r="Z376" s="24">
        <f t="shared" si="87"/>
        <v>0.2752575156916623</v>
      </c>
      <c r="AA376" s="25"/>
      <c r="AB376" s="24">
        <f t="shared" si="88"/>
        <v>1.848365504856847</v>
      </c>
      <c r="AC376" s="35">
        <v>477179.00528169016</v>
      </c>
      <c r="AD376" s="27">
        <f t="shared" si="89"/>
        <v>8820.012130045792</v>
      </c>
      <c r="AE376" s="29"/>
      <c r="AF376" s="30">
        <f t="shared" si="90"/>
        <v>1329035618.1426334</v>
      </c>
      <c r="AG376" s="23">
        <f t="shared" si="91"/>
        <v>0.2809828720180488</v>
      </c>
      <c r="AH376" s="23">
        <f t="shared" si="92"/>
        <v>1.1207479947615249</v>
      </c>
      <c r="AI376" s="23">
        <f t="shared" si="93"/>
        <v>0.48508064057829586</v>
      </c>
      <c r="AJ376" s="23">
        <f t="shared" si="94"/>
        <v>0.48508064057829586</v>
      </c>
      <c r="AK376" s="23">
        <f t="shared" si="95"/>
        <v>1.887</v>
      </c>
    </row>
    <row r="377" spans="1:37" ht="12.75">
      <c r="A377" s="14" t="s">
        <v>789</v>
      </c>
      <c r="B377" s="15" t="s">
        <v>790</v>
      </c>
      <c r="C377" s="16" t="s">
        <v>791</v>
      </c>
      <c r="D377" s="17"/>
      <c r="E377" s="17" t="s">
        <v>1171</v>
      </c>
      <c r="F377" s="36">
        <v>1289345799</v>
      </c>
      <c r="G377" s="34">
        <v>105.15</v>
      </c>
      <c r="H377" s="20">
        <f t="shared" si="80"/>
        <v>1.0515</v>
      </c>
      <c r="I377" s="18">
        <v>2636161.4</v>
      </c>
      <c r="J377" s="18">
        <v>0</v>
      </c>
      <c r="K377" s="18">
        <v>0</v>
      </c>
      <c r="L377" s="18">
        <v>289082.46</v>
      </c>
      <c r="M377" s="21">
        <f t="shared" si="81"/>
        <v>2925243.86</v>
      </c>
      <c r="N377" s="18">
        <v>16538530</v>
      </c>
      <c r="O377" s="18">
        <v>0</v>
      </c>
      <c r="P377" s="18">
        <v>0</v>
      </c>
      <c r="Q377" s="21">
        <f t="shared" si="82"/>
        <v>16538530</v>
      </c>
      <c r="R377" s="18">
        <v>7654280.62</v>
      </c>
      <c r="S377" s="18">
        <v>0</v>
      </c>
      <c r="T377" s="22">
        <f t="shared" si="83"/>
        <v>7654280.62</v>
      </c>
      <c r="U377" s="21">
        <f t="shared" si="84"/>
        <v>27118054.48</v>
      </c>
      <c r="V377" s="23">
        <f t="shared" si="85"/>
        <v>0.593656149183296</v>
      </c>
      <c r="W377" s="23">
        <f t="shared" si="85"/>
        <v>0</v>
      </c>
      <c r="X377" s="23">
        <f t="shared" si="85"/>
        <v>0.593656149183296</v>
      </c>
      <c r="Y377" s="24">
        <f t="shared" si="86"/>
        <v>1.2827070916760321</v>
      </c>
      <c r="Z377" s="24">
        <f t="shared" si="87"/>
        <v>0.22687814721766508</v>
      </c>
      <c r="AA377" s="25"/>
      <c r="AB377" s="24">
        <f t="shared" si="88"/>
        <v>2.1032413880769933</v>
      </c>
      <c r="AC377" s="35">
        <v>422587.20979316166</v>
      </c>
      <c r="AD377" s="27">
        <f t="shared" si="89"/>
        <v>8888.02909708953</v>
      </c>
      <c r="AE377" s="29"/>
      <c r="AF377" s="30">
        <f t="shared" si="90"/>
        <v>1226196670.470756</v>
      </c>
      <c r="AG377" s="23">
        <f t="shared" si="91"/>
        <v>0.2385623717993748</v>
      </c>
      <c r="AH377" s="23">
        <f t="shared" si="92"/>
        <v>1.348766506897348</v>
      </c>
      <c r="AI377" s="23">
        <f t="shared" si="93"/>
        <v>0.6242294408662358</v>
      </c>
      <c r="AJ377" s="23">
        <f t="shared" si="94"/>
        <v>0.6242294408662358</v>
      </c>
      <c r="AK377" s="23">
        <f t="shared" si="95"/>
        <v>2.212</v>
      </c>
    </row>
    <row r="378" spans="1:37" ht="12.75">
      <c r="A378" s="14" t="s">
        <v>792</v>
      </c>
      <c r="B378" s="15" t="s">
        <v>793</v>
      </c>
      <c r="C378" s="16" t="s">
        <v>791</v>
      </c>
      <c r="D378" s="17"/>
      <c r="E378" s="17" t="s">
        <v>1172</v>
      </c>
      <c r="F378" s="36">
        <v>967601335</v>
      </c>
      <c r="G378" s="34">
        <v>95.09</v>
      </c>
      <c r="H378" s="20">
        <f t="shared" si="80"/>
        <v>0.9509000000000001</v>
      </c>
      <c r="I378" s="18">
        <v>2208789.1100000003</v>
      </c>
      <c r="J378" s="18">
        <v>0</v>
      </c>
      <c r="K378" s="18">
        <v>0</v>
      </c>
      <c r="L378" s="18">
        <v>241857.63</v>
      </c>
      <c r="M378" s="21">
        <f t="shared" si="81"/>
        <v>2450646.74</v>
      </c>
      <c r="N378" s="18">
        <v>11238266</v>
      </c>
      <c r="O378" s="18">
        <v>0</v>
      </c>
      <c r="P378" s="18">
        <v>0</v>
      </c>
      <c r="Q378" s="21">
        <f t="shared" si="82"/>
        <v>11238266</v>
      </c>
      <c r="R378" s="18">
        <v>3201169.96</v>
      </c>
      <c r="S378" s="18">
        <v>290280.4</v>
      </c>
      <c r="T378" s="22">
        <f t="shared" si="83"/>
        <v>3491450.36</v>
      </c>
      <c r="U378" s="21">
        <f t="shared" si="84"/>
        <v>17180363.1</v>
      </c>
      <c r="V378" s="23">
        <f t="shared" si="85"/>
        <v>0.33083562870446015</v>
      </c>
      <c r="W378" s="23">
        <f t="shared" si="85"/>
        <v>0.029999999948325827</v>
      </c>
      <c r="X378" s="23">
        <f t="shared" si="85"/>
        <v>0.360835628652786</v>
      </c>
      <c r="Y378" s="24">
        <f t="shared" si="86"/>
        <v>1.1614562313517272</v>
      </c>
      <c r="Z378" s="24">
        <f t="shared" si="87"/>
        <v>0.2532702933899942</v>
      </c>
      <c r="AA378" s="25"/>
      <c r="AB378" s="24">
        <f t="shared" si="88"/>
        <v>1.7755621533945074</v>
      </c>
      <c r="AC378" s="35">
        <v>597692.4479166666</v>
      </c>
      <c r="AD378" s="27">
        <f t="shared" si="89"/>
        <v>10612.400898905511</v>
      </c>
      <c r="AE378" s="29"/>
      <c r="AF378" s="30">
        <f t="shared" si="90"/>
        <v>1017563713.3242191</v>
      </c>
      <c r="AG378" s="23">
        <f t="shared" si="91"/>
        <v>0.24083472198454547</v>
      </c>
      <c r="AH378" s="23">
        <f t="shared" si="92"/>
        <v>1.1044287303923574</v>
      </c>
      <c r="AI378" s="23">
        <f t="shared" si="93"/>
        <v>0.3145915993350712</v>
      </c>
      <c r="AJ378" s="23">
        <f t="shared" si="94"/>
        <v>0.34311859928593424</v>
      </c>
      <c r="AK378" s="23">
        <f t="shared" si="95"/>
        <v>1.6880000000000002</v>
      </c>
    </row>
    <row r="379" spans="1:37" ht="12.75">
      <c r="A379" s="14" t="s">
        <v>794</v>
      </c>
      <c r="B379" s="15" t="s">
        <v>795</v>
      </c>
      <c r="C379" s="16" t="s">
        <v>791</v>
      </c>
      <c r="D379" s="17"/>
      <c r="E379" s="17" t="s">
        <v>1171</v>
      </c>
      <c r="F379" s="36">
        <v>758345037</v>
      </c>
      <c r="G379" s="34">
        <v>74.61</v>
      </c>
      <c r="H379" s="20">
        <f t="shared" si="80"/>
        <v>0.7461</v>
      </c>
      <c r="I379" s="18">
        <v>2181708.99</v>
      </c>
      <c r="J379" s="18">
        <v>0</v>
      </c>
      <c r="K379" s="18">
        <v>0</v>
      </c>
      <c r="L379" s="18">
        <v>239919.59</v>
      </c>
      <c r="M379" s="21">
        <f t="shared" si="81"/>
        <v>2421628.58</v>
      </c>
      <c r="N379" s="18">
        <v>13245765</v>
      </c>
      <c r="O379" s="18">
        <v>0</v>
      </c>
      <c r="P379" s="18">
        <v>0</v>
      </c>
      <c r="Q379" s="21">
        <f t="shared" si="82"/>
        <v>13245765</v>
      </c>
      <c r="R379" s="18">
        <v>6174277.52</v>
      </c>
      <c r="S379" s="18">
        <v>0</v>
      </c>
      <c r="T379" s="22">
        <f t="shared" si="83"/>
        <v>6174277.52</v>
      </c>
      <c r="U379" s="21">
        <f t="shared" si="84"/>
        <v>21841671.1</v>
      </c>
      <c r="V379" s="23">
        <f t="shared" si="85"/>
        <v>0.8141778766595923</v>
      </c>
      <c r="W379" s="23">
        <f t="shared" si="85"/>
        <v>0</v>
      </c>
      <c r="X379" s="23">
        <f t="shared" si="85"/>
        <v>0.8141778766595923</v>
      </c>
      <c r="Y379" s="24">
        <f t="shared" si="86"/>
        <v>1.7466673286872187</v>
      </c>
      <c r="Z379" s="24">
        <f t="shared" si="87"/>
        <v>0.3193307085624139</v>
      </c>
      <c r="AA379" s="25"/>
      <c r="AB379" s="24">
        <f t="shared" si="88"/>
        <v>2.880175913909225</v>
      </c>
      <c r="AC379" s="35">
        <v>254795.76164498532</v>
      </c>
      <c r="AD379" s="27">
        <f t="shared" si="89"/>
        <v>7338.566156560426</v>
      </c>
      <c r="AE379" s="29"/>
      <c r="AF379" s="30">
        <f t="shared" si="90"/>
        <v>1016412058.7052674</v>
      </c>
      <c r="AG379" s="23">
        <f t="shared" si="91"/>
        <v>0.23825264165841703</v>
      </c>
      <c r="AH379" s="23">
        <f t="shared" si="92"/>
        <v>1.3031884939335336</v>
      </c>
      <c r="AI379" s="23">
        <f t="shared" si="93"/>
        <v>0.6074581137757218</v>
      </c>
      <c r="AJ379" s="23">
        <f t="shared" si="94"/>
        <v>0.6074581137757218</v>
      </c>
      <c r="AK379" s="23">
        <f t="shared" si="95"/>
        <v>2.1479999999999997</v>
      </c>
    </row>
    <row r="380" spans="1:37" ht="12.75">
      <c r="A380" s="14" t="s">
        <v>796</v>
      </c>
      <c r="B380" s="15" t="s">
        <v>797</v>
      </c>
      <c r="C380" s="16" t="s">
        <v>791</v>
      </c>
      <c r="D380" s="17"/>
      <c r="E380" s="17" t="s">
        <v>1171</v>
      </c>
      <c r="F380" s="36">
        <v>2064472776</v>
      </c>
      <c r="G380" s="34">
        <v>90.8</v>
      </c>
      <c r="H380" s="20">
        <f t="shared" si="80"/>
        <v>0.9079999999999999</v>
      </c>
      <c r="I380" s="18">
        <v>4891997.24</v>
      </c>
      <c r="J380" s="18">
        <v>0</v>
      </c>
      <c r="K380" s="18">
        <v>0</v>
      </c>
      <c r="L380" s="18">
        <v>538229.07</v>
      </c>
      <c r="M380" s="21">
        <f t="shared" si="81"/>
        <v>5430226.3100000005</v>
      </c>
      <c r="N380" s="18">
        <v>0</v>
      </c>
      <c r="O380" s="18">
        <v>21873659.61</v>
      </c>
      <c r="P380" s="18">
        <v>0</v>
      </c>
      <c r="Q380" s="21">
        <f t="shared" si="82"/>
        <v>21873659.61</v>
      </c>
      <c r="R380" s="18">
        <v>7343861.94</v>
      </c>
      <c r="S380" s="18">
        <v>103223.64</v>
      </c>
      <c r="T380" s="22">
        <f t="shared" si="83"/>
        <v>7447085.58</v>
      </c>
      <c r="U380" s="21">
        <f t="shared" si="84"/>
        <v>34750971.5</v>
      </c>
      <c r="V380" s="23">
        <f t="shared" si="85"/>
        <v>0.35572578264892557</v>
      </c>
      <c r="W380" s="23">
        <f t="shared" si="85"/>
        <v>0.005000000058126221</v>
      </c>
      <c r="X380" s="23">
        <f t="shared" si="85"/>
        <v>0.3607257827070518</v>
      </c>
      <c r="Y380" s="24">
        <f t="shared" si="86"/>
        <v>1.0595276365126551</v>
      </c>
      <c r="Z380" s="24">
        <f t="shared" si="87"/>
        <v>0.26303211033478896</v>
      </c>
      <c r="AA380" s="25"/>
      <c r="AB380" s="24">
        <f t="shared" si="88"/>
        <v>1.6832855295544957</v>
      </c>
      <c r="AC380" s="35">
        <v>658041.8121054586</v>
      </c>
      <c r="AD380" s="27">
        <f t="shared" si="89"/>
        <v>11076.722601589368</v>
      </c>
      <c r="AE380" s="29"/>
      <c r="AF380" s="30">
        <f t="shared" si="90"/>
        <v>2273648431.718062</v>
      </c>
      <c r="AG380" s="23">
        <f t="shared" si="91"/>
        <v>0.23883315618398837</v>
      </c>
      <c r="AH380" s="23">
        <f t="shared" si="92"/>
        <v>0.9620510939534908</v>
      </c>
      <c r="AI380" s="23">
        <f t="shared" si="93"/>
        <v>0.3229990106452244</v>
      </c>
      <c r="AJ380" s="23">
        <f t="shared" si="94"/>
        <v>0.327539010698003</v>
      </c>
      <c r="AK380" s="23">
        <f t="shared" si="95"/>
        <v>1.5290000000000001</v>
      </c>
    </row>
    <row r="381" spans="1:37" ht="12.75">
      <c r="A381" s="14" t="s">
        <v>798</v>
      </c>
      <c r="B381" s="15" t="s">
        <v>799</v>
      </c>
      <c r="C381" s="16" t="s">
        <v>791</v>
      </c>
      <c r="D381" s="17"/>
      <c r="E381" s="17" t="s">
        <v>1171</v>
      </c>
      <c r="F381" s="36">
        <v>2961030693</v>
      </c>
      <c r="G381" s="34">
        <v>92.68</v>
      </c>
      <c r="H381" s="20">
        <f t="shared" si="80"/>
        <v>0.9268000000000001</v>
      </c>
      <c r="I381" s="18">
        <v>6704478.100000001</v>
      </c>
      <c r="J381" s="18">
        <v>0</v>
      </c>
      <c r="K381" s="18">
        <v>0</v>
      </c>
      <c r="L381" s="18">
        <v>736183.94</v>
      </c>
      <c r="M381" s="21">
        <f t="shared" si="81"/>
        <v>7440662.040000001</v>
      </c>
      <c r="N381" s="18">
        <v>0</v>
      </c>
      <c r="O381" s="18">
        <v>30228949.88</v>
      </c>
      <c r="P381" s="18">
        <v>0</v>
      </c>
      <c r="Q381" s="21">
        <f t="shared" si="82"/>
        <v>30228949.88</v>
      </c>
      <c r="R381" s="18">
        <v>9423172.93</v>
      </c>
      <c r="S381" s="18">
        <v>296103.07</v>
      </c>
      <c r="T381" s="22">
        <f t="shared" si="83"/>
        <v>9719276</v>
      </c>
      <c r="U381" s="21">
        <f t="shared" si="84"/>
        <v>47388887.92</v>
      </c>
      <c r="V381" s="23">
        <f t="shared" si="85"/>
        <v>0.31823962352963014</v>
      </c>
      <c r="W381" s="23">
        <f t="shared" si="85"/>
        <v>0.010000000023640418</v>
      </c>
      <c r="X381" s="23">
        <f t="shared" si="85"/>
        <v>0.32823962355327063</v>
      </c>
      <c r="Y381" s="24">
        <f t="shared" si="86"/>
        <v>1.020892824632399</v>
      </c>
      <c r="Z381" s="24">
        <f t="shared" si="87"/>
        <v>0.2512862179237127</v>
      </c>
      <c r="AA381" s="25"/>
      <c r="AB381" s="24">
        <f t="shared" si="88"/>
        <v>1.6004186661093827</v>
      </c>
      <c r="AC381" s="35">
        <v>741003.4090909091</v>
      </c>
      <c r="AD381" s="27">
        <f t="shared" si="89"/>
        <v>11859.156875597779</v>
      </c>
      <c r="AE381" s="29"/>
      <c r="AF381" s="30">
        <f t="shared" si="90"/>
        <v>3194897165.515753</v>
      </c>
      <c r="AG381" s="23">
        <f t="shared" si="91"/>
        <v>0.23289206677169697</v>
      </c>
      <c r="AH381" s="23">
        <f t="shared" si="92"/>
        <v>0.9461634698693075</v>
      </c>
      <c r="AI381" s="23">
        <f t="shared" si="93"/>
        <v>0.2949444830872613</v>
      </c>
      <c r="AJ381" s="23">
        <f t="shared" si="94"/>
        <v>0.3042124831091712</v>
      </c>
      <c r="AK381" s="23">
        <f t="shared" si="95"/>
        <v>1.483</v>
      </c>
    </row>
    <row r="382" spans="1:37" ht="12.75">
      <c r="A382" s="14" t="s">
        <v>800</v>
      </c>
      <c r="B382" s="15" t="s">
        <v>801</v>
      </c>
      <c r="C382" s="16" t="s">
        <v>791</v>
      </c>
      <c r="D382" s="33"/>
      <c r="E382" s="17" t="s">
        <v>1172</v>
      </c>
      <c r="F382" s="36">
        <v>389281256</v>
      </c>
      <c r="G382" s="34">
        <v>88.6</v>
      </c>
      <c r="H382" s="20">
        <f t="shared" si="80"/>
        <v>0.8859999999999999</v>
      </c>
      <c r="I382" s="18">
        <v>965380.6</v>
      </c>
      <c r="J382" s="18">
        <v>0</v>
      </c>
      <c r="K382" s="18">
        <v>0</v>
      </c>
      <c r="L382" s="18">
        <v>106209.96</v>
      </c>
      <c r="M382" s="21">
        <f t="shared" si="81"/>
        <v>1071590.56</v>
      </c>
      <c r="N382" s="18">
        <v>3564612.55</v>
      </c>
      <c r="O382" s="18">
        <v>1410374.79</v>
      </c>
      <c r="P382" s="18">
        <v>0</v>
      </c>
      <c r="Q382" s="21">
        <f t="shared" si="82"/>
        <v>4974987.34</v>
      </c>
      <c r="R382" s="18">
        <v>3064116.76</v>
      </c>
      <c r="S382" s="18">
        <v>77586</v>
      </c>
      <c r="T382" s="22">
        <f t="shared" si="83"/>
        <v>3141702.76</v>
      </c>
      <c r="U382" s="21">
        <f t="shared" si="84"/>
        <v>9188280.66</v>
      </c>
      <c r="V382" s="23">
        <f t="shared" si="85"/>
        <v>0.7871215766936387</v>
      </c>
      <c r="W382" s="23">
        <f t="shared" si="85"/>
        <v>0.019930576878327787</v>
      </c>
      <c r="X382" s="23">
        <f t="shared" si="85"/>
        <v>0.8070521535719664</v>
      </c>
      <c r="Y382" s="24">
        <f t="shared" si="86"/>
        <v>1.2779930354519817</v>
      </c>
      <c r="Z382" s="24">
        <f t="shared" si="87"/>
        <v>0.27527412211185426</v>
      </c>
      <c r="AA382" s="25"/>
      <c r="AB382" s="24">
        <f t="shared" si="88"/>
        <v>2.3603193111358025</v>
      </c>
      <c r="AC382" s="35">
        <v>463653.4482758621</v>
      </c>
      <c r="AD382" s="27">
        <f t="shared" si="89"/>
        <v>10943.701876402221</v>
      </c>
      <c r="AE382" s="29"/>
      <c r="AF382" s="30">
        <f t="shared" si="90"/>
        <v>439369363.4311513</v>
      </c>
      <c r="AG382" s="23">
        <f t="shared" si="91"/>
        <v>0.24389287219110287</v>
      </c>
      <c r="AH382" s="23">
        <f t="shared" si="92"/>
        <v>1.1323018294104557</v>
      </c>
      <c r="AI382" s="23">
        <f t="shared" si="93"/>
        <v>0.6973897169505637</v>
      </c>
      <c r="AJ382" s="23">
        <f t="shared" si="94"/>
        <v>0.7150482080647622</v>
      </c>
      <c r="AK382" s="23">
        <f t="shared" si="95"/>
        <v>2.0909999999999997</v>
      </c>
    </row>
    <row r="383" spans="1:37" ht="12.75">
      <c r="A383" s="14" t="s">
        <v>802</v>
      </c>
      <c r="B383" s="15" t="s">
        <v>803</v>
      </c>
      <c r="C383" s="16" t="s">
        <v>791</v>
      </c>
      <c r="D383" s="17"/>
      <c r="E383" s="17" t="s">
        <v>1172</v>
      </c>
      <c r="F383" s="36">
        <v>1844200935</v>
      </c>
      <c r="G383" s="34">
        <v>89.21</v>
      </c>
      <c r="H383" s="20">
        <f t="shared" si="80"/>
        <v>0.8920999999999999</v>
      </c>
      <c r="I383" s="18">
        <v>4383956.24</v>
      </c>
      <c r="J383" s="18">
        <v>0</v>
      </c>
      <c r="K383" s="18">
        <v>0</v>
      </c>
      <c r="L383" s="18">
        <v>478448.51</v>
      </c>
      <c r="M383" s="21">
        <f t="shared" si="81"/>
        <v>4862404.75</v>
      </c>
      <c r="N383" s="18">
        <v>16476387.45</v>
      </c>
      <c r="O383" s="18">
        <v>9168313.84</v>
      </c>
      <c r="P383" s="18">
        <v>0</v>
      </c>
      <c r="Q383" s="21">
        <f t="shared" si="82"/>
        <v>25644701.29</v>
      </c>
      <c r="R383" s="18">
        <v>8255405</v>
      </c>
      <c r="S383" s="18">
        <v>368840</v>
      </c>
      <c r="T383" s="22">
        <f t="shared" si="83"/>
        <v>8624245</v>
      </c>
      <c r="U383" s="21">
        <f t="shared" si="84"/>
        <v>39131351.04</v>
      </c>
      <c r="V383" s="23">
        <f t="shared" si="85"/>
        <v>0.44764129782853623</v>
      </c>
      <c r="W383" s="23">
        <f t="shared" si="85"/>
        <v>0.019999989860107082</v>
      </c>
      <c r="X383" s="23">
        <f t="shared" si="85"/>
        <v>0.46764128768864327</v>
      </c>
      <c r="Y383" s="24">
        <f t="shared" si="86"/>
        <v>1.3905589571778414</v>
      </c>
      <c r="Z383" s="24">
        <f t="shared" si="87"/>
        <v>0.26365916304017056</v>
      </c>
      <c r="AA383" s="25"/>
      <c r="AB383" s="24">
        <f t="shared" si="88"/>
        <v>2.1218594079066553</v>
      </c>
      <c r="AC383" s="35">
        <v>674536.641221374</v>
      </c>
      <c r="AD383" s="27">
        <f t="shared" si="89"/>
        <v>14312.719181533288</v>
      </c>
      <c r="AE383" s="29"/>
      <c r="AF383" s="30">
        <f t="shared" si="90"/>
        <v>2067258082.0535817</v>
      </c>
      <c r="AG383" s="23">
        <f t="shared" si="91"/>
        <v>0.23521033934813612</v>
      </c>
      <c r="AH383" s="23">
        <f t="shared" si="92"/>
        <v>1.240517645698352</v>
      </c>
      <c r="AI383" s="23">
        <f t="shared" si="93"/>
        <v>0.3993408017928371</v>
      </c>
      <c r="AJ383" s="23">
        <f t="shared" si="94"/>
        <v>0.4171827927470386</v>
      </c>
      <c r="AK383" s="23">
        <f t="shared" si="95"/>
        <v>1.893</v>
      </c>
    </row>
    <row r="384" spans="1:37" ht="12.75">
      <c r="A384" s="14" t="s">
        <v>804</v>
      </c>
      <c r="B384" s="15" t="s">
        <v>805</v>
      </c>
      <c r="C384" s="16" t="s">
        <v>791</v>
      </c>
      <c r="D384" s="17"/>
      <c r="E384" s="17" t="s">
        <v>1171</v>
      </c>
      <c r="F384" s="36">
        <v>2290419754</v>
      </c>
      <c r="G384" s="34">
        <v>67.37</v>
      </c>
      <c r="H384" s="20">
        <f t="shared" si="80"/>
        <v>0.6737000000000001</v>
      </c>
      <c r="I384" s="18">
        <v>7028603.670000001</v>
      </c>
      <c r="J384" s="18">
        <v>0</v>
      </c>
      <c r="K384" s="18">
        <v>0</v>
      </c>
      <c r="L384" s="18">
        <v>773006.04</v>
      </c>
      <c r="M384" s="21">
        <f t="shared" si="81"/>
        <v>7801609.710000001</v>
      </c>
      <c r="N384" s="18">
        <v>25003886</v>
      </c>
      <c r="O384" s="18">
        <v>16066658.53</v>
      </c>
      <c r="P384" s="18">
        <v>0</v>
      </c>
      <c r="Q384" s="21">
        <f t="shared" si="82"/>
        <v>41070544.53</v>
      </c>
      <c r="R384" s="18">
        <v>11848608</v>
      </c>
      <c r="S384" s="18">
        <v>687123</v>
      </c>
      <c r="T384" s="22">
        <f t="shared" si="83"/>
        <v>12535731</v>
      </c>
      <c r="U384" s="21">
        <f t="shared" si="84"/>
        <v>61407885.24</v>
      </c>
      <c r="V384" s="23">
        <f t="shared" si="85"/>
        <v>0.5173116403361233</v>
      </c>
      <c r="W384" s="23">
        <f t="shared" si="85"/>
        <v>0.029999872241758527</v>
      </c>
      <c r="X384" s="23">
        <f t="shared" si="85"/>
        <v>0.5473115125778818</v>
      </c>
      <c r="Y384" s="24">
        <f t="shared" si="86"/>
        <v>1.7931448791547577</v>
      </c>
      <c r="Z384" s="24">
        <f t="shared" si="87"/>
        <v>0.34061921166961784</v>
      </c>
      <c r="AA384" s="25"/>
      <c r="AB384" s="24">
        <f t="shared" si="88"/>
        <v>2.6810756034022574</v>
      </c>
      <c r="AC384" s="35">
        <v>311932.4699197861</v>
      </c>
      <c r="AD384" s="27">
        <f t="shared" si="89"/>
        <v>8363.14535010947</v>
      </c>
      <c r="AE384" s="29"/>
      <c r="AF384" s="30">
        <f t="shared" si="90"/>
        <v>3399762140.4185834</v>
      </c>
      <c r="AG384" s="23">
        <f t="shared" si="91"/>
        <v>0.22947516290182157</v>
      </c>
      <c r="AH384" s="23">
        <f t="shared" si="92"/>
        <v>1.2080417050865604</v>
      </c>
      <c r="AI384" s="23">
        <f t="shared" si="93"/>
        <v>0.3485128520944463</v>
      </c>
      <c r="AJ384" s="23">
        <f t="shared" si="94"/>
        <v>0.36872376602371904</v>
      </c>
      <c r="AK384" s="23">
        <f t="shared" si="95"/>
        <v>1.806</v>
      </c>
    </row>
    <row r="385" spans="1:37" ht="12.75">
      <c r="A385" s="14" t="s">
        <v>806</v>
      </c>
      <c r="B385" s="15" t="s">
        <v>807</v>
      </c>
      <c r="C385" s="16" t="s">
        <v>791</v>
      </c>
      <c r="D385" s="17"/>
      <c r="E385" s="17" t="s">
        <v>1171</v>
      </c>
      <c r="F385" s="36">
        <v>1539090600</v>
      </c>
      <c r="G385" s="34">
        <v>101.59</v>
      </c>
      <c r="H385" s="20">
        <f t="shared" si="80"/>
        <v>1.0159</v>
      </c>
      <c r="I385" s="18">
        <v>3161217.05</v>
      </c>
      <c r="J385" s="18">
        <v>0</v>
      </c>
      <c r="K385" s="18">
        <v>0</v>
      </c>
      <c r="L385" s="18">
        <v>347230.88</v>
      </c>
      <c r="M385" s="21">
        <f t="shared" si="81"/>
        <v>3508447.9299999997</v>
      </c>
      <c r="N385" s="18">
        <v>13005566.28</v>
      </c>
      <c r="O385" s="18">
        <v>0</v>
      </c>
      <c r="P385" s="18">
        <v>0</v>
      </c>
      <c r="Q385" s="21">
        <f t="shared" si="82"/>
        <v>13005566.28</v>
      </c>
      <c r="R385" s="18">
        <v>11772864.32</v>
      </c>
      <c r="S385" s="18">
        <v>0</v>
      </c>
      <c r="T385" s="22">
        <f t="shared" si="83"/>
        <v>11772864.32</v>
      </c>
      <c r="U385" s="21">
        <f t="shared" si="84"/>
        <v>28286878.53</v>
      </c>
      <c r="V385" s="23">
        <f t="shared" si="85"/>
        <v>0.7649234112663673</v>
      </c>
      <c r="W385" s="23">
        <f t="shared" si="85"/>
        <v>0</v>
      </c>
      <c r="X385" s="23">
        <f t="shared" si="85"/>
        <v>0.7649234112663673</v>
      </c>
      <c r="Y385" s="24">
        <f t="shared" si="86"/>
        <v>0.8450162894893907</v>
      </c>
      <c r="Z385" s="24">
        <f t="shared" si="87"/>
        <v>0.22795590655936693</v>
      </c>
      <c r="AA385" s="25"/>
      <c r="AB385" s="24">
        <f t="shared" si="88"/>
        <v>1.8378956073151251</v>
      </c>
      <c r="AC385" s="35">
        <v>289226.53793103446</v>
      </c>
      <c r="AD385" s="27">
        <f t="shared" si="89"/>
        <v>5315.681835824096</v>
      </c>
      <c r="AE385" s="29"/>
      <c r="AF385" s="30">
        <f t="shared" si="90"/>
        <v>1515002067.1325917</v>
      </c>
      <c r="AG385" s="23">
        <f t="shared" si="91"/>
        <v>0.23158040547366088</v>
      </c>
      <c r="AH385" s="23">
        <f t="shared" si="92"/>
        <v>0.858452048492272</v>
      </c>
      <c r="AI385" s="23">
        <f t="shared" si="93"/>
        <v>0.7770856935055026</v>
      </c>
      <c r="AJ385" s="23">
        <f t="shared" si="94"/>
        <v>0.7770856935055026</v>
      </c>
      <c r="AK385" s="23">
        <f t="shared" si="95"/>
        <v>1.867</v>
      </c>
    </row>
    <row r="386" spans="1:37" ht="12.75">
      <c r="A386" s="14" t="s">
        <v>808</v>
      </c>
      <c r="B386" s="15" t="s">
        <v>809</v>
      </c>
      <c r="C386" s="16" t="s">
        <v>791</v>
      </c>
      <c r="D386" s="17"/>
      <c r="E386" s="17" t="s">
        <v>1171</v>
      </c>
      <c r="F386" s="36">
        <v>2463832761</v>
      </c>
      <c r="G386" s="34">
        <v>64.58</v>
      </c>
      <c r="H386" s="20">
        <f aca="true" t="shared" si="96" ref="H386:H449">G386/100</f>
        <v>0.6457999999999999</v>
      </c>
      <c r="I386" s="18">
        <v>8333602.819999999</v>
      </c>
      <c r="J386" s="18">
        <v>0</v>
      </c>
      <c r="K386" s="18">
        <v>0</v>
      </c>
      <c r="L386" s="18">
        <v>917017.09</v>
      </c>
      <c r="M386" s="21">
        <f aca="true" t="shared" si="97" ref="M386:M449">SUM(I386:L386)</f>
        <v>9250619.91</v>
      </c>
      <c r="N386" s="18">
        <v>17589057.5</v>
      </c>
      <c r="O386" s="18">
        <v>10337321.7</v>
      </c>
      <c r="P386" s="18">
        <v>0</v>
      </c>
      <c r="Q386" s="21">
        <f aca="true" t="shared" si="98" ref="Q386:Q449">SUM(N386:P386)</f>
        <v>27926379.2</v>
      </c>
      <c r="R386" s="18">
        <v>13564897.08</v>
      </c>
      <c r="S386" s="18">
        <v>246383</v>
      </c>
      <c r="T386" s="22">
        <f aca="true" t="shared" si="99" ref="T386:T449">R386+S386</f>
        <v>13811280.08</v>
      </c>
      <c r="U386" s="21">
        <f aca="true" t="shared" si="100" ref="U386:U449">M386+Q386+T386</f>
        <v>50988279.19</v>
      </c>
      <c r="V386" s="23">
        <f aca="true" t="shared" si="101" ref="V386:X449">(R386/$F386)*100</f>
        <v>0.5505607886508658</v>
      </c>
      <c r="W386" s="23">
        <f t="shared" si="101"/>
        <v>0.009999988793882265</v>
      </c>
      <c r="X386" s="23">
        <f t="shared" si="101"/>
        <v>0.5605607774447481</v>
      </c>
      <c r="Y386" s="24">
        <f aca="true" t="shared" si="102" ref="Y386:Y449">(Q386/F386)*100</f>
        <v>1.1334527100234462</v>
      </c>
      <c r="Z386" s="24">
        <f aca="true" t="shared" si="103" ref="Z386:Z449">(M386/F386)*100</f>
        <v>0.375456486188025</v>
      </c>
      <c r="AA386" s="25"/>
      <c r="AB386" s="24">
        <f aca="true" t="shared" si="104" ref="AB386:AB449">((U386/F386)*100)-AA386</f>
        <v>2.069469973656219</v>
      </c>
      <c r="AC386" s="35">
        <v>360532.7651996947</v>
      </c>
      <c r="AD386" s="27">
        <f aca="true" t="shared" si="105" ref="AD386:AD449">AC386/100*AB386</f>
        <v>7461.11732100016</v>
      </c>
      <c r="AE386" s="29"/>
      <c r="AF386" s="30">
        <f aca="true" t="shared" si="106" ref="AF386:AF449">F386/H386</f>
        <v>3815163767.420254</v>
      </c>
      <c r="AG386" s="23">
        <f aca="true" t="shared" si="107" ref="AG386:AG449">(M386/AF386)*100</f>
        <v>0.24246979878022654</v>
      </c>
      <c r="AH386" s="23">
        <f aca="true" t="shared" si="108" ref="AH386:AH449">(Q386/AF386)*100</f>
        <v>0.7319837601331415</v>
      </c>
      <c r="AI386" s="23">
        <f aca="true" t="shared" si="109" ref="AI386:AI449">(R386/AF386)*100</f>
        <v>0.3555521573107291</v>
      </c>
      <c r="AJ386" s="23">
        <f aca="true" t="shared" si="110" ref="AJ386:AJ449">(T386/AF386)*100</f>
        <v>0.36201015007381826</v>
      </c>
      <c r="AK386" s="23">
        <f t="shared" si="95"/>
        <v>1.3359999999999999</v>
      </c>
    </row>
    <row r="387" spans="1:37" ht="12.75">
      <c r="A387" s="14" t="s">
        <v>810</v>
      </c>
      <c r="B387" s="15" t="s">
        <v>811</v>
      </c>
      <c r="C387" s="16" t="s">
        <v>791</v>
      </c>
      <c r="D387" s="17"/>
      <c r="E387" s="17" t="s">
        <v>1171</v>
      </c>
      <c r="F387" s="36">
        <v>3321801850</v>
      </c>
      <c r="G387" s="34">
        <v>98.7</v>
      </c>
      <c r="H387" s="20">
        <f t="shared" si="96"/>
        <v>0.987</v>
      </c>
      <c r="I387" s="18">
        <v>6765555.279999999</v>
      </c>
      <c r="J387" s="18">
        <v>0</v>
      </c>
      <c r="K387" s="18">
        <v>0</v>
      </c>
      <c r="L387" s="18">
        <v>732998.18</v>
      </c>
      <c r="M387" s="21">
        <f t="shared" si="97"/>
        <v>7498553.459999999</v>
      </c>
      <c r="N387" s="18">
        <v>15452697</v>
      </c>
      <c r="O387" s="18">
        <v>6983595.44</v>
      </c>
      <c r="P387" s="18">
        <v>0</v>
      </c>
      <c r="Q387" s="21">
        <f t="shared" si="98"/>
        <v>22436292.44</v>
      </c>
      <c r="R387" s="18">
        <v>11574400</v>
      </c>
      <c r="S387" s="18">
        <v>0</v>
      </c>
      <c r="T387" s="22">
        <f t="shared" si="99"/>
        <v>11574400</v>
      </c>
      <c r="U387" s="21">
        <f t="shared" si="100"/>
        <v>41509245.9</v>
      </c>
      <c r="V387" s="23">
        <f t="shared" si="101"/>
        <v>0.34843740002131673</v>
      </c>
      <c r="W387" s="23">
        <f t="shared" si="101"/>
        <v>0</v>
      </c>
      <c r="X387" s="23">
        <f t="shared" si="101"/>
        <v>0.34843740002131673</v>
      </c>
      <c r="Y387" s="24">
        <f t="shared" si="102"/>
        <v>0.6754253701195332</v>
      </c>
      <c r="Z387" s="24">
        <f t="shared" si="103"/>
        <v>0.22573753037075342</v>
      </c>
      <c r="AA387" s="25"/>
      <c r="AB387" s="24">
        <f t="shared" si="104"/>
        <v>1.2496003005116032</v>
      </c>
      <c r="AC387" s="35">
        <v>665032.4837662338</v>
      </c>
      <c r="AD387" s="27">
        <f t="shared" si="105"/>
        <v>8310.247915642636</v>
      </c>
      <c r="AE387" s="29"/>
      <c r="AF387" s="30">
        <f t="shared" si="106"/>
        <v>3365554052.6849036</v>
      </c>
      <c r="AG387" s="23">
        <f t="shared" si="107"/>
        <v>0.22280294247593366</v>
      </c>
      <c r="AH387" s="23">
        <f t="shared" si="108"/>
        <v>0.6666448403079793</v>
      </c>
      <c r="AI387" s="23">
        <f t="shared" si="109"/>
        <v>0.34390771382103963</v>
      </c>
      <c r="AJ387" s="23">
        <f t="shared" si="110"/>
        <v>0.34390771382103963</v>
      </c>
      <c r="AK387" s="23">
        <f aca="true" t="shared" si="111" ref="AK387:AK450">ROUND(AG387,3)+ROUND(AH387,3)+ROUND(AJ387,3)</f>
        <v>1.234</v>
      </c>
    </row>
    <row r="388" spans="1:37" ht="12.75">
      <c r="A388" s="14" t="s">
        <v>812</v>
      </c>
      <c r="B388" s="15" t="s">
        <v>813</v>
      </c>
      <c r="C388" s="16" t="s">
        <v>791</v>
      </c>
      <c r="D388" s="17"/>
      <c r="E388" s="17" t="s">
        <v>1171</v>
      </c>
      <c r="F388" s="36">
        <v>1998041809</v>
      </c>
      <c r="G388" s="34">
        <v>48.64</v>
      </c>
      <c r="H388" s="20">
        <f t="shared" si="96"/>
        <v>0.4864</v>
      </c>
      <c r="I388" s="18">
        <v>8534646.64</v>
      </c>
      <c r="J388" s="18">
        <v>0</v>
      </c>
      <c r="K388" s="18">
        <v>0</v>
      </c>
      <c r="L388" s="18">
        <v>934900.15</v>
      </c>
      <c r="M388" s="21">
        <f t="shared" si="97"/>
        <v>9469546.790000001</v>
      </c>
      <c r="N388" s="18">
        <v>21265273.5</v>
      </c>
      <c r="O388" s="18">
        <v>9820159.36</v>
      </c>
      <c r="P388" s="18">
        <v>0</v>
      </c>
      <c r="Q388" s="21">
        <f t="shared" si="98"/>
        <v>31085432.86</v>
      </c>
      <c r="R388" s="18">
        <v>14405412.67</v>
      </c>
      <c r="S388" s="18">
        <v>199804.18</v>
      </c>
      <c r="T388" s="22">
        <f t="shared" si="99"/>
        <v>14605216.85</v>
      </c>
      <c r="U388" s="21">
        <f t="shared" si="100"/>
        <v>55160196.5</v>
      </c>
      <c r="V388" s="23">
        <f t="shared" si="101"/>
        <v>0.7209765383843377</v>
      </c>
      <c r="W388" s="23">
        <f t="shared" si="101"/>
        <v>0.009999999954955896</v>
      </c>
      <c r="X388" s="23">
        <f t="shared" si="101"/>
        <v>0.7309765383392935</v>
      </c>
      <c r="Y388" s="24">
        <f t="shared" si="102"/>
        <v>1.5557949148000036</v>
      </c>
      <c r="Z388" s="24">
        <f t="shared" si="103"/>
        <v>0.4739413733659265</v>
      </c>
      <c r="AA388" s="25"/>
      <c r="AB388" s="24">
        <f t="shared" si="104"/>
        <v>2.7607128265052236</v>
      </c>
      <c r="AC388" s="35">
        <v>238850.4347826087</v>
      </c>
      <c r="AD388" s="27">
        <f t="shared" si="105"/>
        <v>6593.974589206972</v>
      </c>
      <c r="AE388" s="29"/>
      <c r="AF388" s="30">
        <f t="shared" si="106"/>
        <v>4107816219.1611843</v>
      </c>
      <c r="AG388" s="23">
        <f t="shared" si="107"/>
        <v>0.23052508400518662</v>
      </c>
      <c r="AH388" s="23">
        <f t="shared" si="108"/>
        <v>0.7567386465587217</v>
      </c>
      <c r="AI388" s="23">
        <f t="shared" si="109"/>
        <v>0.3506829882701418</v>
      </c>
      <c r="AJ388" s="23">
        <f t="shared" si="110"/>
        <v>0.3555469882482324</v>
      </c>
      <c r="AK388" s="23">
        <f t="shared" si="111"/>
        <v>1.3439999999999999</v>
      </c>
    </row>
    <row r="389" spans="1:37" ht="12.75">
      <c r="A389" s="14" t="s">
        <v>814</v>
      </c>
      <c r="B389" s="15" t="s">
        <v>815</v>
      </c>
      <c r="C389" s="16" t="s">
        <v>791</v>
      </c>
      <c r="D389" s="17"/>
      <c r="E389" s="17" t="s">
        <v>1171</v>
      </c>
      <c r="F389" s="36">
        <v>2050276147</v>
      </c>
      <c r="G389" s="34">
        <v>77.36</v>
      </c>
      <c r="H389" s="20">
        <f t="shared" si="96"/>
        <v>0.7736</v>
      </c>
      <c r="I389" s="18">
        <v>5394709.92</v>
      </c>
      <c r="J389" s="18">
        <v>0</v>
      </c>
      <c r="K389" s="18">
        <v>0</v>
      </c>
      <c r="L389" s="18">
        <v>593159.71</v>
      </c>
      <c r="M389" s="21">
        <f t="shared" si="97"/>
        <v>5987869.63</v>
      </c>
      <c r="N389" s="18">
        <v>9057676.5</v>
      </c>
      <c r="O389" s="18">
        <v>0</v>
      </c>
      <c r="P389" s="18">
        <v>0</v>
      </c>
      <c r="Q389" s="21">
        <f t="shared" si="98"/>
        <v>9057676.5</v>
      </c>
      <c r="R389" s="18">
        <v>5297881.78</v>
      </c>
      <c r="S389" s="18">
        <v>788404</v>
      </c>
      <c r="T389" s="22">
        <f t="shared" si="99"/>
        <v>6086285.78</v>
      </c>
      <c r="U389" s="21">
        <f t="shared" si="100"/>
        <v>21131831.91</v>
      </c>
      <c r="V389" s="23">
        <f t="shared" si="101"/>
        <v>0.2583984497772143</v>
      </c>
      <c r="W389" s="23">
        <f t="shared" si="101"/>
        <v>0.038453551788797155</v>
      </c>
      <c r="X389" s="23">
        <f t="shared" si="101"/>
        <v>0.2968520015660115</v>
      </c>
      <c r="Y389" s="24">
        <f t="shared" si="102"/>
        <v>0.44177836791660247</v>
      </c>
      <c r="Z389" s="24">
        <f t="shared" si="103"/>
        <v>0.29205186036825115</v>
      </c>
      <c r="AA389" s="25"/>
      <c r="AB389" s="24">
        <f t="shared" si="104"/>
        <v>1.030682229850865</v>
      </c>
      <c r="AC389" s="35">
        <v>1262925.0252491694</v>
      </c>
      <c r="AD389" s="27">
        <f t="shared" si="105"/>
        <v>13016.74381158274</v>
      </c>
      <c r="AE389" s="29"/>
      <c r="AF389" s="30">
        <f t="shared" si="106"/>
        <v>2650305257.2388835</v>
      </c>
      <c r="AG389" s="23">
        <f t="shared" si="107"/>
        <v>0.22593131918087908</v>
      </c>
      <c r="AH389" s="23">
        <f t="shared" si="108"/>
        <v>0.34175974542028353</v>
      </c>
      <c r="AI389" s="23">
        <f t="shared" si="109"/>
        <v>0.199897040747653</v>
      </c>
      <c r="AJ389" s="23">
        <f t="shared" si="110"/>
        <v>0.22964470841146645</v>
      </c>
      <c r="AK389" s="23">
        <f t="shared" si="111"/>
        <v>0.798</v>
      </c>
    </row>
    <row r="390" spans="1:37" ht="12.75">
      <c r="A390" s="14" t="s">
        <v>816</v>
      </c>
      <c r="B390" s="15" t="s">
        <v>817</v>
      </c>
      <c r="C390" s="16" t="s">
        <v>791</v>
      </c>
      <c r="D390" s="17"/>
      <c r="E390" s="17" t="s">
        <v>1172</v>
      </c>
      <c r="F390" s="36">
        <v>2807030683</v>
      </c>
      <c r="G390" s="34">
        <v>94.34</v>
      </c>
      <c r="H390" s="20">
        <f t="shared" si="96"/>
        <v>0.9434</v>
      </c>
      <c r="I390" s="18">
        <v>6479561.62</v>
      </c>
      <c r="J390" s="18">
        <v>0</v>
      </c>
      <c r="K390" s="18">
        <v>0</v>
      </c>
      <c r="L390" s="18">
        <v>711633.18</v>
      </c>
      <c r="M390" s="21">
        <f t="shared" si="97"/>
        <v>7191194.8</v>
      </c>
      <c r="N390" s="18">
        <v>36920229</v>
      </c>
      <c r="O390" s="18">
        <v>0</v>
      </c>
      <c r="P390" s="18">
        <v>0</v>
      </c>
      <c r="Q390" s="21">
        <f t="shared" si="98"/>
        <v>36920229</v>
      </c>
      <c r="R390" s="18">
        <v>16543925</v>
      </c>
      <c r="S390" s="18">
        <v>240377</v>
      </c>
      <c r="T390" s="22">
        <f t="shared" si="99"/>
        <v>16784302</v>
      </c>
      <c r="U390" s="21">
        <f t="shared" si="100"/>
        <v>60895725.8</v>
      </c>
      <c r="V390" s="23">
        <f t="shared" si="101"/>
        <v>0.589374569369465</v>
      </c>
      <c r="W390" s="23">
        <f t="shared" si="101"/>
        <v>0.008563390541320992</v>
      </c>
      <c r="X390" s="23">
        <f t="shared" si="101"/>
        <v>0.5979379599107859</v>
      </c>
      <c r="Y390" s="24">
        <f t="shared" si="102"/>
        <v>1.3152770015517496</v>
      </c>
      <c r="Z390" s="24">
        <f t="shared" si="103"/>
        <v>0.25618511559390744</v>
      </c>
      <c r="AA390" s="25"/>
      <c r="AB390" s="24">
        <f t="shared" si="104"/>
        <v>2.169400077056443</v>
      </c>
      <c r="AC390" s="35">
        <v>319955.50063371356</v>
      </c>
      <c r="AD390" s="27">
        <f t="shared" si="105"/>
        <v>6941.11487729411</v>
      </c>
      <c r="AE390" s="29"/>
      <c r="AF390" s="30">
        <f t="shared" si="106"/>
        <v>2975440622.217511</v>
      </c>
      <c r="AG390" s="23">
        <f t="shared" si="107"/>
        <v>0.24168503805129227</v>
      </c>
      <c r="AH390" s="23">
        <f t="shared" si="108"/>
        <v>1.2408323232639207</v>
      </c>
      <c r="AI390" s="23">
        <f t="shared" si="109"/>
        <v>0.5560159687431532</v>
      </c>
      <c r="AJ390" s="23">
        <f t="shared" si="110"/>
        <v>0.5640946713798355</v>
      </c>
      <c r="AK390" s="23">
        <f t="shared" si="111"/>
        <v>2.047</v>
      </c>
    </row>
    <row r="391" spans="1:37" ht="12.75">
      <c r="A391" s="14" t="s">
        <v>818</v>
      </c>
      <c r="B391" s="15" t="s">
        <v>819</v>
      </c>
      <c r="C391" s="16" t="s">
        <v>791</v>
      </c>
      <c r="D391" s="33"/>
      <c r="E391" s="17" t="s">
        <v>1171</v>
      </c>
      <c r="F391" s="36">
        <v>1650069907</v>
      </c>
      <c r="G391" s="34">
        <v>71.27</v>
      </c>
      <c r="H391" s="20">
        <f t="shared" si="96"/>
        <v>0.7127</v>
      </c>
      <c r="I391" s="18">
        <v>4890358.07</v>
      </c>
      <c r="J391" s="18">
        <v>0</v>
      </c>
      <c r="K391" s="18">
        <v>0</v>
      </c>
      <c r="L391" s="18">
        <v>536415.44</v>
      </c>
      <c r="M391" s="21">
        <f t="shared" si="97"/>
        <v>5426773.51</v>
      </c>
      <c r="N391" s="18">
        <v>32450594.5</v>
      </c>
      <c r="O391" s="18">
        <v>0</v>
      </c>
      <c r="P391" s="18">
        <v>0</v>
      </c>
      <c r="Q391" s="21">
        <f t="shared" si="98"/>
        <v>32450594.5</v>
      </c>
      <c r="R391" s="18">
        <v>8263705.36</v>
      </c>
      <c r="S391" s="18">
        <v>165006.99</v>
      </c>
      <c r="T391" s="22">
        <f t="shared" si="99"/>
        <v>8428712.35</v>
      </c>
      <c r="U391" s="21">
        <f t="shared" si="100"/>
        <v>46306080.36</v>
      </c>
      <c r="V391" s="23">
        <f t="shared" si="101"/>
        <v>0.5008094096464242</v>
      </c>
      <c r="W391" s="23">
        <f t="shared" si="101"/>
        <v>0.009999999957577554</v>
      </c>
      <c r="X391" s="23">
        <f t="shared" si="101"/>
        <v>0.5108094096040017</v>
      </c>
      <c r="Y391" s="24">
        <f t="shared" si="102"/>
        <v>1.9666193754783747</v>
      </c>
      <c r="Z391" s="24">
        <f t="shared" si="103"/>
        <v>0.3288814302338525</v>
      </c>
      <c r="AA391" s="25"/>
      <c r="AB391" s="24">
        <f t="shared" si="104"/>
        <v>2.806310215316229</v>
      </c>
      <c r="AC391" s="35">
        <v>450897.5659824047</v>
      </c>
      <c r="AD391" s="27">
        <f t="shared" si="105"/>
        <v>12653.584454776455</v>
      </c>
      <c r="AE391" s="29"/>
      <c r="AF391" s="30">
        <f t="shared" si="106"/>
        <v>2315237697.4884243</v>
      </c>
      <c r="AG391" s="23">
        <f t="shared" si="107"/>
        <v>0.2343937953276667</v>
      </c>
      <c r="AH391" s="23">
        <f t="shared" si="108"/>
        <v>1.4016096289034377</v>
      </c>
      <c r="AI391" s="23">
        <f t="shared" si="109"/>
        <v>0.3569268662550065</v>
      </c>
      <c r="AJ391" s="23">
        <f t="shared" si="110"/>
        <v>0.364053866224772</v>
      </c>
      <c r="AK391" s="23">
        <f t="shared" si="111"/>
        <v>2</v>
      </c>
    </row>
    <row r="392" spans="1:37" ht="12.75">
      <c r="A392" s="14" t="s">
        <v>820</v>
      </c>
      <c r="B392" s="15" t="s">
        <v>821</v>
      </c>
      <c r="C392" s="16" t="s">
        <v>791</v>
      </c>
      <c r="D392" s="17"/>
      <c r="E392" s="17" t="s">
        <v>1171</v>
      </c>
      <c r="F392" s="36">
        <v>1572549839</v>
      </c>
      <c r="G392" s="34">
        <v>101.3</v>
      </c>
      <c r="H392" s="20">
        <f t="shared" si="96"/>
        <v>1.013</v>
      </c>
      <c r="I392" s="18">
        <v>3278543.97</v>
      </c>
      <c r="J392" s="18">
        <v>0</v>
      </c>
      <c r="K392" s="18">
        <v>0</v>
      </c>
      <c r="L392" s="18">
        <v>358496.24</v>
      </c>
      <c r="M392" s="21">
        <f t="shared" si="97"/>
        <v>3637040.21</v>
      </c>
      <c r="N392" s="18">
        <v>17431097</v>
      </c>
      <c r="O392" s="18">
        <v>0</v>
      </c>
      <c r="P392" s="18">
        <v>0</v>
      </c>
      <c r="Q392" s="21">
        <f t="shared" si="98"/>
        <v>17431097</v>
      </c>
      <c r="R392" s="18">
        <v>12130131</v>
      </c>
      <c r="S392" s="18">
        <v>157255</v>
      </c>
      <c r="T392" s="22">
        <f t="shared" si="99"/>
        <v>12287386</v>
      </c>
      <c r="U392" s="21">
        <f t="shared" si="100"/>
        <v>33355523.21</v>
      </c>
      <c r="V392" s="23">
        <f t="shared" si="101"/>
        <v>0.7713670307399395</v>
      </c>
      <c r="W392" s="23">
        <f t="shared" si="101"/>
        <v>0.010000001023814929</v>
      </c>
      <c r="X392" s="23">
        <f t="shared" si="101"/>
        <v>0.7813670317637544</v>
      </c>
      <c r="Y392" s="24">
        <f t="shared" si="102"/>
        <v>1.1084607029742604</v>
      </c>
      <c r="Z392" s="24">
        <f t="shared" si="103"/>
        <v>0.2312829851111638</v>
      </c>
      <c r="AA392" s="25"/>
      <c r="AB392" s="24">
        <f t="shared" si="104"/>
        <v>2.1211107198491788</v>
      </c>
      <c r="AC392" s="35">
        <v>364093.24286901136</v>
      </c>
      <c r="AD392" s="27">
        <f t="shared" si="105"/>
        <v>7722.820804741106</v>
      </c>
      <c r="AE392" s="29"/>
      <c r="AF392" s="30">
        <f t="shared" si="106"/>
        <v>1552369041.461007</v>
      </c>
      <c r="AG392" s="23">
        <f t="shared" si="107"/>
        <v>0.2342896639176089</v>
      </c>
      <c r="AH392" s="23">
        <f t="shared" si="108"/>
        <v>1.1228706921129257</v>
      </c>
      <c r="AI392" s="23">
        <f t="shared" si="109"/>
        <v>0.7813948021395586</v>
      </c>
      <c r="AJ392" s="23">
        <f t="shared" si="110"/>
        <v>0.7915248031766832</v>
      </c>
      <c r="AK392" s="23">
        <f t="shared" si="111"/>
        <v>2.149</v>
      </c>
    </row>
    <row r="393" spans="1:37" ht="12.75">
      <c r="A393" s="14" t="s">
        <v>822</v>
      </c>
      <c r="B393" s="15" t="s">
        <v>823</v>
      </c>
      <c r="C393" s="16" t="s">
        <v>791</v>
      </c>
      <c r="D393" s="17"/>
      <c r="E393" s="17" t="s">
        <v>1171</v>
      </c>
      <c r="F393" s="36">
        <v>2099842025</v>
      </c>
      <c r="G393" s="34">
        <v>58.36</v>
      </c>
      <c r="H393" s="20">
        <f t="shared" si="96"/>
        <v>0.5836</v>
      </c>
      <c r="I393" s="18">
        <v>7490452.03</v>
      </c>
      <c r="J393" s="18">
        <v>0</v>
      </c>
      <c r="K393" s="18">
        <v>0</v>
      </c>
      <c r="L393" s="18">
        <v>822050.31</v>
      </c>
      <c r="M393" s="21">
        <f t="shared" si="97"/>
        <v>8312502.34</v>
      </c>
      <c r="N393" s="18">
        <v>33941993</v>
      </c>
      <c r="O393" s="18">
        <v>0</v>
      </c>
      <c r="P393" s="18">
        <v>0</v>
      </c>
      <c r="Q393" s="21">
        <f t="shared" si="98"/>
        <v>33941993</v>
      </c>
      <c r="R393" s="18">
        <v>12731189.96</v>
      </c>
      <c r="S393" s="18">
        <v>419968.41</v>
      </c>
      <c r="T393" s="22">
        <f t="shared" si="99"/>
        <v>13151158.370000001</v>
      </c>
      <c r="U393" s="21">
        <f t="shared" si="100"/>
        <v>55405653.71000001</v>
      </c>
      <c r="V393" s="23">
        <f t="shared" si="101"/>
        <v>0.6062927500462804</v>
      </c>
      <c r="W393" s="23">
        <f t="shared" si="101"/>
        <v>0.020000000238113148</v>
      </c>
      <c r="X393" s="23">
        <f t="shared" si="101"/>
        <v>0.6262927502843935</v>
      </c>
      <c r="Y393" s="24">
        <f t="shared" si="102"/>
        <v>1.6164069770915266</v>
      </c>
      <c r="Z393" s="24">
        <f t="shared" si="103"/>
        <v>0.3958632240441992</v>
      </c>
      <c r="AA393" s="25"/>
      <c r="AB393" s="24">
        <f t="shared" si="104"/>
        <v>2.6385629514201194</v>
      </c>
      <c r="AC393" s="35">
        <v>411005.6720686368</v>
      </c>
      <c r="AD393" s="27">
        <f t="shared" si="105"/>
        <v>10844.64339143832</v>
      </c>
      <c r="AE393" s="29"/>
      <c r="AF393" s="30">
        <f t="shared" si="106"/>
        <v>3598084347.155586</v>
      </c>
      <c r="AG393" s="23">
        <f t="shared" si="107"/>
        <v>0.2310257775521947</v>
      </c>
      <c r="AH393" s="23">
        <f t="shared" si="108"/>
        <v>0.9433351118306151</v>
      </c>
      <c r="AI393" s="23">
        <f t="shared" si="109"/>
        <v>0.3538324489270092</v>
      </c>
      <c r="AJ393" s="23">
        <f t="shared" si="110"/>
        <v>0.365504449065972</v>
      </c>
      <c r="AK393" s="23">
        <f t="shared" si="111"/>
        <v>1.54</v>
      </c>
    </row>
    <row r="394" spans="1:37" ht="12.75">
      <c r="A394" s="14" t="s">
        <v>824</v>
      </c>
      <c r="B394" s="15" t="s">
        <v>825</v>
      </c>
      <c r="C394" s="16" t="s">
        <v>791</v>
      </c>
      <c r="D394" s="17"/>
      <c r="E394" s="17" t="s">
        <v>1172</v>
      </c>
      <c r="F394" s="36">
        <v>1296664611</v>
      </c>
      <c r="G394" s="34">
        <v>91.76</v>
      </c>
      <c r="H394" s="20">
        <f t="shared" si="96"/>
        <v>0.9176000000000001</v>
      </c>
      <c r="I394" s="18">
        <v>3101382.3099999996</v>
      </c>
      <c r="J394" s="18">
        <v>0</v>
      </c>
      <c r="K394" s="18">
        <v>0</v>
      </c>
      <c r="L394" s="18">
        <v>340499.46</v>
      </c>
      <c r="M394" s="21">
        <f t="shared" si="97"/>
        <v>3441881.7699999996</v>
      </c>
      <c r="N394" s="18">
        <v>9488903.5</v>
      </c>
      <c r="O394" s="18">
        <v>6286631.19</v>
      </c>
      <c r="P394" s="18">
        <v>0</v>
      </c>
      <c r="Q394" s="21">
        <f t="shared" si="98"/>
        <v>15775534.690000001</v>
      </c>
      <c r="R394" s="18">
        <v>5290999.78</v>
      </c>
      <c r="S394" s="18">
        <v>109594</v>
      </c>
      <c r="T394" s="22">
        <f t="shared" si="99"/>
        <v>5400593.78</v>
      </c>
      <c r="U394" s="21">
        <f t="shared" si="100"/>
        <v>24618010.240000002</v>
      </c>
      <c r="V394" s="23">
        <f t="shared" si="101"/>
        <v>0.4080469024229427</v>
      </c>
      <c r="W394" s="23">
        <f t="shared" si="101"/>
        <v>0.008451992833789152</v>
      </c>
      <c r="X394" s="23">
        <f t="shared" si="101"/>
        <v>0.4164988952567319</v>
      </c>
      <c r="Y394" s="24">
        <f t="shared" si="102"/>
        <v>1.216624141367887</v>
      </c>
      <c r="Z394" s="24">
        <f t="shared" si="103"/>
        <v>0.2654411742868179</v>
      </c>
      <c r="AA394" s="25"/>
      <c r="AB394" s="24">
        <f t="shared" si="104"/>
        <v>1.8985642109114367</v>
      </c>
      <c r="AC394" s="35">
        <v>707336.7753623188</v>
      </c>
      <c r="AD394" s="27">
        <f t="shared" si="105"/>
        <v>13429.242867644009</v>
      </c>
      <c r="AE394" s="29"/>
      <c r="AF394" s="30">
        <f t="shared" si="106"/>
        <v>1413104414.7776809</v>
      </c>
      <c r="AG394" s="23">
        <f t="shared" si="107"/>
        <v>0.24356882152558415</v>
      </c>
      <c r="AH394" s="23">
        <f t="shared" si="108"/>
        <v>1.1163743121191732</v>
      </c>
      <c r="AI394" s="23">
        <f t="shared" si="109"/>
        <v>0.3744238376632923</v>
      </c>
      <c r="AJ394" s="23">
        <f t="shared" si="110"/>
        <v>0.3821793862875772</v>
      </c>
      <c r="AK394" s="23">
        <f t="shared" si="111"/>
        <v>1.742</v>
      </c>
    </row>
    <row r="395" spans="1:37" ht="12.75">
      <c r="A395" s="14" t="s">
        <v>826</v>
      </c>
      <c r="B395" s="15" t="s">
        <v>827</v>
      </c>
      <c r="C395" s="16" t="s">
        <v>791</v>
      </c>
      <c r="D395" s="17"/>
      <c r="E395" s="17" t="s">
        <v>1172</v>
      </c>
      <c r="F395" s="36">
        <v>1889936443</v>
      </c>
      <c r="G395" s="34">
        <v>90.75</v>
      </c>
      <c r="H395" s="20">
        <f t="shared" si="96"/>
        <v>0.9075</v>
      </c>
      <c r="I395" s="18">
        <v>4570922.850000001</v>
      </c>
      <c r="J395" s="18">
        <v>0</v>
      </c>
      <c r="K395" s="18">
        <v>0</v>
      </c>
      <c r="L395" s="18">
        <v>501283.87</v>
      </c>
      <c r="M395" s="21">
        <f t="shared" si="97"/>
        <v>5072206.720000001</v>
      </c>
      <c r="N395" s="18">
        <v>14860813</v>
      </c>
      <c r="O395" s="18">
        <v>8976849.67</v>
      </c>
      <c r="P395" s="18">
        <v>0</v>
      </c>
      <c r="Q395" s="21">
        <f t="shared" si="98"/>
        <v>23837662.67</v>
      </c>
      <c r="R395" s="18">
        <v>6247941.5</v>
      </c>
      <c r="S395" s="18">
        <v>490300</v>
      </c>
      <c r="T395" s="22">
        <f t="shared" si="99"/>
        <v>6738241.5</v>
      </c>
      <c r="U395" s="21">
        <f t="shared" si="100"/>
        <v>35648110.89</v>
      </c>
      <c r="V395" s="23">
        <f t="shared" si="101"/>
        <v>0.33059003243951945</v>
      </c>
      <c r="W395" s="23">
        <f t="shared" si="101"/>
        <v>0.02594267134304897</v>
      </c>
      <c r="X395" s="23">
        <f t="shared" si="101"/>
        <v>0.3565327037825684</v>
      </c>
      <c r="Y395" s="24">
        <f t="shared" si="102"/>
        <v>1.261294407983433</v>
      </c>
      <c r="Z395" s="24">
        <f t="shared" si="103"/>
        <v>0.268379751011553</v>
      </c>
      <c r="AA395" s="25"/>
      <c r="AB395" s="24">
        <f t="shared" si="104"/>
        <v>1.8862068627775543</v>
      </c>
      <c r="AC395" s="35">
        <v>913353.8309441424</v>
      </c>
      <c r="AD395" s="27">
        <f t="shared" si="105"/>
        <v>17227.742640710116</v>
      </c>
      <c r="AE395" s="29"/>
      <c r="AF395" s="30">
        <f t="shared" si="106"/>
        <v>2082574592.8374655</v>
      </c>
      <c r="AG395" s="23">
        <f t="shared" si="107"/>
        <v>0.24355462404298434</v>
      </c>
      <c r="AH395" s="23">
        <f t="shared" si="108"/>
        <v>1.1446246752449656</v>
      </c>
      <c r="AI395" s="23">
        <f t="shared" si="109"/>
        <v>0.3000104544388639</v>
      </c>
      <c r="AJ395" s="23">
        <f t="shared" si="110"/>
        <v>0.32355342868268083</v>
      </c>
      <c r="AK395" s="23">
        <f t="shared" si="111"/>
        <v>1.713</v>
      </c>
    </row>
    <row r="396" spans="1:37" ht="12.75">
      <c r="A396" s="14" t="s">
        <v>828</v>
      </c>
      <c r="B396" s="15" t="s">
        <v>829</v>
      </c>
      <c r="C396" s="16" t="s">
        <v>791</v>
      </c>
      <c r="D396" s="17"/>
      <c r="E396" s="17" t="s">
        <v>1171</v>
      </c>
      <c r="F396" s="36">
        <v>524728264</v>
      </c>
      <c r="G396" s="34">
        <v>105.94</v>
      </c>
      <c r="H396" s="20">
        <f t="shared" si="96"/>
        <v>1.0594</v>
      </c>
      <c r="I396" s="18">
        <v>1063397.1600000001</v>
      </c>
      <c r="J396" s="18">
        <v>0</v>
      </c>
      <c r="K396" s="18">
        <v>0</v>
      </c>
      <c r="L396" s="18">
        <v>116922.74</v>
      </c>
      <c r="M396" s="21">
        <f t="shared" si="97"/>
        <v>1180319.9000000001</v>
      </c>
      <c r="N396" s="18">
        <v>5819146</v>
      </c>
      <c r="O396" s="18">
        <v>0</v>
      </c>
      <c r="P396" s="18">
        <v>0</v>
      </c>
      <c r="Q396" s="21">
        <f t="shared" si="98"/>
        <v>5819146</v>
      </c>
      <c r="R396" s="18">
        <v>3013322.83</v>
      </c>
      <c r="S396" s="18">
        <v>11000</v>
      </c>
      <c r="T396" s="22">
        <f t="shared" si="99"/>
        <v>3024322.83</v>
      </c>
      <c r="U396" s="21">
        <f t="shared" si="100"/>
        <v>10023788.73</v>
      </c>
      <c r="V396" s="23">
        <f t="shared" si="101"/>
        <v>0.5742634877392463</v>
      </c>
      <c r="W396" s="23">
        <f t="shared" si="101"/>
        <v>0.0020963231361213657</v>
      </c>
      <c r="X396" s="23">
        <f t="shared" si="101"/>
        <v>0.5763598108753677</v>
      </c>
      <c r="Y396" s="24">
        <f t="shared" si="102"/>
        <v>1.1089827629334639</v>
      </c>
      <c r="Z396" s="24">
        <f t="shared" si="103"/>
        <v>0.22493926494495065</v>
      </c>
      <c r="AA396" s="25"/>
      <c r="AB396" s="24">
        <f t="shared" si="104"/>
        <v>1.910281838753782</v>
      </c>
      <c r="AC396" s="35">
        <v>340810.09723261034</v>
      </c>
      <c r="AD396" s="27">
        <f t="shared" si="105"/>
        <v>6510.433392073661</v>
      </c>
      <c r="AE396" s="29"/>
      <c r="AF396" s="30">
        <f t="shared" si="106"/>
        <v>495307026.6188409</v>
      </c>
      <c r="AG396" s="23">
        <f t="shared" si="107"/>
        <v>0.23830065728268074</v>
      </c>
      <c r="AH396" s="23">
        <f t="shared" si="108"/>
        <v>1.1748563390517115</v>
      </c>
      <c r="AI396" s="23">
        <f t="shared" si="109"/>
        <v>0.6083747389109575</v>
      </c>
      <c r="AJ396" s="23">
        <f t="shared" si="110"/>
        <v>0.6105955836413645</v>
      </c>
      <c r="AK396" s="23">
        <f t="shared" si="111"/>
        <v>2.024</v>
      </c>
    </row>
    <row r="397" spans="1:37" ht="12.75">
      <c r="A397" s="14" t="s">
        <v>830</v>
      </c>
      <c r="B397" s="15" t="s">
        <v>831</v>
      </c>
      <c r="C397" s="16" t="s">
        <v>791</v>
      </c>
      <c r="D397" s="17"/>
      <c r="E397" s="17" t="s">
        <v>1171</v>
      </c>
      <c r="F397" s="36">
        <v>2835294459</v>
      </c>
      <c r="G397" s="34">
        <v>54.84</v>
      </c>
      <c r="H397" s="20">
        <f t="shared" si="96"/>
        <v>0.5484</v>
      </c>
      <c r="I397" s="18">
        <v>11203784.55</v>
      </c>
      <c r="J397" s="18">
        <v>0</v>
      </c>
      <c r="K397" s="18">
        <v>0</v>
      </c>
      <c r="L397" s="18">
        <v>1230289.84</v>
      </c>
      <c r="M397" s="21">
        <f t="shared" si="97"/>
        <v>12434074.39</v>
      </c>
      <c r="N397" s="18">
        <v>61303779</v>
      </c>
      <c r="O397" s="18">
        <v>0</v>
      </c>
      <c r="P397" s="18">
        <v>0</v>
      </c>
      <c r="Q397" s="21">
        <f t="shared" si="98"/>
        <v>61303779</v>
      </c>
      <c r="R397" s="18">
        <v>17765549</v>
      </c>
      <c r="S397" s="18">
        <v>1670691</v>
      </c>
      <c r="T397" s="22">
        <f t="shared" si="99"/>
        <v>19436240</v>
      </c>
      <c r="U397" s="21">
        <f t="shared" si="100"/>
        <v>93174093.39</v>
      </c>
      <c r="V397" s="23">
        <f t="shared" si="101"/>
        <v>0.6265856776747575</v>
      </c>
      <c r="W397" s="23">
        <f t="shared" si="101"/>
        <v>0.05892477921285282</v>
      </c>
      <c r="X397" s="23">
        <f t="shared" si="101"/>
        <v>0.6855104568876104</v>
      </c>
      <c r="Y397" s="24">
        <f t="shared" si="102"/>
        <v>2.1621662189408597</v>
      </c>
      <c r="Z397" s="24">
        <f t="shared" si="103"/>
        <v>0.4385461393800157</v>
      </c>
      <c r="AA397" s="25"/>
      <c r="AB397" s="24">
        <f t="shared" si="104"/>
        <v>3.286222815208486</v>
      </c>
      <c r="AC397" s="35">
        <v>335698.14814814815</v>
      </c>
      <c r="AD397" s="27">
        <f t="shared" si="105"/>
        <v>11031.789134676828</v>
      </c>
      <c r="AE397" s="29"/>
      <c r="AF397" s="30">
        <f t="shared" si="106"/>
        <v>5170121187.089716</v>
      </c>
      <c r="AG397" s="23">
        <f t="shared" si="107"/>
        <v>0.24049870283600056</v>
      </c>
      <c r="AH397" s="23">
        <f t="shared" si="108"/>
        <v>1.1857319544671672</v>
      </c>
      <c r="AI397" s="23">
        <f t="shared" si="109"/>
        <v>0.343619585636837</v>
      </c>
      <c r="AJ397" s="23">
        <f t="shared" si="110"/>
        <v>0.37593393455716545</v>
      </c>
      <c r="AK397" s="23">
        <f t="shared" si="111"/>
        <v>1.802</v>
      </c>
    </row>
    <row r="398" spans="1:37" ht="12.75">
      <c r="A398" s="14" t="s">
        <v>832</v>
      </c>
      <c r="B398" s="15" t="s">
        <v>833</v>
      </c>
      <c r="C398" s="16" t="s">
        <v>791</v>
      </c>
      <c r="D398" s="33"/>
      <c r="E398" s="17" t="s">
        <v>1171</v>
      </c>
      <c r="F398" s="36">
        <v>3763310057</v>
      </c>
      <c r="G398" s="34">
        <v>67.16</v>
      </c>
      <c r="H398" s="20">
        <f t="shared" si="96"/>
        <v>0.6716</v>
      </c>
      <c r="I398" s="18">
        <v>12116308.87</v>
      </c>
      <c r="J398" s="18">
        <v>0</v>
      </c>
      <c r="K398" s="18">
        <v>0</v>
      </c>
      <c r="L398" s="18">
        <v>1320993.55</v>
      </c>
      <c r="M398" s="21">
        <f t="shared" si="97"/>
        <v>13437302.42</v>
      </c>
      <c r="N398" s="18">
        <v>0</v>
      </c>
      <c r="O398" s="18">
        <v>51185911.99</v>
      </c>
      <c r="P398" s="18">
        <v>0</v>
      </c>
      <c r="Q398" s="21">
        <f t="shared" si="98"/>
        <v>51185911.99</v>
      </c>
      <c r="R398" s="18">
        <v>22674534</v>
      </c>
      <c r="S398" s="18">
        <v>75500</v>
      </c>
      <c r="T398" s="22">
        <f t="shared" si="99"/>
        <v>22750034</v>
      </c>
      <c r="U398" s="21">
        <f t="shared" si="100"/>
        <v>87373248.41</v>
      </c>
      <c r="V398" s="23">
        <f t="shared" si="101"/>
        <v>0.6025157017775854</v>
      </c>
      <c r="W398" s="23">
        <f t="shared" si="101"/>
        <v>0.0020062125856349553</v>
      </c>
      <c r="X398" s="23">
        <f t="shared" si="101"/>
        <v>0.6045219143632203</v>
      </c>
      <c r="Y398" s="24">
        <f t="shared" si="102"/>
        <v>1.360130077371406</v>
      </c>
      <c r="Z398" s="24">
        <f t="shared" si="103"/>
        <v>0.3570607315494972</v>
      </c>
      <c r="AA398" s="25"/>
      <c r="AB398" s="24">
        <f t="shared" si="104"/>
        <v>2.3217127232841235</v>
      </c>
      <c r="AC398" s="35">
        <v>396676.52082512155</v>
      </c>
      <c r="AD398" s="27">
        <f t="shared" si="105"/>
        <v>9209.689254277642</v>
      </c>
      <c r="AE398" s="29"/>
      <c r="AF398" s="30">
        <f t="shared" si="106"/>
        <v>5603499191.483026</v>
      </c>
      <c r="AG398" s="23">
        <f t="shared" si="107"/>
        <v>0.23980198730864233</v>
      </c>
      <c r="AH398" s="23">
        <f t="shared" si="108"/>
        <v>0.9134633599626362</v>
      </c>
      <c r="AI398" s="23">
        <f t="shared" si="109"/>
        <v>0.40464954531382635</v>
      </c>
      <c r="AJ398" s="23">
        <f t="shared" si="110"/>
        <v>0.4059969176863388</v>
      </c>
      <c r="AK398" s="23">
        <f t="shared" si="111"/>
        <v>1.5590000000000002</v>
      </c>
    </row>
    <row r="399" spans="1:37" ht="12.75">
      <c r="A399" s="14" t="s">
        <v>834</v>
      </c>
      <c r="B399" s="15" t="s">
        <v>835</v>
      </c>
      <c r="C399" s="16" t="s">
        <v>791</v>
      </c>
      <c r="D399" s="17"/>
      <c r="E399" s="17" t="s">
        <v>1171</v>
      </c>
      <c r="F399" s="36">
        <v>1477284949</v>
      </c>
      <c r="G399" s="34">
        <v>93.78</v>
      </c>
      <c r="H399" s="20">
        <f t="shared" si="96"/>
        <v>0.9378</v>
      </c>
      <c r="I399" s="18">
        <v>3256156.7600000002</v>
      </c>
      <c r="J399" s="18">
        <v>0</v>
      </c>
      <c r="K399" s="18">
        <v>0</v>
      </c>
      <c r="L399" s="18">
        <v>352252.55</v>
      </c>
      <c r="M399" s="21">
        <f t="shared" si="97"/>
        <v>3608409.31</v>
      </c>
      <c r="N399" s="18">
        <v>13694533</v>
      </c>
      <c r="O399" s="18">
        <v>0</v>
      </c>
      <c r="P399" s="18">
        <v>0</v>
      </c>
      <c r="Q399" s="21">
        <f t="shared" si="98"/>
        <v>13694533</v>
      </c>
      <c r="R399" s="18">
        <v>9361353.89</v>
      </c>
      <c r="S399" s="18">
        <v>0</v>
      </c>
      <c r="T399" s="22">
        <f t="shared" si="99"/>
        <v>9361353.89</v>
      </c>
      <c r="U399" s="21">
        <f t="shared" si="100"/>
        <v>26664296.2</v>
      </c>
      <c r="V399" s="23">
        <f t="shared" si="101"/>
        <v>0.633686405343591</v>
      </c>
      <c r="W399" s="23">
        <f t="shared" si="101"/>
        <v>0</v>
      </c>
      <c r="X399" s="23">
        <f t="shared" si="101"/>
        <v>0.633686405343591</v>
      </c>
      <c r="Y399" s="24">
        <f t="shared" si="102"/>
        <v>0.9270068722537294</v>
      </c>
      <c r="Z399" s="24">
        <f t="shared" si="103"/>
        <v>0.24425953249185917</v>
      </c>
      <c r="AA399" s="25"/>
      <c r="AB399" s="24">
        <f t="shared" si="104"/>
        <v>1.8049528100891794</v>
      </c>
      <c r="AC399" s="35">
        <v>441921.6313887455</v>
      </c>
      <c r="AD399" s="27">
        <f t="shared" si="105"/>
        <v>7976.476904143106</v>
      </c>
      <c r="AE399" s="29"/>
      <c r="AF399" s="30">
        <f t="shared" si="106"/>
        <v>1575266526.9780338</v>
      </c>
      <c r="AG399" s="23">
        <f t="shared" si="107"/>
        <v>0.2290665895708655</v>
      </c>
      <c r="AH399" s="23">
        <f t="shared" si="108"/>
        <v>0.8693470447995473</v>
      </c>
      <c r="AI399" s="23">
        <f t="shared" si="109"/>
        <v>0.5942711109312195</v>
      </c>
      <c r="AJ399" s="23">
        <f t="shared" si="110"/>
        <v>0.5942711109312195</v>
      </c>
      <c r="AK399" s="23">
        <f t="shared" si="111"/>
        <v>1.6920000000000002</v>
      </c>
    </row>
    <row r="400" spans="1:37" ht="12.75">
      <c r="A400" s="14" t="s">
        <v>836</v>
      </c>
      <c r="B400" s="15" t="s">
        <v>837</v>
      </c>
      <c r="C400" s="16" t="s">
        <v>791</v>
      </c>
      <c r="D400" s="17"/>
      <c r="E400" s="17" t="s">
        <v>1171</v>
      </c>
      <c r="F400" s="36">
        <v>2257627429</v>
      </c>
      <c r="G400" s="34">
        <v>76.02</v>
      </c>
      <c r="H400" s="20">
        <f t="shared" si="96"/>
        <v>0.7602</v>
      </c>
      <c r="I400" s="18">
        <v>6738026.26</v>
      </c>
      <c r="J400" s="18">
        <v>0</v>
      </c>
      <c r="K400" s="18">
        <v>0</v>
      </c>
      <c r="L400" s="18">
        <v>738352.41</v>
      </c>
      <c r="M400" s="21">
        <f t="shared" si="97"/>
        <v>7476378.67</v>
      </c>
      <c r="N400" s="18">
        <v>0</v>
      </c>
      <c r="O400" s="18">
        <v>27507087.51</v>
      </c>
      <c r="P400" s="18">
        <v>0</v>
      </c>
      <c r="Q400" s="21">
        <f t="shared" si="98"/>
        <v>27507087.51</v>
      </c>
      <c r="R400" s="18">
        <v>23373806</v>
      </c>
      <c r="S400" s="18">
        <v>0</v>
      </c>
      <c r="T400" s="22">
        <f t="shared" si="99"/>
        <v>23373806</v>
      </c>
      <c r="U400" s="21">
        <f t="shared" si="100"/>
        <v>58357272.18</v>
      </c>
      <c r="V400" s="23">
        <f t="shared" si="101"/>
        <v>1.035326099415494</v>
      </c>
      <c r="W400" s="23">
        <f t="shared" si="101"/>
        <v>0</v>
      </c>
      <c r="X400" s="23">
        <f t="shared" si="101"/>
        <v>1.035326099415494</v>
      </c>
      <c r="Y400" s="24">
        <f t="shared" si="102"/>
        <v>1.2184068618524921</v>
      </c>
      <c r="Z400" s="24">
        <f t="shared" si="103"/>
        <v>0.3311608715398895</v>
      </c>
      <c r="AA400" s="25"/>
      <c r="AB400" s="24">
        <f t="shared" si="104"/>
        <v>2.5848938328078757</v>
      </c>
      <c r="AC400" s="35">
        <v>357659.4730504587</v>
      </c>
      <c r="AD400" s="27">
        <f t="shared" si="105"/>
        <v>9245.117661334452</v>
      </c>
      <c r="AE400" s="29"/>
      <c r="AF400" s="30">
        <f t="shared" si="106"/>
        <v>2969780885.293344</v>
      </c>
      <c r="AG400" s="23">
        <f t="shared" si="107"/>
        <v>0.251748494544624</v>
      </c>
      <c r="AH400" s="23">
        <f t="shared" si="108"/>
        <v>0.9262328963802645</v>
      </c>
      <c r="AI400" s="23">
        <f t="shared" si="109"/>
        <v>0.7870549007756584</v>
      </c>
      <c r="AJ400" s="23">
        <f t="shared" si="110"/>
        <v>0.7870549007756584</v>
      </c>
      <c r="AK400" s="23">
        <f t="shared" si="111"/>
        <v>1.9649999999999999</v>
      </c>
    </row>
    <row r="401" spans="1:37" ht="12.75">
      <c r="A401" s="14" t="s">
        <v>838</v>
      </c>
      <c r="B401" s="15" t="s">
        <v>839</v>
      </c>
      <c r="C401" s="16" t="s">
        <v>791</v>
      </c>
      <c r="D401" s="17"/>
      <c r="E401" s="17" t="s">
        <v>1171</v>
      </c>
      <c r="F401" s="36">
        <v>1290679428</v>
      </c>
      <c r="G401" s="34">
        <v>95.32</v>
      </c>
      <c r="H401" s="20">
        <f t="shared" si="96"/>
        <v>0.9531999999999999</v>
      </c>
      <c r="I401" s="18">
        <v>2949429.45</v>
      </c>
      <c r="J401" s="18">
        <v>0</v>
      </c>
      <c r="K401" s="18">
        <v>0</v>
      </c>
      <c r="L401" s="18">
        <v>324376.82</v>
      </c>
      <c r="M401" s="21">
        <f t="shared" si="97"/>
        <v>3273806.27</v>
      </c>
      <c r="N401" s="18">
        <v>18981184</v>
      </c>
      <c r="O401" s="18">
        <v>0</v>
      </c>
      <c r="P401" s="18">
        <v>0</v>
      </c>
      <c r="Q401" s="21">
        <f t="shared" si="98"/>
        <v>18981184</v>
      </c>
      <c r="R401" s="18">
        <v>4837777.63</v>
      </c>
      <c r="S401" s="18">
        <v>0</v>
      </c>
      <c r="T401" s="22">
        <f t="shared" si="99"/>
        <v>4837777.63</v>
      </c>
      <c r="U401" s="21">
        <f t="shared" si="100"/>
        <v>27092767.9</v>
      </c>
      <c r="V401" s="23">
        <f t="shared" si="101"/>
        <v>0.3748241062071069</v>
      </c>
      <c r="W401" s="23">
        <f t="shared" si="101"/>
        <v>0</v>
      </c>
      <c r="X401" s="23">
        <f t="shared" si="101"/>
        <v>0.3748241062071069</v>
      </c>
      <c r="Y401" s="24">
        <f t="shared" si="102"/>
        <v>1.470635046024767</v>
      </c>
      <c r="Z401" s="24">
        <f t="shared" si="103"/>
        <v>0.2536498373630233</v>
      </c>
      <c r="AA401" s="25"/>
      <c r="AB401" s="24">
        <f t="shared" si="104"/>
        <v>2.0991089895948973</v>
      </c>
      <c r="AC401" s="35">
        <v>865037.2316802369</v>
      </c>
      <c r="AD401" s="27">
        <f t="shared" si="105"/>
        <v>18158.07429354269</v>
      </c>
      <c r="AE401" s="29"/>
      <c r="AF401" s="30">
        <f t="shared" si="106"/>
        <v>1354048917.3310955</v>
      </c>
      <c r="AG401" s="23">
        <f t="shared" si="107"/>
        <v>0.2417790249744338</v>
      </c>
      <c r="AH401" s="23">
        <f t="shared" si="108"/>
        <v>1.4018093258708078</v>
      </c>
      <c r="AI401" s="23">
        <f t="shared" si="109"/>
        <v>0.35728233803661424</v>
      </c>
      <c r="AJ401" s="23">
        <f t="shared" si="110"/>
        <v>0.35728233803661424</v>
      </c>
      <c r="AK401" s="23">
        <f t="shared" si="111"/>
        <v>2.001</v>
      </c>
    </row>
    <row r="402" spans="1:37" ht="12.75">
      <c r="A402" s="14" t="s">
        <v>840</v>
      </c>
      <c r="B402" s="15" t="s">
        <v>841</v>
      </c>
      <c r="C402" s="16" t="s">
        <v>791</v>
      </c>
      <c r="D402" s="17"/>
      <c r="E402" s="17" t="s">
        <v>1171</v>
      </c>
      <c r="F402" s="36">
        <v>686550300</v>
      </c>
      <c r="G402" s="34">
        <v>81.86</v>
      </c>
      <c r="H402" s="20">
        <f t="shared" si="96"/>
        <v>0.8186</v>
      </c>
      <c r="I402" s="18">
        <v>1802661.08</v>
      </c>
      <c r="J402" s="18">
        <v>0</v>
      </c>
      <c r="K402" s="18">
        <v>0</v>
      </c>
      <c r="L402" s="18">
        <v>197869.35</v>
      </c>
      <c r="M402" s="21">
        <f t="shared" si="97"/>
        <v>2000530.4300000002</v>
      </c>
      <c r="N402" s="18">
        <v>8984098</v>
      </c>
      <c r="O402" s="18">
        <v>0</v>
      </c>
      <c r="P402" s="18">
        <v>0</v>
      </c>
      <c r="Q402" s="21">
        <f t="shared" si="98"/>
        <v>8984098</v>
      </c>
      <c r="R402" s="18">
        <v>4976877.2</v>
      </c>
      <c r="S402" s="18">
        <v>0</v>
      </c>
      <c r="T402" s="22">
        <f t="shared" si="99"/>
        <v>4976877.2</v>
      </c>
      <c r="U402" s="21">
        <f t="shared" si="100"/>
        <v>15961505.629999999</v>
      </c>
      <c r="V402" s="23">
        <f t="shared" si="101"/>
        <v>0.7249107894935011</v>
      </c>
      <c r="W402" s="23">
        <f t="shared" si="101"/>
        <v>0</v>
      </c>
      <c r="X402" s="23">
        <f t="shared" si="101"/>
        <v>0.7249107894935011</v>
      </c>
      <c r="Y402" s="24">
        <f t="shared" si="102"/>
        <v>1.3085855471915167</v>
      </c>
      <c r="Z402" s="24">
        <f t="shared" si="103"/>
        <v>0.2913887635035627</v>
      </c>
      <c r="AA402" s="25"/>
      <c r="AB402" s="24">
        <f t="shared" si="104"/>
        <v>2.3248851001885806</v>
      </c>
      <c r="AC402" s="35">
        <v>288399.0594059406</v>
      </c>
      <c r="AD402" s="27">
        <f t="shared" si="105"/>
        <v>6704.9467612127255</v>
      </c>
      <c r="AE402" s="29"/>
      <c r="AF402" s="30">
        <f t="shared" si="106"/>
        <v>838688370.3884681</v>
      </c>
      <c r="AG402" s="23">
        <f t="shared" si="107"/>
        <v>0.2385308418040164</v>
      </c>
      <c r="AH402" s="23">
        <f t="shared" si="108"/>
        <v>1.0712081289309756</v>
      </c>
      <c r="AI402" s="23">
        <f t="shared" si="109"/>
        <v>0.5934119722793799</v>
      </c>
      <c r="AJ402" s="23">
        <f t="shared" si="110"/>
        <v>0.5934119722793799</v>
      </c>
      <c r="AK402" s="23">
        <f t="shared" si="111"/>
        <v>1.903</v>
      </c>
    </row>
    <row r="403" spans="1:37" ht="12.75">
      <c r="A403" s="14" t="s">
        <v>842</v>
      </c>
      <c r="B403" s="15" t="s">
        <v>843</v>
      </c>
      <c r="C403" s="16" t="s">
        <v>791</v>
      </c>
      <c r="D403" s="17"/>
      <c r="E403" s="17" t="s">
        <v>1172</v>
      </c>
      <c r="F403" s="36">
        <v>3039814717</v>
      </c>
      <c r="G403" s="34">
        <v>85.94</v>
      </c>
      <c r="H403" s="20">
        <f t="shared" si="96"/>
        <v>0.8593999999999999</v>
      </c>
      <c r="I403" s="18">
        <v>7737800.819999999</v>
      </c>
      <c r="J403" s="18">
        <v>0</v>
      </c>
      <c r="K403" s="18">
        <v>0</v>
      </c>
      <c r="L403" s="18">
        <v>850063</v>
      </c>
      <c r="M403" s="21">
        <f t="shared" si="97"/>
        <v>8587863.82</v>
      </c>
      <c r="N403" s="18">
        <v>60702860</v>
      </c>
      <c r="O403" s="18">
        <v>0</v>
      </c>
      <c r="P403" s="18">
        <v>0</v>
      </c>
      <c r="Q403" s="21">
        <f t="shared" si="98"/>
        <v>60702860</v>
      </c>
      <c r="R403" s="18">
        <v>18374729</v>
      </c>
      <c r="S403" s="18">
        <v>586851</v>
      </c>
      <c r="T403" s="22">
        <f t="shared" si="99"/>
        <v>18961580</v>
      </c>
      <c r="U403" s="21">
        <f t="shared" si="100"/>
        <v>88252303.82</v>
      </c>
      <c r="V403" s="23">
        <f t="shared" si="101"/>
        <v>0.6044687163740711</v>
      </c>
      <c r="W403" s="23">
        <f t="shared" si="101"/>
        <v>0.019305485848136315</v>
      </c>
      <c r="X403" s="23">
        <f t="shared" si="101"/>
        <v>0.6237742022222074</v>
      </c>
      <c r="Y403" s="24">
        <f t="shared" si="102"/>
        <v>1.9969263146376168</v>
      </c>
      <c r="Z403" s="24">
        <f t="shared" si="103"/>
        <v>0.28251273908152474</v>
      </c>
      <c r="AA403" s="25"/>
      <c r="AB403" s="24">
        <f t="shared" si="104"/>
        <v>2.9032132559413486</v>
      </c>
      <c r="AC403" s="35">
        <v>313612.95100047265</v>
      </c>
      <c r="AD403" s="27">
        <f t="shared" si="105"/>
        <v>9104.852765794569</v>
      </c>
      <c r="AE403" s="29"/>
      <c r="AF403" s="30">
        <f t="shared" si="106"/>
        <v>3537136044.915057</v>
      </c>
      <c r="AG403" s="23">
        <f t="shared" si="107"/>
        <v>0.24279144796666235</v>
      </c>
      <c r="AH403" s="23">
        <f t="shared" si="108"/>
        <v>1.7161584747995677</v>
      </c>
      <c r="AI403" s="23">
        <f t="shared" si="109"/>
        <v>0.5194804148518766</v>
      </c>
      <c r="AJ403" s="23">
        <f t="shared" si="110"/>
        <v>0.536071549389765</v>
      </c>
      <c r="AK403" s="23">
        <f t="shared" si="111"/>
        <v>2.495</v>
      </c>
    </row>
    <row r="404" spans="1:37" ht="12.75">
      <c r="A404" s="14" t="s">
        <v>844</v>
      </c>
      <c r="B404" s="15" t="s">
        <v>845</v>
      </c>
      <c r="C404" s="16" t="s">
        <v>791</v>
      </c>
      <c r="D404" s="17"/>
      <c r="E404" s="17" t="s">
        <v>1171</v>
      </c>
      <c r="F404" s="36">
        <v>337229263</v>
      </c>
      <c r="G404" s="34">
        <v>105.66</v>
      </c>
      <c r="H404" s="20">
        <f t="shared" si="96"/>
        <v>1.0566</v>
      </c>
      <c r="I404" s="18">
        <v>655418.94</v>
      </c>
      <c r="J404" s="18">
        <v>0</v>
      </c>
      <c r="K404" s="18">
        <v>0</v>
      </c>
      <c r="L404" s="18">
        <v>71952.39</v>
      </c>
      <c r="M404" s="21">
        <f t="shared" si="97"/>
        <v>727371.33</v>
      </c>
      <c r="N404" s="18">
        <v>2661147.5</v>
      </c>
      <c r="O404" s="18">
        <v>1607203.71</v>
      </c>
      <c r="P404" s="18">
        <v>0</v>
      </c>
      <c r="Q404" s="21">
        <f t="shared" si="98"/>
        <v>4268351.21</v>
      </c>
      <c r="R404" s="18">
        <v>2296596.64</v>
      </c>
      <c r="S404" s="18">
        <v>0</v>
      </c>
      <c r="T404" s="22">
        <f t="shared" si="99"/>
        <v>2296596.64</v>
      </c>
      <c r="U404" s="21">
        <f t="shared" si="100"/>
        <v>7292319.18</v>
      </c>
      <c r="V404" s="23">
        <f t="shared" si="101"/>
        <v>0.6810193811679979</v>
      </c>
      <c r="W404" s="23">
        <f t="shared" si="101"/>
        <v>0</v>
      </c>
      <c r="X404" s="23">
        <f t="shared" si="101"/>
        <v>0.6810193811679979</v>
      </c>
      <c r="Y404" s="24">
        <f t="shared" si="102"/>
        <v>1.265711988345448</v>
      </c>
      <c r="Z404" s="24">
        <f t="shared" si="103"/>
        <v>0.21569045447873839</v>
      </c>
      <c r="AA404" s="25"/>
      <c r="AB404" s="24">
        <f t="shared" si="104"/>
        <v>2.162421823992184</v>
      </c>
      <c r="AC404" s="35">
        <v>293768.2151589242</v>
      </c>
      <c r="AD404" s="27">
        <f t="shared" si="105"/>
        <v>6352.507996548893</v>
      </c>
      <c r="AE404" s="29"/>
      <c r="AF404" s="30">
        <f t="shared" si="106"/>
        <v>319164549.4983911</v>
      </c>
      <c r="AG404" s="23">
        <f t="shared" si="107"/>
        <v>0.22789853420223496</v>
      </c>
      <c r="AH404" s="23">
        <f t="shared" si="108"/>
        <v>1.3373512868858002</v>
      </c>
      <c r="AI404" s="23">
        <f t="shared" si="109"/>
        <v>0.7195650781421066</v>
      </c>
      <c r="AJ404" s="23">
        <f t="shared" si="110"/>
        <v>0.7195650781421066</v>
      </c>
      <c r="AK404" s="23">
        <f t="shared" si="111"/>
        <v>2.285</v>
      </c>
    </row>
    <row r="405" spans="1:37" ht="12.75">
      <c r="A405" s="14" t="s">
        <v>846</v>
      </c>
      <c r="B405" s="15" t="s">
        <v>847</v>
      </c>
      <c r="C405" s="16" t="s">
        <v>791</v>
      </c>
      <c r="D405" s="17"/>
      <c r="E405" s="17" t="s">
        <v>1171</v>
      </c>
      <c r="F405" s="36">
        <v>7415751416</v>
      </c>
      <c r="G405" s="34">
        <v>79.34</v>
      </c>
      <c r="H405" s="20">
        <f t="shared" si="96"/>
        <v>0.7934</v>
      </c>
      <c r="I405" s="18">
        <v>19729106.54</v>
      </c>
      <c r="J405" s="18">
        <v>0</v>
      </c>
      <c r="K405" s="18">
        <v>0</v>
      </c>
      <c r="L405" s="18">
        <v>2157285.04</v>
      </c>
      <c r="M405" s="21">
        <f t="shared" si="97"/>
        <v>21886391.58</v>
      </c>
      <c r="N405" s="18">
        <v>115992802</v>
      </c>
      <c r="O405" s="18">
        <v>0</v>
      </c>
      <c r="P405" s="18">
        <v>0</v>
      </c>
      <c r="Q405" s="21">
        <f t="shared" si="98"/>
        <v>115992802</v>
      </c>
      <c r="R405" s="18">
        <v>41706477</v>
      </c>
      <c r="S405" s="18">
        <v>1483150.28</v>
      </c>
      <c r="T405" s="22">
        <f t="shared" si="99"/>
        <v>43189627.28</v>
      </c>
      <c r="U405" s="21">
        <f t="shared" si="100"/>
        <v>181068820.85999998</v>
      </c>
      <c r="V405" s="23">
        <f t="shared" si="101"/>
        <v>0.5624039245708179</v>
      </c>
      <c r="W405" s="23">
        <f t="shared" si="101"/>
        <v>0.019999999956848608</v>
      </c>
      <c r="X405" s="23">
        <f t="shared" si="101"/>
        <v>0.5824039245276665</v>
      </c>
      <c r="Y405" s="24">
        <f t="shared" si="102"/>
        <v>1.5641409142940992</v>
      </c>
      <c r="Z405" s="24">
        <f t="shared" si="103"/>
        <v>0.2951338354300629</v>
      </c>
      <c r="AA405" s="25"/>
      <c r="AB405" s="24">
        <f t="shared" si="104"/>
        <v>2.441678674251828</v>
      </c>
      <c r="AC405" s="35">
        <v>309044.1007295174</v>
      </c>
      <c r="AD405" s="27">
        <f t="shared" si="105"/>
        <v>7545.863901545965</v>
      </c>
      <c r="AE405" s="29"/>
      <c r="AF405" s="30">
        <f t="shared" si="106"/>
        <v>9346800373.077892</v>
      </c>
      <c r="AG405" s="23">
        <f t="shared" si="107"/>
        <v>0.2341591850302119</v>
      </c>
      <c r="AH405" s="23">
        <f t="shared" si="108"/>
        <v>1.2409894014009384</v>
      </c>
      <c r="AI405" s="23">
        <f t="shared" si="109"/>
        <v>0.446211273754487</v>
      </c>
      <c r="AJ405" s="23">
        <f t="shared" si="110"/>
        <v>0.4620792737202506</v>
      </c>
      <c r="AK405" s="23">
        <f t="shared" si="111"/>
        <v>1.937</v>
      </c>
    </row>
    <row r="406" spans="1:37" ht="15.75">
      <c r="A406" s="14" t="s">
        <v>848</v>
      </c>
      <c r="B406" s="15" t="s">
        <v>849</v>
      </c>
      <c r="C406" s="16" t="s">
        <v>791</v>
      </c>
      <c r="D406" s="40"/>
      <c r="E406" s="17" t="s">
        <v>1171</v>
      </c>
      <c r="F406" s="36">
        <v>1292099025</v>
      </c>
      <c r="G406" s="34">
        <v>72.25</v>
      </c>
      <c r="H406" s="20">
        <f t="shared" si="96"/>
        <v>0.7225</v>
      </c>
      <c r="I406" s="18">
        <v>3785852.08</v>
      </c>
      <c r="J406" s="18">
        <v>0</v>
      </c>
      <c r="K406" s="18">
        <v>0</v>
      </c>
      <c r="L406" s="18">
        <v>416353.81</v>
      </c>
      <c r="M406" s="21">
        <f t="shared" si="97"/>
        <v>4202205.89</v>
      </c>
      <c r="N406" s="18">
        <v>14784251</v>
      </c>
      <c r="O406" s="18">
        <v>6746741.31</v>
      </c>
      <c r="P406" s="18">
        <v>0</v>
      </c>
      <c r="Q406" s="21">
        <f t="shared" si="98"/>
        <v>21530992.31</v>
      </c>
      <c r="R406" s="18">
        <v>9208252</v>
      </c>
      <c r="S406" s="18">
        <v>258084</v>
      </c>
      <c r="T406" s="22">
        <f t="shared" si="99"/>
        <v>9466336</v>
      </c>
      <c r="U406" s="21">
        <f t="shared" si="100"/>
        <v>35199534.2</v>
      </c>
      <c r="V406" s="23">
        <f t="shared" si="101"/>
        <v>0.7126583815818606</v>
      </c>
      <c r="W406" s="23">
        <f t="shared" si="101"/>
        <v>0.01997401089285707</v>
      </c>
      <c r="X406" s="23">
        <f t="shared" si="101"/>
        <v>0.7326323924747177</v>
      </c>
      <c r="Y406" s="24">
        <f t="shared" si="102"/>
        <v>1.6663577553585724</v>
      </c>
      <c r="Z406" s="24">
        <f t="shared" si="103"/>
        <v>0.3252232072537939</v>
      </c>
      <c r="AA406" s="25"/>
      <c r="AB406" s="24">
        <f t="shared" si="104"/>
        <v>2.7242133550870844</v>
      </c>
      <c r="AC406" s="35">
        <v>392397.90017211705</v>
      </c>
      <c r="AD406" s="27">
        <f t="shared" si="105"/>
        <v>10689.756001570098</v>
      </c>
      <c r="AE406" s="29"/>
      <c r="AF406" s="30">
        <f t="shared" si="106"/>
        <v>1788372352.9411764</v>
      </c>
      <c r="AG406" s="23">
        <f t="shared" si="107"/>
        <v>0.23497376724086605</v>
      </c>
      <c r="AH406" s="23">
        <f t="shared" si="108"/>
        <v>1.2039434782465686</v>
      </c>
      <c r="AI406" s="23">
        <f t="shared" si="109"/>
        <v>0.5148956806928943</v>
      </c>
      <c r="AJ406" s="23">
        <f t="shared" si="110"/>
        <v>0.5293269035629835</v>
      </c>
      <c r="AK406" s="23">
        <f t="shared" si="111"/>
        <v>1.968</v>
      </c>
    </row>
    <row r="407" spans="1:37" ht="12.75">
      <c r="A407" s="14" t="s">
        <v>850</v>
      </c>
      <c r="B407" s="15" t="s">
        <v>851</v>
      </c>
      <c r="C407" s="16" t="s">
        <v>791</v>
      </c>
      <c r="D407" s="17"/>
      <c r="E407" s="17" t="s">
        <v>1171</v>
      </c>
      <c r="F407" s="36">
        <v>2893667291</v>
      </c>
      <c r="G407" s="34">
        <v>105.29</v>
      </c>
      <c r="H407" s="20">
        <f t="shared" si="96"/>
        <v>1.0529000000000002</v>
      </c>
      <c r="I407" s="18">
        <v>5873677.81</v>
      </c>
      <c r="J407" s="18">
        <v>0</v>
      </c>
      <c r="K407" s="18">
        <v>0</v>
      </c>
      <c r="L407" s="18">
        <v>644978.14</v>
      </c>
      <c r="M407" s="21">
        <f t="shared" si="97"/>
        <v>6518655.949999999</v>
      </c>
      <c r="N407" s="18">
        <v>31446143</v>
      </c>
      <c r="O407" s="18">
        <v>0</v>
      </c>
      <c r="P407" s="18">
        <v>0</v>
      </c>
      <c r="Q407" s="21">
        <f t="shared" si="98"/>
        <v>31446143</v>
      </c>
      <c r="R407" s="18">
        <v>11339660</v>
      </c>
      <c r="S407" s="18">
        <v>289300</v>
      </c>
      <c r="T407" s="22">
        <f t="shared" si="99"/>
        <v>11628960</v>
      </c>
      <c r="U407" s="21">
        <f t="shared" si="100"/>
        <v>49593758.95</v>
      </c>
      <c r="V407" s="23">
        <f t="shared" si="101"/>
        <v>0.3918785008652883</v>
      </c>
      <c r="W407" s="23">
        <f t="shared" si="101"/>
        <v>0.009997693960870777</v>
      </c>
      <c r="X407" s="23">
        <f t="shared" si="101"/>
        <v>0.4018761948261591</v>
      </c>
      <c r="Y407" s="24">
        <f t="shared" si="102"/>
        <v>1.0867228273894878</v>
      </c>
      <c r="Z407" s="24">
        <f t="shared" si="103"/>
        <v>0.22527316703874642</v>
      </c>
      <c r="AA407" s="25"/>
      <c r="AB407" s="24">
        <f t="shared" si="104"/>
        <v>1.7138721892543938</v>
      </c>
      <c r="AC407" s="35">
        <v>472077.106918239</v>
      </c>
      <c r="AD407" s="27">
        <f t="shared" si="105"/>
        <v>8090.798247308428</v>
      </c>
      <c r="AE407" s="29"/>
      <c r="AF407" s="30">
        <f t="shared" si="106"/>
        <v>2748283114.255864</v>
      </c>
      <c r="AG407" s="23">
        <f t="shared" si="107"/>
        <v>0.2371901175750962</v>
      </c>
      <c r="AH407" s="23">
        <f t="shared" si="108"/>
        <v>1.1442104649583922</v>
      </c>
      <c r="AI407" s="23">
        <f t="shared" si="109"/>
        <v>0.4126088735610622</v>
      </c>
      <c r="AJ407" s="23">
        <f t="shared" si="110"/>
        <v>0.423135445532463</v>
      </c>
      <c r="AK407" s="23">
        <f t="shared" si="111"/>
        <v>1.8039999999999998</v>
      </c>
    </row>
    <row r="408" spans="1:37" ht="12.75">
      <c r="A408" s="14" t="s">
        <v>852</v>
      </c>
      <c r="B408" s="15" t="s">
        <v>853</v>
      </c>
      <c r="C408" s="16" t="s">
        <v>791</v>
      </c>
      <c r="D408" s="17"/>
      <c r="E408" s="17" t="s">
        <v>1171</v>
      </c>
      <c r="F408" s="36">
        <v>2925691382</v>
      </c>
      <c r="G408" s="34">
        <v>63.8</v>
      </c>
      <c r="H408" s="20">
        <f t="shared" si="96"/>
        <v>0.638</v>
      </c>
      <c r="I408" s="18">
        <v>9833878.540000001</v>
      </c>
      <c r="J408" s="18">
        <v>0</v>
      </c>
      <c r="K408" s="18">
        <v>0</v>
      </c>
      <c r="L408" s="18">
        <v>1078149.41</v>
      </c>
      <c r="M408" s="21">
        <f t="shared" si="97"/>
        <v>10912027.950000001</v>
      </c>
      <c r="N408" s="18">
        <v>65032789.5</v>
      </c>
      <c r="O408" s="18">
        <v>0</v>
      </c>
      <c r="P408" s="18">
        <v>0</v>
      </c>
      <c r="Q408" s="21">
        <f t="shared" si="98"/>
        <v>65032789.5</v>
      </c>
      <c r="R408" s="18">
        <v>17627296</v>
      </c>
      <c r="S408" s="18">
        <v>731423</v>
      </c>
      <c r="T408" s="22">
        <f t="shared" si="99"/>
        <v>18358719</v>
      </c>
      <c r="U408" s="21">
        <f t="shared" si="100"/>
        <v>94303536.45</v>
      </c>
      <c r="V408" s="23">
        <f t="shared" si="101"/>
        <v>0.6025001853732773</v>
      </c>
      <c r="W408" s="23">
        <f t="shared" si="101"/>
        <v>0.025000005280803057</v>
      </c>
      <c r="X408" s="23">
        <f t="shared" si="101"/>
        <v>0.6275001906540804</v>
      </c>
      <c r="Y408" s="24">
        <f t="shared" si="102"/>
        <v>2.222817823510272</v>
      </c>
      <c r="Z408" s="24">
        <f t="shared" si="103"/>
        <v>0.37297262510786594</v>
      </c>
      <c r="AA408" s="25"/>
      <c r="AB408" s="24">
        <f t="shared" si="104"/>
        <v>3.2232906392722187</v>
      </c>
      <c r="AC408" s="35">
        <v>337750.15256588074</v>
      </c>
      <c r="AD408" s="27">
        <f t="shared" si="105"/>
        <v>10886.66905178367</v>
      </c>
      <c r="AE408" s="29"/>
      <c r="AF408" s="30">
        <f t="shared" si="106"/>
        <v>4585723169.278996</v>
      </c>
      <c r="AG408" s="23">
        <f t="shared" si="107"/>
        <v>0.23795653481881845</v>
      </c>
      <c r="AH408" s="23">
        <f t="shared" si="108"/>
        <v>1.4181577713995537</v>
      </c>
      <c r="AI408" s="23">
        <f t="shared" si="109"/>
        <v>0.384395118268151</v>
      </c>
      <c r="AJ408" s="23">
        <f t="shared" si="110"/>
        <v>0.4003451216373033</v>
      </c>
      <c r="AK408" s="23">
        <f t="shared" si="111"/>
        <v>2.056</v>
      </c>
    </row>
    <row r="409" spans="1:37" ht="12.75">
      <c r="A409" s="14" t="s">
        <v>854</v>
      </c>
      <c r="B409" s="15" t="s">
        <v>855</v>
      </c>
      <c r="C409" s="16" t="s">
        <v>791</v>
      </c>
      <c r="D409" s="17"/>
      <c r="E409" s="17" t="s">
        <v>1171</v>
      </c>
      <c r="F409" s="36">
        <v>901837736</v>
      </c>
      <c r="G409" s="34">
        <v>102.54</v>
      </c>
      <c r="H409" s="20">
        <f t="shared" si="96"/>
        <v>1.0254</v>
      </c>
      <c r="I409" s="18">
        <v>1973086.3399999999</v>
      </c>
      <c r="J409" s="18">
        <v>0</v>
      </c>
      <c r="K409" s="18">
        <v>0</v>
      </c>
      <c r="L409" s="18">
        <v>217048.09</v>
      </c>
      <c r="M409" s="21">
        <f t="shared" si="97"/>
        <v>2190134.4299999997</v>
      </c>
      <c r="N409" s="18">
        <v>6431630</v>
      </c>
      <c r="O409" s="18">
        <v>0</v>
      </c>
      <c r="P409" s="18">
        <v>0</v>
      </c>
      <c r="Q409" s="21">
        <f t="shared" si="98"/>
        <v>6431630</v>
      </c>
      <c r="R409" s="18">
        <v>4512789.49</v>
      </c>
      <c r="S409" s="18">
        <v>90183.77</v>
      </c>
      <c r="T409" s="22">
        <f t="shared" si="99"/>
        <v>4602973.26</v>
      </c>
      <c r="U409" s="21">
        <f t="shared" si="100"/>
        <v>13224737.69</v>
      </c>
      <c r="V409" s="23">
        <f t="shared" si="101"/>
        <v>0.5003992747094362</v>
      </c>
      <c r="W409" s="23">
        <f t="shared" si="101"/>
        <v>0.009999999600815108</v>
      </c>
      <c r="X409" s="23">
        <f t="shared" si="101"/>
        <v>0.5103992743102512</v>
      </c>
      <c r="Y409" s="24">
        <f t="shared" si="102"/>
        <v>0.7131693145295486</v>
      </c>
      <c r="Z409" s="24">
        <f t="shared" si="103"/>
        <v>0.24285238270402112</v>
      </c>
      <c r="AA409" s="25"/>
      <c r="AB409" s="24">
        <f t="shared" si="104"/>
        <v>1.466420971543821</v>
      </c>
      <c r="AC409" s="35">
        <v>338374.50506186724</v>
      </c>
      <c r="AD409" s="27">
        <f t="shared" si="105"/>
        <v>4961.994704584829</v>
      </c>
      <c r="AE409" s="29"/>
      <c r="AF409" s="30">
        <f t="shared" si="106"/>
        <v>879498474.7415642</v>
      </c>
      <c r="AG409" s="23">
        <f t="shared" si="107"/>
        <v>0.2490208332247033</v>
      </c>
      <c r="AH409" s="23">
        <f t="shared" si="108"/>
        <v>0.7312838151185992</v>
      </c>
      <c r="AI409" s="23">
        <f t="shared" si="109"/>
        <v>0.513109416287056</v>
      </c>
      <c r="AJ409" s="23">
        <f t="shared" si="110"/>
        <v>0.5233634158777317</v>
      </c>
      <c r="AK409" s="23">
        <f t="shared" si="111"/>
        <v>1.5030000000000001</v>
      </c>
    </row>
    <row r="410" spans="1:37" ht="12.75">
      <c r="A410" s="14" t="s">
        <v>856</v>
      </c>
      <c r="B410" s="15" t="s">
        <v>857</v>
      </c>
      <c r="C410" s="16" t="s">
        <v>791</v>
      </c>
      <c r="D410" s="17"/>
      <c r="E410" s="17" t="s">
        <v>1171</v>
      </c>
      <c r="F410" s="36">
        <v>777226713</v>
      </c>
      <c r="G410" s="34">
        <v>84.71</v>
      </c>
      <c r="H410" s="20">
        <f t="shared" si="96"/>
        <v>0.8471</v>
      </c>
      <c r="I410" s="18">
        <v>1960588.71</v>
      </c>
      <c r="J410" s="18">
        <v>0</v>
      </c>
      <c r="K410" s="18">
        <v>0</v>
      </c>
      <c r="L410" s="18">
        <v>215733.94</v>
      </c>
      <c r="M410" s="21">
        <f t="shared" si="97"/>
        <v>2176322.65</v>
      </c>
      <c r="N410" s="18">
        <v>6573992</v>
      </c>
      <c r="O410" s="18">
        <v>4813838.79</v>
      </c>
      <c r="P410" s="18">
        <v>0</v>
      </c>
      <c r="Q410" s="21">
        <f t="shared" si="98"/>
        <v>11387830.79</v>
      </c>
      <c r="R410" s="18">
        <v>4748914.6</v>
      </c>
      <c r="S410" s="18">
        <v>0</v>
      </c>
      <c r="T410" s="22">
        <f t="shared" si="99"/>
        <v>4748914.6</v>
      </c>
      <c r="U410" s="21">
        <f t="shared" si="100"/>
        <v>18313068.04</v>
      </c>
      <c r="V410" s="23">
        <f t="shared" si="101"/>
        <v>0.6110076404437735</v>
      </c>
      <c r="W410" s="23">
        <f t="shared" si="101"/>
        <v>0</v>
      </c>
      <c r="X410" s="23">
        <f t="shared" si="101"/>
        <v>0.6110076404437735</v>
      </c>
      <c r="Y410" s="24">
        <f t="shared" si="102"/>
        <v>1.4651877759121743</v>
      </c>
      <c r="Z410" s="24">
        <f t="shared" si="103"/>
        <v>0.2800113034715007</v>
      </c>
      <c r="AA410" s="25"/>
      <c r="AB410" s="24">
        <f t="shared" si="104"/>
        <v>2.3562067198274486</v>
      </c>
      <c r="AC410" s="35">
        <v>299048.3359746434</v>
      </c>
      <c r="AD410" s="27">
        <f t="shared" si="105"/>
        <v>7046.196987766713</v>
      </c>
      <c r="AE410" s="29"/>
      <c r="AF410" s="30">
        <f t="shared" si="106"/>
        <v>917514712.5486956</v>
      </c>
      <c r="AG410" s="23">
        <f t="shared" si="107"/>
        <v>0.23719757517070825</v>
      </c>
      <c r="AH410" s="23">
        <f t="shared" si="108"/>
        <v>1.2411605649752029</v>
      </c>
      <c r="AI410" s="23">
        <f t="shared" si="109"/>
        <v>0.5175845722199206</v>
      </c>
      <c r="AJ410" s="23">
        <f t="shared" si="110"/>
        <v>0.5175845722199206</v>
      </c>
      <c r="AK410" s="23">
        <f t="shared" si="111"/>
        <v>1.9960000000000002</v>
      </c>
    </row>
    <row r="411" spans="1:37" ht="12.75">
      <c r="A411" s="14" t="s">
        <v>858</v>
      </c>
      <c r="B411" s="15" t="s">
        <v>859</v>
      </c>
      <c r="C411" s="16" t="s">
        <v>791</v>
      </c>
      <c r="D411" s="17"/>
      <c r="E411" s="17" t="s">
        <v>1171</v>
      </c>
      <c r="F411" s="36">
        <v>2885707969</v>
      </c>
      <c r="G411" s="34">
        <v>67.1</v>
      </c>
      <c r="H411" s="20">
        <f t="shared" si="96"/>
        <v>0.6709999999999999</v>
      </c>
      <c r="I411" s="18">
        <v>9819261.5</v>
      </c>
      <c r="J411" s="18">
        <v>0</v>
      </c>
      <c r="K411" s="18">
        <v>0</v>
      </c>
      <c r="L411" s="18">
        <v>1079528.44</v>
      </c>
      <c r="M411" s="21">
        <f t="shared" si="97"/>
        <v>10898789.94</v>
      </c>
      <c r="N411" s="18">
        <v>39879760</v>
      </c>
      <c r="O411" s="18">
        <v>24926381.08</v>
      </c>
      <c r="P411" s="18">
        <v>0</v>
      </c>
      <c r="Q411" s="21">
        <f t="shared" si="98"/>
        <v>64806141.08</v>
      </c>
      <c r="R411" s="18">
        <v>24789028</v>
      </c>
      <c r="S411" s="18">
        <v>144285</v>
      </c>
      <c r="T411" s="22">
        <f t="shared" si="99"/>
        <v>24933313</v>
      </c>
      <c r="U411" s="21">
        <f t="shared" si="100"/>
        <v>100638244.02</v>
      </c>
      <c r="V411" s="23">
        <f t="shared" si="101"/>
        <v>0.8590276031496795</v>
      </c>
      <c r="W411" s="23">
        <f t="shared" si="101"/>
        <v>0.004999986192296508</v>
      </c>
      <c r="X411" s="23">
        <f t="shared" si="101"/>
        <v>0.8640275893419761</v>
      </c>
      <c r="Y411" s="24">
        <f t="shared" si="102"/>
        <v>2.2457622800431056</v>
      </c>
      <c r="Z411" s="24">
        <f t="shared" si="103"/>
        <v>0.37768166623516014</v>
      </c>
      <c r="AA411" s="25"/>
      <c r="AB411" s="24">
        <f t="shared" si="104"/>
        <v>3.487471535620242</v>
      </c>
      <c r="AC411" s="35">
        <v>258528.64037669217</v>
      </c>
      <c r="AD411" s="27">
        <f t="shared" si="105"/>
        <v>9016.112744563161</v>
      </c>
      <c r="AE411" s="29"/>
      <c r="AF411" s="30">
        <f t="shared" si="106"/>
        <v>4300608001.490314</v>
      </c>
      <c r="AG411" s="23">
        <f t="shared" si="107"/>
        <v>0.2534243980437924</v>
      </c>
      <c r="AH411" s="23">
        <f t="shared" si="108"/>
        <v>1.5069064899089237</v>
      </c>
      <c r="AI411" s="23">
        <f t="shared" si="109"/>
        <v>0.5764075217134349</v>
      </c>
      <c r="AJ411" s="23">
        <f t="shared" si="110"/>
        <v>0.579762512448466</v>
      </c>
      <c r="AK411" s="23">
        <f t="shared" si="111"/>
        <v>2.34</v>
      </c>
    </row>
    <row r="412" spans="1:37" ht="12.75">
      <c r="A412" s="14" t="s">
        <v>860</v>
      </c>
      <c r="B412" s="15" t="s">
        <v>861</v>
      </c>
      <c r="C412" s="16" t="s">
        <v>791</v>
      </c>
      <c r="D412" s="17"/>
      <c r="E412" s="17" t="s">
        <v>1171</v>
      </c>
      <c r="F412" s="36">
        <v>2069032918</v>
      </c>
      <c r="G412" s="34">
        <v>57</v>
      </c>
      <c r="H412" s="20">
        <f t="shared" si="96"/>
        <v>0.57</v>
      </c>
      <c r="I412" s="18">
        <v>7749606.84</v>
      </c>
      <c r="J412" s="18">
        <v>0</v>
      </c>
      <c r="K412" s="18">
        <v>0</v>
      </c>
      <c r="L412" s="18">
        <v>852422.99</v>
      </c>
      <c r="M412" s="21">
        <f t="shared" si="97"/>
        <v>8602029.83</v>
      </c>
      <c r="N412" s="18">
        <v>48983236</v>
      </c>
      <c r="O412" s="18">
        <v>0</v>
      </c>
      <c r="P412" s="18">
        <v>0</v>
      </c>
      <c r="Q412" s="21">
        <f t="shared" si="98"/>
        <v>48983236</v>
      </c>
      <c r="R412" s="18">
        <v>20555858</v>
      </c>
      <c r="S412" s="18">
        <v>413806</v>
      </c>
      <c r="T412" s="22">
        <f t="shared" si="99"/>
        <v>20969664</v>
      </c>
      <c r="U412" s="21">
        <f t="shared" si="100"/>
        <v>78554929.83</v>
      </c>
      <c r="V412" s="23">
        <f t="shared" si="101"/>
        <v>0.9935007713589215</v>
      </c>
      <c r="W412" s="23">
        <f t="shared" si="101"/>
        <v>0.01999997179358555</v>
      </c>
      <c r="X412" s="23">
        <f t="shared" si="101"/>
        <v>1.013500743152507</v>
      </c>
      <c r="Y412" s="24">
        <f t="shared" si="102"/>
        <v>2.367445948967739</v>
      </c>
      <c r="Z412" s="24">
        <f t="shared" si="103"/>
        <v>0.41575123117495033</v>
      </c>
      <c r="AA412" s="25"/>
      <c r="AB412" s="24">
        <f t="shared" si="104"/>
        <v>3.7966979232951963</v>
      </c>
      <c r="AC412" s="35">
        <v>208752.64297541714</v>
      </c>
      <c r="AD412" s="27">
        <f t="shared" si="105"/>
        <v>7925.707260671497</v>
      </c>
      <c r="AE412" s="29"/>
      <c r="AF412" s="30">
        <f t="shared" si="106"/>
        <v>3629882312.280702</v>
      </c>
      <c r="AG412" s="23">
        <f t="shared" si="107"/>
        <v>0.23697820176972165</v>
      </c>
      <c r="AH412" s="23">
        <f t="shared" si="108"/>
        <v>1.349444190911611</v>
      </c>
      <c r="AI412" s="23">
        <f t="shared" si="109"/>
        <v>0.5662954396745852</v>
      </c>
      <c r="AJ412" s="23">
        <f t="shared" si="110"/>
        <v>0.5776954235969289</v>
      </c>
      <c r="AK412" s="23">
        <f t="shared" si="111"/>
        <v>2.1639999999999997</v>
      </c>
    </row>
    <row r="413" spans="1:37" ht="12.75">
      <c r="A413" s="14" t="s">
        <v>862</v>
      </c>
      <c r="B413" s="15" t="s">
        <v>863</v>
      </c>
      <c r="C413" s="16" t="s">
        <v>791</v>
      </c>
      <c r="D413" s="17"/>
      <c r="E413" s="17" t="s">
        <v>1172</v>
      </c>
      <c r="F413" s="36">
        <v>74370000</v>
      </c>
      <c r="G413" s="34">
        <v>89.04</v>
      </c>
      <c r="H413" s="20">
        <f t="shared" si="96"/>
        <v>0.8904000000000001</v>
      </c>
      <c r="I413" s="18">
        <v>191665.14</v>
      </c>
      <c r="J413" s="18">
        <v>0</v>
      </c>
      <c r="K413" s="18">
        <v>0</v>
      </c>
      <c r="L413" s="18">
        <v>21066.7</v>
      </c>
      <c r="M413" s="21">
        <f t="shared" si="97"/>
        <v>212731.84000000003</v>
      </c>
      <c r="N413" s="18">
        <v>868146.22</v>
      </c>
      <c r="O413" s="18">
        <v>0</v>
      </c>
      <c r="P413" s="18">
        <v>0</v>
      </c>
      <c r="Q413" s="21">
        <f t="shared" si="98"/>
        <v>868146.22</v>
      </c>
      <c r="R413" s="18">
        <v>575000</v>
      </c>
      <c r="S413" s="18">
        <v>0</v>
      </c>
      <c r="T413" s="22">
        <f t="shared" si="99"/>
        <v>575000</v>
      </c>
      <c r="U413" s="21">
        <f t="shared" si="100"/>
        <v>1655878.06</v>
      </c>
      <c r="V413" s="23">
        <f t="shared" si="101"/>
        <v>0.773161220922415</v>
      </c>
      <c r="W413" s="23">
        <f t="shared" si="101"/>
        <v>0</v>
      </c>
      <c r="X413" s="23">
        <f t="shared" si="101"/>
        <v>0.773161220922415</v>
      </c>
      <c r="Y413" s="24">
        <f t="shared" si="102"/>
        <v>1.1673338980771817</v>
      </c>
      <c r="Z413" s="24">
        <f t="shared" si="103"/>
        <v>0.2860452332929945</v>
      </c>
      <c r="AA413" s="25"/>
      <c r="AB413" s="24">
        <f t="shared" si="104"/>
        <v>2.226540352292591</v>
      </c>
      <c r="AC413" s="35">
        <v>184151.86440677967</v>
      </c>
      <c r="AD413" s="27">
        <f t="shared" si="105"/>
        <v>4100.215570516087</v>
      </c>
      <c r="AE413" s="29"/>
      <c r="AF413" s="30">
        <f t="shared" si="106"/>
        <v>83524258.76010782</v>
      </c>
      <c r="AG413" s="23">
        <f t="shared" si="107"/>
        <v>0.25469467572408233</v>
      </c>
      <c r="AH413" s="23">
        <f t="shared" si="108"/>
        <v>1.0393941028479226</v>
      </c>
      <c r="AI413" s="23">
        <f t="shared" si="109"/>
        <v>0.6884227511093183</v>
      </c>
      <c r="AJ413" s="23">
        <f t="shared" si="110"/>
        <v>0.6884227511093183</v>
      </c>
      <c r="AK413" s="23">
        <f t="shared" si="111"/>
        <v>1.982</v>
      </c>
    </row>
    <row r="414" spans="1:37" ht="12.75">
      <c r="A414" s="14" t="s">
        <v>864</v>
      </c>
      <c r="B414" s="15" t="s">
        <v>214</v>
      </c>
      <c r="C414" s="16" t="s">
        <v>791</v>
      </c>
      <c r="D414" s="17"/>
      <c r="E414" s="17" t="s">
        <v>1172</v>
      </c>
      <c r="F414" s="36">
        <v>2820516022</v>
      </c>
      <c r="G414" s="34">
        <v>89.75</v>
      </c>
      <c r="H414" s="20">
        <f t="shared" si="96"/>
        <v>0.8975</v>
      </c>
      <c r="I414" s="18">
        <v>6822035.28</v>
      </c>
      <c r="J414" s="18">
        <v>0</v>
      </c>
      <c r="K414" s="18">
        <v>0</v>
      </c>
      <c r="L414" s="18">
        <v>750350.36</v>
      </c>
      <c r="M414" s="21">
        <f t="shared" si="97"/>
        <v>7572385.640000001</v>
      </c>
      <c r="N414" s="18">
        <v>31889239</v>
      </c>
      <c r="O414" s="18">
        <v>14688713.97</v>
      </c>
      <c r="P414" s="18">
        <v>0</v>
      </c>
      <c r="Q414" s="21">
        <f t="shared" si="98"/>
        <v>46577952.97</v>
      </c>
      <c r="R414" s="18">
        <v>10856591</v>
      </c>
      <c r="S414" s="18">
        <v>358296</v>
      </c>
      <c r="T414" s="22">
        <f t="shared" si="99"/>
        <v>11214887</v>
      </c>
      <c r="U414" s="21">
        <f t="shared" si="100"/>
        <v>65365225.61</v>
      </c>
      <c r="V414" s="23">
        <f t="shared" si="101"/>
        <v>0.38491506218431965</v>
      </c>
      <c r="W414" s="23">
        <f t="shared" si="101"/>
        <v>0.01270320739911755</v>
      </c>
      <c r="X414" s="23">
        <f t="shared" si="101"/>
        <v>0.39761826958343727</v>
      </c>
      <c r="Y414" s="24">
        <f t="shared" si="102"/>
        <v>1.6513982762974</v>
      </c>
      <c r="Z414" s="24">
        <f t="shared" si="103"/>
        <v>0.26847518613386556</v>
      </c>
      <c r="AA414" s="25"/>
      <c r="AB414" s="24">
        <f t="shared" si="104"/>
        <v>2.317491732014703</v>
      </c>
      <c r="AC414" s="35">
        <v>438606.14782016346</v>
      </c>
      <c r="AD414" s="27">
        <f t="shared" si="105"/>
        <v>10164.661211840476</v>
      </c>
      <c r="AE414" s="29"/>
      <c r="AF414" s="30">
        <f t="shared" si="106"/>
        <v>3142636236.2116995</v>
      </c>
      <c r="AG414" s="23">
        <f t="shared" si="107"/>
        <v>0.24095647955514432</v>
      </c>
      <c r="AH414" s="23">
        <f t="shared" si="108"/>
        <v>1.4821299529769163</v>
      </c>
      <c r="AI414" s="23">
        <f t="shared" si="109"/>
        <v>0.3454612683104269</v>
      </c>
      <c r="AJ414" s="23">
        <f t="shared" si="110"/>
        <v>0.35686239695113486</v>
      </c>
      <c r="AK414" s="23">
        <f t="shared" si="111"/>
        <v>2.08</v>
      </c>
    </row>
    <row r="415" spans="1:37" ht="12.75">
      <c r="A415" s="14" t="s">
        <v>865</v>
      </c>
      <c r="B415" s="15" t="s">
        <v>866</v>
      </c>
      <c r="C415" s="16" t="s">
        <v>791</v>
      </c>
      <c r="D415" s="17"/>
      <c r="E415" s="17" t="s">
        <v>1172</v>
      </c>
      <c r="F415" s="36">
        <v>742721400</v>
      </c>
      <c r="G415" s="34">
        <v>93.95</v>
      </c>
      <c r="H415" s="20">
        <f t="shared" si="96"/>
        <v>0.9395</v>
      </c>
      <c r="I415" s="18">
        <v>1729412.05</v>
      </c>
      <c r="J415" s="18">
        <v>0</v>
      </c>
      <c r="K415" s="18">
        <v>0</v>
      </c>
      <c r="L415" s="18">
        <v>190104.5</v>
      </c>
      <c r="M415" s="21">
        <f t="shared" si="97"/>
        <v>1919516.55</v>
      </c>
      <c r="N415" s="18">
        <v>7601351.5</v>
      </c>
      <c r="O415" s="18">
        <v>4499358.36</v>
      </c>
      <c r="P415" s="18">
        <v>0</v>
      </c>
      <c r="Q415" s="21">
        <f t="shared" si="98"/>
        <v>12100709.86</v>
      </c>
      <c r="R415" s="18">
        <v>3281432.12</v>
      </c>
      <c r="S415" s="18">
        <v>111408.21</v>
      </c>
      <c r="T415" s="22">
        <f t="shared" si="99"/>
        <v>3392840.33</v>
      </c>
      <c r="U415" s="21">
        <f t="shared" si="100"/>
        <v>17413066.740000002</v>
      </c>
      <c r="V415" s="23">
        <f t="shared" si="101"/>
        <v>0.4418119795659584</v>
      </c>
      <c r="W415" s="23">
        <f t="shared" si="101"/>
        <v>0.015000000000000001</v>
      </c>
      <c r="X415" s="23">
        <f t="shared" si="101"/>
        <v>0.4568119795659584</v>
      </c>
      <c r="Y415" s="24">
        <f t="shared" si="102"/>
        <v>1.6292394240963028</v>
      </c>
      <c r="Z415" s="24">
        <f t="shared" si="103"/>
        <v>0.2584436842670751</v>
      </c>
      <c r="AA415" s="25"/>
      <c r="AB415" s="24">
        <f t="shared" si="104"/>
        <v>2.344495087929337</v>
      </c>
      <c r="AC415" s="35">
        <v>288934.236888627</v>
      </c>
      <c r="AD415" s="27">
        <f t="shared" si="105"/>
        <v>6774.048991199974</v>
      </c>
      <c r="AE415" s="29"/>
      <c r="AF415" s="30">
        <f t="shared" si="106"/>
        <v>790549654.0713146</v>
      </c>
      <c r="AG415" s="23">
        <f t="shared" si="107"/>
        <v>0.2428078413689171</v>
      </c>
      <c r="AH415" s="23">
        <f t="shared" si="108"/>
        <v>1.5306704389384767</v>
      </c>
      <c r="AI415" s="23">
        <f t="shared" si="109"/>
        <v>0.41508235480221783</v>
      </c>
      <c r="AJ415" s="23">
        <f t="shared" si="110"/>
        <v>0.42917485480221784</v>
      </c>
      <c r="AK415" s="23">
        <f t="shared" si="111"/>
        <v>2.203</v>
      </c>
    </row>
    <row r="416" spans="1:37" ht="12.75">
      <c r="A416" s="14" t="s">
        <v>867</v>
      </c>
      <c r="B416" s="15" t="s">
        <v>868</v>
      </c>
      <c r="C416" s="16" t="s">
        <v>869</v>
      </c>
      <c r="D416" s="17"/>
      <c r="E416" s="17" t="s">
        <v>1172</v>
      </c>
      <c r="F416" s="36">
        <v>996097363</v>
      </c>
      <c r="G416" s="34">
        <v>90.88</v>
      </c>
      <c r="H416" s="20">
        <f t="shared" si="96"/>
        <v>0.9087999999999999</v>
      </c>
      <c r="I416" s="18">
        <v>3047604.53</v>
      </c>
      <c r="J416" s="18">
        <v>348016.31</v>
      </c>
      <c r="K416" s="18">
        <v>0</v>
      </c>
      <c r="L416" s="18">
        <v>134499.06</v>
      </c>
      <c r="M416" s="21">
        <f t="shared" si="97"/>
        <v>3530119.9</v>
      </c>
      <c r="N416" s="18">
        <v>0</v>
      </c>
      <c r="O416" s="18">
        <v>2172660.3</v>
      </c>
      <c r="P416" s="18">
        <v>410723.59</v>
      </c>
      <c r="Q416" s="21">
        <f t="shared" si="98"/>
        <v>2583383.8899999997</v>
      </c>
      <c r="R416" s="18">
        <v>1541735.31</v>
      </c>
      <c r="S416" s="18">
        <v>99609.74</v>
      </c>
      <c r="T416" s="22">
        <f t="shared" si="99"/>
        <v>1641345.05</v>
      </c>
      <c r="U416" s="21">
        <f t="shared" si="100"/>
        <v>7754848.839999999</v>
      </c>
      <c r="V416" s="23">
        <f t="shared" si="101"/>
        <v>0.1547775716780007</v>
      </c>
      <c r="W416" s="23">
        <f t="shared" si="101"/>
        <v>0.010000000371449633</v>
      </c>
      <c r="X416" s="23">
        <f t="shared" si="101"/>
        <v>0.16477757204945034</v>
      </c>
      <c r="Y416" s="24">
        <f t="shared" si="102"/>
        <v>0.25935054001342633</v>
      </c>
      <c r="Z416" s="24">
        <f t="shared" si="103"/>
        <v>0.35439506529443543</v>
      </c>
      <c r="AA416" s="25"/>
      <c r="AB416" s="24">
        <f t="shared" si="104"/>
        <v>0.778523177357312</v>
      </c>
      <c r="AC416" s="35">
        <v>781144.1051738762</v>
      </c>
      <c r="AD416" s="27">
        <f t="shared" si="105"/>
        <v>6081.3879073390035</v>
      </c>
      <c r="AE416" s="29"/>
      <c r="AF416" s="30">
        <f t="shared" si="106"/>
        <v>1096057837.8080986</v>
      </c>
      <c r="AG416" s="23">
        <f t="shared" si="107"/>
        <v>0.32207423533958296</v>
      </c>
      <c r="AH416" s="23">
        <f t="shared" si="108"/>
        <v>0.2356977707642019</v>
      </c>
      <c r="AI416" s="23">
        <f t="shared" si="109"/>
        <v>0.14066185714096704</v>
      </c>
      <c r="AJ416" s="23">
        <f t="shared" si="110"/>
        <v>0.1497498574785405</v>
      </c>
      <c r="AK416" s="23">
        <f t="shared" si="111"/>
        <v>0.7080000000000001</v>
      </c>
    </row>
    <row r="417" spans="1:37" ht="12.75">
      <c r="A417" s="14" t="s">
        <v>870</v>
      </c>
      <c r="B417" s="15" t="s">
        <v>871</v>
      </c>
      <c r="C417" s="16" t="s">
        <v>869</v>
      </c>
      <c r="D417" s="17"/>
      <c r="E417" s="17" t="s">
        <v>1171</v>
      </c>
      <c r="F417" s="36">
        <v>1603584033</v>
      </c>
      <c r="G417" s="34">
        <v>98.39</v>
      </c>
      <c r="H417" s="20">
        <f t="shared" si="96"/>
        <v>0.9839</v>
      </c>
      <c r="I417" s="18">
        <v>4204031.45</v>
      </c>
      <c r="J417" s="18">
        <v>479933.86</v>
      </c>
      <c r="K417" s="18">
        <v>190547.4</v>
      </c>
      <c r="L417" s="18">
        <v>185402.29</v>
      </c>
      <c r="M417" s="21">
        <f t="shared" si="97"/>
        <v>5059915.000000001</v>
      </c>
      <c r="N417" s="18">
        <v>2926684</v>
      </c>
      <c r="O417" s="18">
        <v>0</v>
      </c>
      <c r="P417" s="18">
        <v>0</v>
      </c>
      <c r="Q417" s="21">
        <f t="shared" si="98"/>
        <v>2926684</v>
      </c>
      <c r="R417" s="18">
        <v>2758000</v>
      </c>
      <c r="S417" s="18">
        <v>0</v>
      </c>
      <c r="T417" s="22">
        <f t="shared" si="99"/>
        <v>2758000</v>
      </c>
      <c r="U417" s="21">
        <f t="shared" si="100"/>
        <v>10744599</v>
      </c>
      <c r="V417" s="23">
        <f t="shared" si="101"/>
        <v>0.17198973943637416</v>
      </c>
      <c r="W417" s="23">
        <f t="shared" si="101"/>
        <v>0</v>
      </c>
      <c r="X417" s="23">
        <f t="shared" si="101"/>
        <v>0.17198973943637416</v>
      </c>
      <c r="Y417" s="24">
        <f t="shared" si="102"/>
        <v>0.18250892624097362</v>
      </c>
      <c r="Z417" s="24">
        <f t="shared" si="103"/>
        <v>0.31553787614945655</v>
      </c>
      <c r="AA417" s="25"/>
      <c r="AB417" s="24">
        <f t="shared" si="104"/>
        <v>0.6700365418268043</v>
      </c>
      <c r="AC417" s="35">
        <v>1563027.2632674298</v>
      </c>
      <c r="AD417" s="27">
        <f t="shared" si="105"/>
        <v>10472.853822607227</v>
      </c>
      <c r="AE417" s="29"/>
      <c r="AF417" s="30">
        <f t="shared" si="106"/>
        <v>1629824202.6628723</v>
      </c>
      <c r="AG417" s="23">
        <f t="shared" si="107"/>
        <v>0.3104577163434503</v>
      </c>
      <c r="AH417" s="23">
        <f t="shared" si="108"/>
        <v>0.17957053252849392</v>
      </c>
      <c r="AI417" s="23">
        <f t="shared" si="109"/>
        <v>0.1692207046314485</v>
      </c>
      <c r="AJ417" s="23">
        <f t="shared" si="110"/>
        <v>0.1692207046314485</v>
      </c>
      <c r="AK417" s="23">
        <f t="shared" si="111"/>
        <v>0.659</v>
      </c>
    </row>
    <row r="418" spans="1:37" ht="12.75">
      <c r="A418" s="14" t="s">
        <v>872</v>
      </c>
      <c r="B418" s="15" t="s">
        <v>873</v>
      </c>
      <c r="C418" s="16" t="s">
        <v>869</v>
      </c>
      <c r="D418" s="17"/>
      <c r="E418" s="17" t="s">
        <v>1171</v>
      </c>
      <c r="F418" s="36">
        <v>1644661380</v>
      </c>
      <c r="G418" s="34">
        <v>80.57</v>
      </c>
      <c r="H418" s="20">
        <f t="shared" si="96"/>
        <v>0.8057</v>
      </c>
      <c r="I418" s="18">
        <v>5710641.840000001</v>
      </c>
      <c r="J418" s="18">
        <v>0</v>
      </c>
      <c r="K418" s="18">
        <v>0</v>
      </c>
      <c r="L418" s="18">
        <v>252030.1</v>
      </c>
      <c r="M418" s="21">
        <f t="shared" si="97"/>
        <v>5962671.94</v>
      </c>
      <c r="N418" s="18">
        <v>1402104</v>
      </c>
      <c r="O418" s="18">
        <v>4183319.14</v>
      </c>
      <c r="P418" s="18">
        <v>0</v>
      </c>
      <c r="Q418" s="21">
        <f t="shared" si="98"/>
        <v>5585423.140000001</v>
      </c>
      <c r="R418" s="18">
        <v>5775575.2</v>
      </c>
      <c r="S418" s="18">
        <v>0</v>
      </c>
      <c r="T418" s="22">
        <f t="shared" si="99"/>
        <v>5775575.2</v>
      </c>
      <c r="U418" s="21">
        <f t="shared" si="100"/>
        <v>17323670.28</v>
      </c>
      <c r="V418" s="23">
        <f t="shared" si="101"/>
        <v>0.35117108422646853</v>
      </c>
      <c r="W418" s="23">
        <f t="shared" si="101"/>
        <v>0</v>
      </c>
      <c r="X418" s="23">
        <f t="shared" si="101"/>
        <v>0.35117108422646853</v>
      </c>
      <c r="Y418" s="24">
        <f t="shared" si="102"/>
        <v>0.33960930851309956</v>
      </c>
      <c r="Z418" s="24">
        <f t="shared" si="103"/>
        <v>0.36254708796044083</v>
      </c>
      <c r="AA418" s="25"/>
      <c r="AB418" s="24">
        <f t="shared" si="104"/>
        <v>1.053327480700009</v>
      </c>
      <c r="AC418" s="35">
        <v>660363.8888888889</v>
      </c>
      <c r="AD418" s="27">
        <f t="shared" si="105"/>
        <v>6955.79431428594</v>
      </c>
      <c r="AE418" s="29"/>
      <c r="AF418" s="30">
        <f t="shared" si="106"/>
        <v>2041282586.570684</v>
      </c>
      <c r="AG418" s="23">
        <f t="shared" si="107"/>
        <v>0.29210418876972716</v>
      </c>
      <c r="AH418" s="23">
        <f t="shared" si="108"/>
        <v>0.2736232198690043</v>
      </c>
      <c r="AI418" s="23">
        <f t="shared" si="109"/>
        <v>0.2829385425612657</v>
      </c>
      <c r="AJ418" s="23">
        <f t="shared" si="110"/>
        <v>0.2829385425612657</v>
      </c>
      <c r="AK418" s="23">
        <f t="shared" si="111"/>
        <v>0.849</v>
      </c>
    </row>
    <row r="419" spans="1:37" ht="12.75">
      <c r="A419" s="14" t="s">
        <v>874</v>
      </c>
      <c r="B419" s="15" t="s">
        <v>875</v>
      </c>
      <c r="C419" s="16" t="s">
        <v>869</v>
      </c>
      <c r="D419" s="17"/>
      <c r="E419" s="17" t="s">
        <v>1171</v>
      </c>
      <c r="F419" s="36">
        <v>1020998700</v>
      </c>
      <c r="G419" s="34">
        <v>101.22</v>
      </c>
      <c r="H419" s="20">
        <f t="shared" si="96"/>
        <v>1.0122</v>
      </c>
      <c r="I419" s="18">
        <v>2830037.05</v>
      </c>
      <c r="J419" s="18">
        <v>323170.75</v>
      </c>
      <c r="K419" s="18">
        <v>128348.77</v>
      </c>
      <c r="L419" s="18">
        <v>124896.46</v>
      </c>
      <c r="M419" s="21">
        <f t="shared" si="97"/>
        <v>3406453.03</v>
      </c>
      <c r="N419" s="18">
        <v>0</v>
      </c>
      <c r="O419" s="18">
        <v>7312354.81</v>
      </c>
      <c r="P419" s="18">
        <v>0</v>
      </c>
      <c r="Q419" s="21">
        <f t="shared" si="98"/>
        <v>7312354.81</v>
      </c>
      <c r="R419" s="18">
        <v>5970246.4</v>
      </c>
      <c r="S419" s="18">
        <v>0</v>
      </c>
      <c r="T419" s="22">
        <f t="shared" si="99"/>
        <v>5970246.4</v>
      </c>
      <c r="U419" s="21">
        <f t="shared" si="100"/>
        <v>16689054.24</v>
      </c>
      <c r="V419" s="23">
        <f t="shared" si="101"/>
        <v>0.5847457396370828</v>
      </c>
      <c r="W419" s="23">
        <f t="shared" si="101"/>
        <v>0</v>
      </c>
      <c r="X419" s="23">
        <f t="shared" si="101"/>
        <v>0.5847457396370828</v>
      </c>
      <c r="Y419" s="24">
        <f t="shared" si="102"/>
        <v>0.7161962899658931</v>
      </c>
      <c r="Z419" s="24">
        <f t="shared" si="103"/>
        <v>0.3336393111959888</v>
      </c>
      <c r="AA419" s="25"/>
      <c r="AB419" s="24">
        <f t="shared" si="104"/>
        <v>1.6345813407989649</v>
      </c>
      <c r="AC419" s="35">
        <v>260728.68321640583</v>
      </c>
      <c r="AD419" s="27">
        <f t="shared" si="105"/>
        <v>4261.822405966212</v>
      </c>
      <c r="AE419" s="29"/>
      <c r="AF419" s="30">
        <f t="shared" si="106"/>
        <v>1008692649.6739775</v>
      </c>
      <c r="AG419" s="23">
        <f t="shared" si="107"/>
        <v>0.33770971079257983</v>
      </c>
      <c r="AH419" s="23">
        <f t="shared" si="108"/>
        <v>0.7249338847034771</v>
      </c>
      <c r="AI419" s="23">
        <f t="shared" si="109"/>
        <v>0.5918796376606552</v>
      </c>
      <c r="AJ419" s="23">
        <f t="shared" si="110"/>
        <v>0.5918796376606552</v>
      </c>
      <c r="AK419" s="23">
        <f t="shared" si="111"/>
        <v>1.6549999999999998</v>
      </c>
    </row>
    <row r="420" spans="1:37" ht="12.75">
      <c r="A420" s="14" t="s">
        <v>876</v>
      </c>
      <c r="B420" s="15" t="s">
        <v>877</v>
      </c>
      <c r="C420" s="16" t="s">
        <v>869</v>
      </c>
      <c r="D420" s="17"/>
      <c r="E420" s="17" t="s">
        <v>1170</v>
      </c>
      <c r="F420" s="36">
        <v>5181066605</v>
      </c>
      <c r="G420" s="34">
        <v>87.8</v>
      </c>
      <c r="H420" s="20">
        <f t="shared" si="96"/>
        <v>0.878</v>
      </c>
      <c r="I420" s="18">
        <v>16884236.580000002</v>
      </c>
      <c r="J420" s="18">
        <v>1928048.63</v>
      </c>
      <c r="K420" s="18">
        <v>765727.01</v>
      </c>
      <c r="L420" s="18">
        <v>745128.38</v>
      </c>
      <c r="M420" s="21">
        <f t="shared" si="97"/>
        <v>20323140.6</v>
      </c>
      <c r="N420" s="18">
        <v>28537980</v>
      </c>
      <c r="O420" s="18">
        <v>19155526.02</v>
      </c>
      <c r="P420" s="18">
        <v>0</v>
      </c>
      <c r="Q420" s="21">
        <f t="shared" si="98"/>
        <v>47693506.019999996</v>
      </c>
      <c r="R420" s="18">
        <v>25917621.82</v>
      </c>
      <c r="S420" s="18">
        <v>270233</v>
      </c>
      <c r="T420" s="22">
        <f t="shared" si="99"/>
        <v>26187854.82</v>
      </c>
      <c r="U420" s="21">
        <f t="shared" si="100"/>
        <v>94204501.44</v>
      </c>
      <c r="V420" s="23">
        <f t="shared" si="101"/>
        <v>0.5002371865860235</v>
      </c>
      <c r="W420" s="23">
        <f t="shared" si="101"/>
        <v>0.005215779309596426</v>
      </c>
      <c r="X420" s="23">
        <f t="shared" si="101"/>
        <v>0.5054529658956199</v>
      </c>
      <c r="Y420" s="24">
        <f t="shared" si="102"/>
        <v>0.9205345087433014</v>
      </c>
      <c r="Z420" s="24">
        <f t="shared" si="103"/>
        <v>0.39225785247360284</v>
      </c>
      <c r="AA420" s="25"/>
      <c r="AB420" s="24">
        <f t="shared" si="104"/>
        <v>1.818245327112524</v>
      </c>
      <c r="AC420" s="35">
        <v>201693.25818054215</v>
      </c>
      <c r="AD420" s="27">
        <f t="shared" si="105"/>
        <v>3667.2782419687064</v>
      </c>
      <c r="AE420" s="29"/>
      <c r="AF420" s="30">
        <f t="shared" si="106"/>
        <v>5900987021.640091</v>
      </c>
      <c r="AG420" s="23">
        <f t="shared" si="107"/>
        <v>0.3444023944718233</v>
      </c>
      <c r="AH420" s="23">
        <f t="shared" si="108"/>
        <v>0.8082292986766187</v>
      </c>
      <c r="AI420" s="23">
        <f t="shared" si="109"/>
        <v>0.4392082498225286</v>
      </c>
      <c r="AJ420" s="23">
        <f t="shared" si="110"/>
        <v>0.44378770405635426</v>
      </c>
      <c r="AK420" s="23">
        <f t="shared" si="111"/>
        <v>1.596</v>
      </c>
    </row>
    <row r="421" spans="1:37" ht="12.75">
      <c r="A421" s="14" t="s">
        <v>878</v>
      </c>
      <c r="B421" s="15" t="s">
        <v>879</v>
      </c>
      <c r="C421" s="16" t="s">
        <v>869</v>
      </c>
      <c r="D421" s="17"/>
      <c r="E421" s="17" t="s">
        <v>1170</v>
      </c>
      <c r="F421" s="36">
        <v>10696434983</v>
      </c>
      <c r="G421" s="34">
        <v>88.91</v>
      </c>
      <c r="H421" s="20">
        <f t="shared" si="96"/>
        <v>0.8891</v>
      </c>
      <c r="I421" s="18">
        <v>34283738.87</v>
      </c>
      <c r="J421" s="18">
        <v>3914736.55</v>
      </c>
      <c r="K421" s="18">
        <v>1554656.67</v>
      </c>
      <c r="L421" s="18">
        <v>1512805.64</v>
      </c>
      <c r="M421" s="21">
        <f t="shared" si="97"/>
        <v>41265937.73</v>
      </c>
      <c r="N421" s="18">
        <v>97602538</v>
      </c>
      <c r="O421" s="18">
        <v>0</v>
      </c>
      <c r="P421" s="18">
        <v>0</v>
      </c>
      <c r="Q421" s="21">
        <f t="shared" si="98"/>
        <v>97602538</v>
      </c>
      <c r="R421" s="18">
        <v>54866068</v>
      </c>
      <c r="S421" s="18">
        <v>1069643</v>
      </c>
      <c r="T421" s="22">
        <f t="shared" si="99"/>
        <v>55935711</v>
      </c>
      <c r="U421" s="21">
        <f t="shared" si="100"/>
        <v>194804186.73</v>
      </c>
      <c r="V421" s="23">
        <f t="shared" si="101"/>
        <v>0.5129378908692422</v>
      </c>
      <c r="W421" s="23">
        <f t="shared" si="101"/>
        <v>0.00999999534143852</v>
      </c>
      <c r="X421" s="23">
        <f t="shared" si="101"/>
        <v>0.5229378862106808</v>
      </c>
      <c r="Y421" s="24">
        <f t="shared" si="102"/>
        <v>0.9124772707460115</v>
      </c>
      <c r="Z421" s="24">
        <f t="shared" si="103"/>
        <v>0.38579150712910004</v>
      </c>
      <c r="AA421" s="25"/>
      <c r="AB421" s="24">
        <f t="shared" si="104"/>
        <v>1.8212066640857925</v>
      </c>
      <c r="AC421" s="35">
        <v>304662.0689970299</v>
      </c>
      <c r="AD421" s="27">
        <f t="shared" si="105"/>
        <v>5548.525903515564</v>
      </c>
      <c r="AE421" s="29"/>
      <c r="AF421" s="30">
        <f t="shared" si="106"/>
        <v>12030632080.755821</v>
      </c>
      <c r="AG421" s="23">
        <f t="shared" si="107"/>
        <v>0.34300722898848285</v>
      </c>
      <c r="AH421" s="23">
        <f t="shared" si="108"/>
        <v>0.8112835414202787</v>
      </c>
      <c r="AI421" s="23">
        <f t="shared" si="109"/>
        <v>0.4560530787718433</v>
      </c>
      <c r="AJ421" s="23">
        <f t="shared" si="110"/>
        <v>0.4649440746299163</v>
      </c>
      <c r="AK421" s="23">
        <f t="shared" si="111"/>
        <v>1.6190000000000002</v>
      </c>
    </row>
    <row r="422" spans="1:37" ht="12.75">
      <c r="A422" s="14" t="s">
        <v>880</v>
      </c>
      <c r="B422" s="15" t="s">
        <v>881</v>
      </c>
      <c r="C422" s="16" t="s">
        <v>869</v>
      </c>
      <c r="D422" s="17"/>
      <c r="E422" s="17" t="s">
        <v>1171</v>
      </c>
      <c r="F422" s="36">
        <v>17155320796</v>
      </c>
      <c r="G422" s="34">
        <v>101.08</v>
      </c>
      <c r="H422" s="20">
        <f t="shared" si="96"/>
        <v>1.0108</v>
      </c>
      <c r="I422" s="18">
        <v>45200210.53</v>
      </c>
      <c r="J422" s="18">
        <v>5159925.46</v>
      </c>
      <c r="K422" s="18">
        <v>2048589.06</v>
      </c>
      <c r="L422" s="18">
        <v>1993239.79</v>
      </c>
      <c r="M422" s="21">
        <f t="shared" si="97"/>
        <v>54401964.84</v>
      </c>
      <c r="N422" s="18">
        <v>0</v>
      </c>
      <c r="O422" s="18">
        <v>121038126.08</v>
      </c>
      <c r="P422" s="18">
        <v>0</v>
      </c>
      <c r="Q422" s="21">
        <f t="shared" si="98"/>
        <v>121038126.08</v>
      </c>
      <c r="R422" s="18">
        <v>56897152.29</v>
      </c>
      <c r="S422" s="18">
        <v>2573298.12</v>
      </c>
      <c r="T422" s="22">
        <f t="shared" si="99"/>
        <v>59470450.41</v>
      </c>
      <c r="U422" s="21">
        <f t="shared" si="100"/>
        <v>234910541.33</v>
      </c>
      <c r="V422" s="23">
        <f t="shared" si="101"/>
        <v>0.3316589235875225</v>
      </c>
      <c r="W422" s="23">
        <f t="shared" si="101"/>
        <v>0.015000000003497459</v>
      </c>
      <c r="X422" s="23">
        <f t="shared" si="101"/>
        <v>0.34665892359101996</v>
      </c>
      <c r="Y422" s="24">
        <f t="shared" si="102"/>
        <v>0.705542773109913</v>
      </c>
      <c r="Z422" s="24">
        <f t="shared" si="103"/>
        <v>0.3171142381242126</v>
      </c>
      <c r="AA422" s="25"/>
      <c r="AB422" s="24">
        <f t="shared" si="104"/>
        <v>1.3693159348251458</v>
      </c>
      <c r="AC422" s="35">
        <v>370196.84610130306</v>
      </c>
      <c r="AD422" s="27">
        <f t="shared" si="105"/>
        <v>5069.164403885265</v>
      </c>
      <c r="AE422" s="29"/>
      <c r="AF422" s="30">
        <f t="shared" si="106"/>
        <v>16972022948.159874</v>
      </c>
      <c r="AG422" s="23">
        <f t="shared" si="107"/>
        <v>0.3205390718959541</v>
      </c>
      <c r="AH422" s="23">
        <f t="shared" si="108"/>
        <v>0.7131626350595001</v>
      </c>
      <c r="AI422" s="23">
        <f t="shared" si="109"/>
        <v>0.3352408399622677</v>
      </c>
      <c r="AJ422" s="23">
        <f t="shared" si="110"/>
        <v>0.35040283996580296</v>
      </c>
      <c r="AK422" s="23">
        <f t="shared" si="111"/>
        <v>1.384</v>
      </c>
    </row>
    <row r="423" spans="1:37" ht="12.75">
      <c r="A423" s="14" t="s">
        <v>882</v>
      </c>
      <c r="B423" s="15" t="s">
        <v>883</v>
      </c>
      <c r="C423" s="16" t="s">
        <v>869</v>
      </c>
      <c r="D423" s="17"/>
      <c r="E423" s="17" t="s">
        <v>1171</v>
      </c>
      <c r="F423" s="36">
        <v>283966852</v>
      </c>
      <c r="G423" s="34">
        <v>107.6</v>
      </c>
      <c r="H423" s="20">
        <f t="shared" si="96"/>
        <v>1.0759999999999998</v>
      </c>
      <c r="I423" s="18">
        <v>753052.34</v>
      </c>
      <c r="J423" s="18">
        <v>85984.97</v>
      </c>
      <c r="K423" s="18">
        <v>34145.62</v>
      </c>
      <c r="L423" s="18">
        <v>33225.97</v>
      </c>
      <c r="M423" s="21">
        <f t="shared" si="97"/>
        <v>906408.8999999999</v>
      </c>
      <c r="N423" s="18">
        <v>1655231</v>
      </c>
      <c r="O423" s="18">
        <v>1457631.08</v>
      </c>
      <c r="P423" s="18">
        <v>0</v>
      </c>
      <c r="Q423" s="21">
        <f t="shared" si="98"/>
        <v>3112862.08</v>
      </c>
      <c r="R423" s="18">
        <v>831000</v>
      </c>
      <c r="S423" s="18">
        <v>0</v>
      </c>
      <c r="T423" s="22">
        <f t="shared" si="99"/>
        <v>831000</v>
      </c>
      <c r="U423" s="21">
        <f t="shared" si="100"/>
        <v>4850270.98</v>
      </c>
      <c r="V423" s="23">
        <f t="shared" si="101"/>
        <v>0.29263979022452946</v>
      </c>
      <c r="W423" s="23">
        <f t="shared" si="101"/>
        <v>0</v>
      </c>
      <c r="X423" s="23">
        <f t="shared" si="101"/>
        <v>0.29263979022452946</v>
      </c>
      <c r="Y423" s="24">
        <f t="shared" si="102"/>
        <v>1.0962061445115432</v>
      </c>
      <c r="Z423" s="24">
        <f t="shared" si="103"/>
        <v>0.3191953193184675</v>
      </c>
      <c r="AA423" s="25"/>
      <c r="AB423" s="24">
        <f t="shared" si="104"/>
        <v>1.7080412540545402</v>
      </c>
      <c r="AC423" s="35">
        <v>298093.8833570412</v>
      </c>
      <c r="AD423" s="27">
        <f t="shared" si="105"/>
        <v>5091.566503551485</v>
      </c>
      <c r="AE423" s="29"/>
      <c r="AF423" s="30">
        <f t="shared" si="106"/>
        <v>263909713.75464687</v>
      </c>
      <c r="AG423" s="23">
        <f t="shared" si="107"/>
        <v>0.34345416358667097</v>
      </c>
      <c r="AH423" s="23">
        <f t="shared" si="108"/>
        <v>1.1795178114944203</v>
      </c>
      <c r="AI423" s="23">
        <f t="shared" si="109"/>
        <v>0.31488041428159363</v>
      </c>
      <c r="AJ423" s="23">
        <f t="shared" si="110"/>
        <v>0.31488041428159363</v>
      </c>
      <c r="AK423" s="23">
        <f t="shared" si="111"/>
        <v>1.8379999999999999</v>
      </c>
    </row>
    <row r="424" spans="1:37" ht="12.75">
      <c r="A424" s="14" t="s">
        <v>884</v>
      </c>
      <c r="B424" s="15" t="s">
        <v>885</v>
      </c>
      <c r="C424" s="16" t="s">
        <v>869</v>
      </c>
      <c r="D424" s="17"/>
      <c r="E424" s="17" t="s">
        <v>1172</v>
      </c>
      <c r="F424" s="36">
        <v>1230549201</v>
      </c>
      <c r="G424" s="34">
        <v>91.54</v>
      </c>
      <c r="H424" s="20">
        <f t="shared" si="96"/>
        <v>0.9154000000000001</v>
      </c>
      <c r="I424" s="18">
        <v>3937712.6500000004</v>
      </c>
      <c r="J424" s="18">
        <v>449652.75</v>
      </c>
      <c r="K424" s="18">
        <v>0</v>
      </c>
      <c r="L424" s="18">
        <v>173774.27</v>
      </c>
      <c r="M424" s="21">
        <f t="shared" si="97"/>
        <v>4561139.67</v>
      </c>
      <c r="N424" s="18">
        <v>0</v>
      </c>
      <c r="O424" s="18">
        <v>2729452.18</v>
      </c>
      <c r="P424" s="18">
        <v>530652.05</v>
      </c>
      <c r="Q424" s="21">
        <f t="shared" si="98"/>
        <v>3260104.2300000004</v>
      </c>
      <c r="R424" s="18">
        <v>2708795.85</v>
      </c>
      <c r="S424" s="18">
        <v>0</v>
      </c>
      <c r="T424" s="22">
        <f t="shared" si="99"/>
        <v>2708795.85</v>
      </c>
      <c r="U424" s="21">
        <f t="shared" si="100"/>
        <v>10530039.75</v>
      </c>
      <c r="V424" s="23">
        <f t="shared" si="101"/>
        <v>0.22012901619851608</v>
      </c>
      <c r="W424" s="23">
        <f t="shared" si="101"/>
        <v>0</v>
      </c>
      <c r="X424" s="23">
        <f t="shared" si="101"/>
        <v>0.22012901619851608</v>
      </c>
      <c r="Y424" s="24">
        <f t="shared" si="102"/>
        <v>0.26493083148164187</v>
      </c>
      <c r="Z424" s="24">
        <f t="shared" si="103"/>
        <v>0.3706588624244696</v>
      </c>
      <c r="AA424" s="25"/>
      <c r="AB424" s="24">
        <f t="shared" si="104"/>
        <v>0.8557187101046274</v>
      </c>
      <c r="AC424" s="35">
        <v>1004566.0218671152</v>
      </c>
      <c r="AD424" s="27">
        <f t="shared" si="105"/>
        <v>8596.259404470647</v>
      </c>
      <c r="AE424" s="29"/>
      <c r="AF424" s="30">
        <f t="shared" si="106"/>
        <v>1344274853.6159055</v>
      </c>
      <c r="AG424" s="23">
        <f t="shared" si="107"/>
        <v>0.33930112266335954</v>
      </c>
      <c r="AH424" s="23">
        <f t="shared" si="108"/>
        <v>0.24251768313829497</v>
      </c>
      <c r="AI424" s="23">
        <f t="shared" si="109"/>
        <v>0.20150610142812161</v>
      </c>
      <c r="AJ424" s="23">
        <f t="shared" si="110"/>
        <v>0.20150610142812161</v>
      </c>
      <c r="AK424" s="23">
        <f t="shared" si="111"/>
        <v>0.784</v>
      </c>
    </row>
    <row r="425" spans="1:37" ht="12.75">
      <c r="A425" s="14" t="s">
        <v>886</v>
      </c>
      <c r="B425" s="15" t="s">
        <v>887</v>
      </c>
      <c r="C425" s="16" t="s">
        <v>869</v>
      </c>
      <c r="D425" s="17"/>
      <c r="E425" s="17" t="s">
        <v>1171</v>
      </c>
      <c r="F425" s="36">
        <v>352886070</v>
      </c>
      <c r="G425" s="34">
        <v>84.34</v>
      </c>
      <c r="H425" s="20">
        <f t="shared" si="96"/>
        <v>0.8434</v>
      </c>
      <c r="I425" s="18">
        <v>1198609.77</v>
      </c>
      <c r="J425" s="18">
        <v>136866.61</v>
      </c>
      <c r="K425" s="18">
        <v>54354.41</v>
      </c>
      <c r="L425" s="18">
        <v>52891.48</v>
      </c>
      <c r="M425" s="21">
        <f t="shared" si="97"/>
        <v>1442722.2699999998</v>
      </c>
      <c r="N425" s="18">
        <v>1688834</v>
      </c>
      <c r="O425" s="18">
        <v>1060699.23</v>
      </c>
      <c r="P425" s="18">
        <v>0</v>
      </c>
      <c r="Q425" s="21">
        <f t="shared" si="98"/>
        <v>2749533.23</v>
      </c>
      <c r="R425" s="18">
        <v>1570719.18</v>
      </c>
      <c r="S425" s="18">
        <v>0</v>
      </c>
      <c r="T425" s="22">
        <f t="shared" si="99"/>
        <v>1570719.18</v>
      </c>
      <c r="U425" s="21">
        <f t="shared" si="100"/>
        <v>5762974.68</v>
      </c>
      <c r="V425" s="23">
        <f t="shared" si="101"/>
        <v>0.4451065977186348</v>
      </c>
      <c r="W425" s="23">
        <f t="shared" si="101"/>
        <v>0</v>
      </c>
      <c r="X425" s="23">
        <f t="shared" si="101"/>
        <v>0.4451065977186348</v>
      </c>
      <c r="Y425" s="24">
        <f t="shared" si="102"/>
        <v>0.779156068699453</v>
      </c>
      <c r="Z425" s="24">
        <f t="shared" si="103"/>
        <v>0.40883514330843373</v>
      </c>
      <c r="AA425" s="25"/>
      <c r="AB425" s="24">
        <f t="shared" si="104"/>
        <v>1.6330978097265216</v>
      </c>
      <c r="AC425" s="35">
        <v>388832.9223181258</v>
      </c>
      <c r="AD425" s="27">
        <f t="shared" si="105"/>
        <v>6350.02193787294</v>
      </c>
      <c r="AE425" s="29"/>
      <c r="AF425" s="30">
        <f t="shared" si="106"/>
        <v>418408904.434432</v>
      </c>
      <c r="AG425" s="23">
        <f t="shared" si="107"/>
        <v>0.34481155986633305</v>
      </c>
      <c r="AH425" s="23">
        <f t="shared" si="108"/>
        <v>0.6571402283411187</v>
      </c>
      <c r="AI425" s="23">
        <f t="shared" si="109"/>
        <v>0.3754029045158966</v>
      </c>
      <c r="AJ425" s="23">
        <f t="shared" si="110"/>
        <v>0.3754029045158966</v>
      </c>
      <c r="AK425" s="23">
        <f t="shared" si="111"/>
        <v>1.377</v>
      </c>
    </row>
    <row r="426" spans="1:37" ht="12.75">
      <c r="A426" s="14" t="s">
        <v>888</v>
      </c>
      <c r="B426" s="15" t="s">
        <v>889</v>
      </c>
      <c r="C426" s="16" t="s">
        <v>869</v>
      </c>
      <c r="D426" s="17"/>
      <c r="E426" s="17" t="s">
        <v>1171</v>
      </c>
      <c r="F426" s="36">
        <v>6759795179</v>
      </c>
      <c r="G426" s="34">
        <v>97.59</v>
      </c>
      <c r="H426" s="20">
        <f t="shared" si="96"/>
        <v>0.9759</v>
      </c>
      <c r="I426" s="18">
        <v>19237007.900000002</v>
      </c>
      <c r="J426" s="18">
        <v>2196520.37</v>
      </c>
      <c r="K426" s="18">
        <v>872269.52</v>
      </c>
      <c r="L426" s="18">
        <v>848776.22</v>
      </c>
      <c r="M426" s="21">
        <f t="shared" si="97"/>
        <v>23154574.01</v>
      </c>
      <c r="N426" s="18">
        <v>73569074</v>
      </c>
      <c r="O426" s="18">
        <v>0</v>
      </c>
      <c r="P426" s="18">
        <v>0</v>
      </c>
      <c r="Q426" s="21">
        <f t="shared" si="98"/>
        <v>73569074</v>
      </c>
      <c r="R426" s="18">
        <v>25583608.72</v>
      </c>
      <c r="S426" s="18">
        <v>1351959</v>
      </c>
      <c r="T426" s="22">
        <f t="shared" si="99"/>
        <v>26935567.72</v>
      </c>
      <c r="U426" s="21">
        <f t="shared" si="100"/>
        <v>123659215.73</v>
      </c>
      <c r="V426" s="23">
        <f t="shared" si="101"/>
        <v>0.3784672174606431</v>
      </c>
      <c r="W426" s="23">
        <f t="shared" si="101"/>
        <v>0.019999999470398155</v>
      </c>
      <c r="X426" s="23">
        <f t="shared" si="101"/>
        <v>0.39846721693104126</v>
      </c>
      <c r="Y426" s="24">
        <f t="shared" si="102"/>
        <v>1.0883328866020958</v>
      </c>
      <c r="Z426" s="24">
        <f t="shared" si="103"/>
        <v>0.3425336625868794</v>
      </c>
      <c r="AA426" s="25"/>
      <c r="AB426" s="24">
        <f t="shared" si="104"/>
        <v>1.8293337661200164</v>
      </c>
      <c r="AC426" s="35">
        <v>332843.9489860401</v>
      </c>
      <c r="AD426" s="27">
        <f t="shared" si="105"/>
        <v>6088.826747288914</v>
      </c>
      <c r="AE426" s="29"/>
      <c r="AF426" s="30">
        <f t="shared" si="106"/>
        <v>6926729356.491444</v>
      </c>
      <c r="AG426" s="23">
        <f t="shared" si="107"/>
        <v>0.33427860131853565</v>
      </c>
      <c r="AH426" s="23">
        <f t="shared" si="108"/>
        <v>1.062104064034985</v>
      </c>
      <c r="AI426" s="23">
        <f t="shared" si="109"/>
        <v>0.3693461575198416</v>
      </c>
      <c r="AJ426" s="23">
        <f t="shared" si="110"/>
        <v>0.3888641570030032</v>
      </c>
      <c r="AK426" s="23">
        <f t="shared" si="111"/>
        <v>1.7850000000000001</v>
      </c>
    </row>
    <row r="427" spans="1:37" ht="12.75">
      <c r="A427" s="14" t="s">
        <v>890</v>
      </c>
      <c r="B427" s="15" t="s">
        <v>891</v>
      </c>
      <c r="C427" s="16" t="s">
        <v>869</v>
      </c>
      <c r="D427" s="17"/>
      <c r="E427" s="17" t="s">
        <v>1171</v>
      </c>
      <c r="F427" s="36">
        <v>4321644881</v>
      </c>
      <c r="G427" s="34">
        <v>101.77</v>
      </c>
      <c r="H427" s="20">
        <f t="shared" si="96"/>
        <v>1.0177</v>
      </c>
      <c r="I427" s="18">
        <v>11612716.6</v>
      </c>
      <c r="J427" s="18">
        <v>1325926.71</v>
      </c>
      <c r="K427" s="18">
        <v>526526.19</v>
      </c>
      <c r="L427" s="18">
        <v>512338.98</v>
      </c>
      <c r="M427" s="21">
        <f t="shared" si="97"/>
        <v>13977508.479999999</v>
      </c>
      <c r="N427" s="18">
        <v>40031136</v>
      </c>
      <c r="O427" s="18">
        <v>0</v>
      </c>
      <c r="P427" s="18">
        <v>0</v>
      </c>
      <c r="Q427" s="21">
        <f t="shared" si="98"/>
        <v>40031136</v>
      </c>
      <c r="R427" s="18">
        <v>7926317.96</v>
      </c>
      <c r="S427" s="18">
        <v>0</v>
      </c>
      <c r="T427" s="22">
        <f t="shared" si="99"/>
        <v>7926317.96</v>
      </c>
      <c r="U427" s="21">
        <f t="shared" si="100"/>
        <v>61934962.44</v>
      </c>
      <c r="V427" s="23">
        <f t="shared" si="101"/>
        <v>0.18340974740538846</v>
      </c>
      <c r="W427" s="23">
        <f t="shared" si="101"/>
        <v>0</v>
      </c>
      <c r="X427" s="23">
        <f t="shared" si="101"/>
        <v>0.18340974740538846</v>
      </c>
      <c r="Y427" s="24">
        <f t="shared" si="102"/>
        <v>0.9262939714458227</v>
      </c>
      <c r="Z427" s="24">
        <f t="shared" si="103"/>
        <v>0.3234302878853317</v>
      </c>
      <c r="AA427" s="25"/>
      <c r="AB427" s="24">
        <f t="shared" si="104"/>
        <v>1.4331340067365428</v>
      </c>
      <c r="AC427" s="35">
        <v>318320.1249560014</v>
      </c>
      <c r="AD427" s="27">
        <f t="shared" si="105"/>
        <v>4561.953961030713</v>
      </c>
      <c r="AE427" s="29"/>
      <c r="AF427" s="30">
        <f t="shared" si="106"/>
        <v>4246482146.9981327</v>
      </c>
      <c r="AG427" s="23">
        <f t="shared" si="107"/>
        <v>0.32915500398090203</v>
      </c>
      <c r="AH427" s="23">
        <f t="shared" si="108"/>
        <v>0.9426893747404139</v>
      </c>
      <c r="AI427" s="23">
        <f t="shared" si="109"/>
        <v>0.18665609993446383</v>
      </c>
      <c r="AJ427" s="23">
        <f t="shared" si="110"/>
        <v>0.18665609993446383</v>
      </c>
      <c r="AK427" s="23">
        <f t="shared" si="111"/>
        <v>1.459</v>
      </c>
    </row>
    <row r="428" spans="1:37" ht="12.75">
      <c r="A428" s="14" t="s">
        <v>892</v>
      </c>
      <c r="B428" s="15" t="s">
        <v>893</v>
      </c>
      <c r="C428" s="16" t="s">
        <v>869</v>
      </c>
      <c r="D428" s="17"/>
      <c r="E428" s="17" t="s">
        <v>1171</v>
      </c>
      <c r="F428" s="36">
        <v>190755237</v>
      </c>
      <c r="G428" s="34">
        <v>99.49</v>
      </c>
      <c r="H428" s="20">
        <f t="shared" si="96"/>
        <v>0.9948999999999999</v>
      </c>
      <c r="I428" s="18">
        <v>549268.32</v>
      </c>
      <c r="J428" s="18">
        <v>62722.83</v>
      </c>
      <c r="K428" s="18">
        <v>24910.74</v>
      </c>
      <c r="L428" s="18">
        <v>24240.72</v>
      </c>
      <c r="M428" s="21">
        <f t="shared" si="97"/>
        <v>661142.6099999999</v>
      </c>
      <c r="N428" s="18">
        <v>1138742</v>
      </c>
      <c r="O428" s="18">
        <v>0</v>
      </c>
      <c r="P428" s="18">
        <v>0</v>
      </c>
      <c r="Q428" s="21">
        <f t="shared" si="98"/>
        <v>1138742</v>
      </c>
      <c r="R428" s="18">
        <v>1871133.11</v>
      </c>
      <c r="S428" s="18">
        <v>0</v>
      </c>
      <c r="T428" s="22">
        <f t="shared" si="99"/>
        <v>1871133.11</v>
      </c>
      <c r="U428" s="21">
        <f t="shared" si="100"/>
        <v>3671017.7199999997</v>
      </c>
      <c r="V428" s="23">
        <f t="shared" si="101"/>
        <v>0.9809078583776968</v>
      </c>
      <c r="W428" s="23">
        <f t="shared" si="101"/>
        <v>0</v>
      </c>
      <c r="X428" s="23">
        <f t="shared" si="101"/>
        <v>0.9809078583776968</v>
      </c>
      <c r="Y428" s="24">
        <f t="shared" si="102"/>
        <v>0.5969649997079766</v>
      </c>
      <c r="Z428" s="24">
        <f t="shared" si="103"/>
        <v>0.3465921147947303</v>
      </c>
      <c r="AA428" s="25"/>
      <c r="AB428" s="24">
        <f t="shared" si="104"/>
        <v>1.9244649728804037</v>
      </c>
      <c r="AC428" s="35">
        <v>222904.1487839771</v>
      </c>
      <c r="AD428" s="27">
        <f t="shared" si="105"/>
        <v>4289.71226644486</v>
      </c>
      <c r="AE428" s="29"/>
      <c r="AF428" s="30">
        <f t="shared" si="106"/>
        <v>191733075.68599862</v>
      </c>
      <c r="AG428" s="23">
        <f t="shared" si="107"/>
        <v>0.34482449500927714</v>
      </c>
      <c r="AH428" s="23">
        <f t="shared" si="108"/>
        <v>0.5939204782094658</v>
      </c>
      <c r="AI428" s="23">
        <f t="shared" si="109"/>
        <v>0.9759052282999706</v>
      </c>
      <c r="AJ428" s="23">
        <f t="shared" si="110"/>
        <v>0.9759052282999706</v>
      </c>
      <c r="AK428" s="23">
        <f t="shared" si="111"/>
        <v>1.915</v>
      </c>
    </row>
    <row r="429" spans="1:37" ht="12.75">
      <c r="A429" s="14" t="s">
        <v>894</v>
      </c>
      <c r="B429" s="15" t="s">
        <v>895</v>
      </c>
      <c r="C429" s="16" t="s">
        <v>869</v>
      </c>
      <c r="D429" s="17"/>
      <c r="E429" s="17" t="s">
        <v>1172</v>
      </c>
      <c r="F429" s="36">
        <v>6354811051</v>
      </c>
      <c r="G429" s="34">
        <v>79.57</v>
      </c>
      <c r="H429" s="20">
        <f t="shared" si="96"/>
        <v>0.7957</v>
      </c>
      <c r="I429" s="18">
        <v>21506861.43</v>
      </c>
      <c r="J429" s="18">
        <v>2454311.75</v>
      </c>
      <c r="K429" s="18">
        <v>973952.46</v>
      </c>
      <c r="L429" s="18">
        <v>947485.63</v>
      </c>
      <c r="M429" s="21">
        <f t="shared" si="97"/>
        <v>25882611.27</v>
      </c>
      <c r="N429" s="18">
        <v>73546157</v>
      </c>
      <c r="O429" s="18">
        <v>0</v>
      </c>
      <c r="P429" s="18">
        <v>0</v>
      </c>
      <c r="Q429" s="21">
        <f t="shared" si="98"/>
        <v>73546157</v>
      </c>
      <c r="R429" s="18">
        <v>43588489</v>
      </c>
      <c r="S429" s="18">
        <v>0</v>
      </c>
      <c r="T429" s="22">
        <f t="shared" si="99"/>
        <v>43588489</v>
      </c>
      <c r="U429" s="21">
        <f t="shared" si="100"/>
        <v>143017257.26999998</v>
      </c>
      <c r="V429" s="23">
        <f t="shared" si="101"/>
        <v>0.6859132183503847</v>
      </c>
      <c r="W429" s="23">
        <f t="shared" si="101"/>
        <v>0</v>
      </c>
      <c r="X429" s="23">
        <f t="shared" si="101"/>
        <v>0.6859132183503847</v>
      </c>
      <c r="Y429" s="24">
        <f t="shared" si="102"/>
        <v>1.157330350340262</v>
      </c>
      <c r="Z429" s="24">
        <f t="shared" si="103"/>
        <v>0.40729159470330883</v>
      </c>
      <c r="AA429" s="25"/>
      <c r="AB429" s="24">
        <f t="shared" si="104"/>
        <v>2.2505351633939554</v>
      </c>
      <c r="AC429" s="35">
        <v>232015.93175043684</v>
      </c>
      <c r="AD429" s="27">
        <f t="shared" si="105"/>
        <v>5221.600128719702</v>
      </c>
      <c r="AE429" s="29"/>
      <c r="AF429" s="30">
        <f t="shared" si="106"/>
        <v>7986440933.769009</v>
      </c>
      <c r="AG429" s="23">
        <f t="shared" si="107"/>
        <v>0.3240819219054228</v>
      </c>
      <c r="AH429" s="23">
        <f t="shared" si="108"/>
        <v>0.9208877597657465</v>
      </c>
      <c r="AI429" s="23">
        <f t="shared" si="109"/>
        <v>0.545781147841401</v>
      </c>
      <c r="AJ429" s="23">
        <f t="shared" si="110"/>
        <v>0.545781147841401</v>
      </c>
      <c r="AK429" s="23">
        <f t="shared" si="111"/>
        <v>1.7910000000000001</v>
      </c>
    </row>
    <row r="430" spans="1:37" ht="12.75">
      <c r="A430" s="14" t="s">
        <v>896</v>
      </c>
      <c r="B430" s="15" t="s">
        <v>897</v>
      </c>
      <c r="C430" s="16" t="s">
        <v>869</v>
      </c>
      <c r="D430" s="17"/>
      <c r="E430" s="17" t="s">
        <v>1171</v>
      </c>
      <c r="F430" s="36">
        <v>1863830357</v>
      </c>
      <c r="G430" s="34">
        <v>81.07</v>
      </c>
      <c r="H430" s="20">
        <f t="shared" si="96"/>
        <v>0.8107</v>
      </c>
      <c r="I430" s="18">
        <v>6537899.55</v>
      </c>
      <c r="J430" s="18">
        <v>746589.53</v>
      </c>
      <c r="K430" s="18">
        <v>296514.48</v>
      </c>
      <c r="L430" s="18">
        <v>288539.67</v>
      </c>
      <c r="M430" s="21">
        <f t="shared" si="97"/>
        <v>7869543.23</v>
      </c>
      <c r="N430" s="18">
        <v>3652820</v>
      </c>
      <c r="O430" s="18">
        <v>0</v>
      </c>
      <c r="P430" s="18">
        <v>0</v>
      </c>
      <c r="Q430" s="21">
        <f t="shared" si="98"/>
        <v>3652820</v>
      </c>
      <c r="R430" s="18">
        <v>4899423.31</v>
      </c>
      <c r="S430" s="18">
        <v>0</v>
      </c>
      <c r="T430" s="22">
        <f t="shared" si="99"/>
        <v>4899423.31</v>
      </c>
      <c r="U430" s="21">
        <f t="shared" si="100"/>
        <v>16421786.54</v>
      </c>
      <c r="V430" s="23">
        <f t="shared" si="101"/>
        <v>0.26286852189091153</v>
      </c>
      <c r="W430" s="23">
        <f t="shared" si="101"/>
        <v>0</v>
      </c>
      <c r="X430" s="23">
        <f t="shared" si="101"/>
        <v>0.26286852189091153</v>
      </c>
      <c r="Y430" s="24">
        <f t="shared" si="102"/>
        <v>0.19598457479142772</v>
      </c>
      <c r="Z430" s="24">
        <f t="shared" si="103"/>
        <v>0.4222242223088762</v>
      </c>
      <c r="AA430" s="25"/>
      <c r="AB430" s="24">
        <f t="shared" si="104"/>
        <v>0.8810773189912154</v>
      </c>
      <c r="AC430" s="35">
        <v>687498.3109404991</v>
      </c>
      <c r="AD430" s="27">
        <f t="shared" si="105"/>
        <v>6057.391686144439</v>
      </c>
      <c r="AE430" s="29"/>
      <c r="AF430" s="30">
        <f t="shared" si="106"/>
        <v>2299038308.868879</v>
      </c>
      <c r="AG430" s="23">
        <f t="shared" si="107"/>
        <v>0.3422971770258059</v>
      </c>
      <c r="AH430" s="23">
        <f t="shared" si="108"/>
        <v>0.15888469478341047</v>
      </c>
      <c r="AI430" s="23">
        <f t="shared" si="109"/>
        <v>0.213107510696962</v>
      </c>
      <c r="AJ430" s="23">
        <f t="shared" si="110"/>
        <v>0.213107510696962</v>
      </c>
      <c r="AK430" s="23">
        <f t="shared" si="111"/>
        <v>0.714</v>
      </c>
    </row>
    <row r="431" spans="1:37" ht="12.75">
      <c r="A431" s="14" t="s">
        <v>898</v>
      </c>
      <c r="B431" s="15" t="s">
        <v>899</v>
      </c>
      <c r="C431" s="16" t="s">
        <v>869</v>
      </c>
      <c r="D431" s="17"/>
      <c r="E431" s="17" t="s">
        <v>1171</v>
      </c>
      <c r="F431" s="36">
        <v>2967533131</v>
      </c>
      <c r="G431" s="34">
        <v>103.17</v>
      </c>
      <c r="H431" s="20">
        <f t="shared" si="96"/>
        <v>1.0317</v>
      </c>
      <c r="I431" s="18">
        <v>7678787.21</v>
      </c>
      <c r="J431" s="18">
        <v>876828.55</v>
      </c>
      <c r="K431" s="18">
        <v>348168.26</v>
      </c>
      <c r="L431" s="18">
        <v>338777.87</v>
      </c>
      <c r="M431" s="21">
        <f t="shared" si="97"/>
        <v>9242561.889999999</v>
      </c>
      <c r="N431" s="18">
        <v>11533838</v>
      </c>
      <c r="O431" s="18">
        <v>13354034.89</v>
      </c>
      <c r="P431" s="18">
        <v>0</v>
      </c>
      <c r="Q431" s="21">
        <f t="shared" si="98"/>
        <v>24887872.89</v>
      </c>
      <c r="R431" s="18">
        <v>14242765</v>
      </c>
      <c r="S431" s="18">
        <v>296753</v>
      </c>
      <c r="T431" s="22">
        <f t="shared" si="99"/>
        <v>14539518</v>
      </c>
      <c r="U431" s="21">
        <f t="shared" si="100"/>
        <v>48669952.78</v>
      </c>
      <c r="V431" s="23">
        <f t="shared" si="101"/>
        <v>0.4799530239852948</v>
      </c>
      <c r="W431" s="23">
        <f t="shared" si="101"/>
        <v>0.009999989449148967</v>
      </c>
      <c r="X431" s="23">
        <f t="shared" si="101"/>
        <v>0.48995301343444375</v>
      </c>
      <c r="Y431" s="24">
        <f t="shared" si="102"/>
        <v>0.8386721155700553</v>
      </c>
      <c r="Z431" s="24">
        <f t="shared" si="103"/>
        <v>0.3114560640772168</v>
      </c>
      <c r="AA431" s="25"/>
      <c r="AB431" s="24">
        <f t="shared" si="104"/>
        <v>1.640081193081716</v>
      </c>
      <c r="AC431" s="35">
        <v>264128.6555047695</v>
      </c>
      <c r="AD431" s="27">
        <f t="shared" si="105"/>
        <v>4331.924404473319</v>
      </c>
      <c r="AE431" s="29"/>
      <c r="AF431" s="30">
        <f t="shared" si="106"/>
        <v>2876352748.861103</v>
      </c>
      <c r="AG431" s="23">
        <f t="shared" si="107"/>
        <v>0.3213292213084646</v>
      </c>
      <c r="AH431" s="23">
        <f t="shared" si="108"/>
        <v>0.865258021633626</v>
      </c>
      <c r="AI431" s="23">
        <f t="shared" si="109"/>
        <v>0.49516753484562864</v>
      </c>
      <c r="AJ431" s="23">
        <f t="shared" si="110"/>
        <v>0.5054845239603156</v>
      </c>
      <c r="AK431" s="23">
        <f t="shared" si="111"/>
        <v>1.6909999999999998</v>
      </c>
    </row>
    <row r="432" spans="1:37" ht="12.75">
      <c r="A432" s="14" t="s">
        <v>900</v>
      </c>
      <c r="B432" s="15" t="s">
        <v>901</v>
      </c>
      <c r="C432" s="16" t="s">
        <v>869</v>
      </c>
      <c r="D432" s="17"/>
      <c r="E432" s="17" t="s">
        <v>1171</v>
      </c>
      <c r="F432" s="36">
        <v>7509887908</v>
      </c>
      <c r="G432" s="34">
        <v>87.1</v>
      </c>
      <c r="H432" s="20">
        <f t="shared" si="96"/>
        <v>0.871</v>
      </c>
      <c r="I432" s="18">
        <v>23399075.959999997</v>
      </c>
      <c r="J432" s="18">
        <v>2672016.64</v>
      </c>
      <c r="K432" s="18">
        <v>0</v>
      </c>
      <c r="L432" s="18">
        <v>1032661.62</v>
      </c>
      <c r="M432" s="21">
        <f t="shared" si="97"/>
        <v>27103754.22</v>
      </c>
      <c r="N432" s="18">
        <v>0</v>
      </c>
      <c r="O432" s="18">
        <v>16072790.6</v>
      </c>
      <c r="P432" s="18">
        <v>3153464.98</v>
      </c>
      <c r="Q432" s="21">
        <f t="shared" si="98"/>
        <v>19226255.58</v>
      </c>
      <c r="R432" s="18">
        <v>16585097.98</v>
      </c>
      <c r="S432" s="18">
        <v>0</v>
      </c>
      <c r="T432" s="22">
        <f t="shared" si="99"/>
        <v>16585097.98</v>
      </c>
      <c r="U432" s="21">
        <f t="shared" si="100"/>
        <v>62915107.78</v>
      </c>
      <c r="V432" s="23">
        <f t="shared" si="101"/>
        <v>0.22084348239515694</v>
      </c>
      <c r="W432" s="23">
        <f t="shared" si="101"/>
        <v>0</v>
      </c>
      <c r="X432" s="23">
        <f t="shared" si="101"/>
        <v>0.22084348239515694</v>
      </c>
      <c r="Y432" s="24">
        <f t="shared" si="102"/>
        <v>0.25601255059371786</v>
      </c>
      <c r="Z432" s="24">
        <f t="shared" si="103"/>
        <v>0.3609075734822539</v>
      </c>
      <c r="AA432" s="25"/>
      <c r="AB432" s="24">
        <f t="shared" si="104"/>
        <v>0.8377636064711288</v>
      </c>
      <c r="AC432" s="35">
        <v>900752.1269920943</v>
      </c>
      <c r="AD432" s="27">
        <f t="shared" si="105"/>
        <v>7546.173504454372</v>
      </c>
      <c r="AE432" s="29"/>
      <c r="AF432" s="30">
        <f t="shared" si="106"/>
        <v>8622144555.683123</v>
      </c>
      <c r="AG432" s="23">
        <f t="shared" si="107"/>
        <v>0.31435049650304314</v>
      </c>
      <c r="AH432" s="23">
        <f t="shared" si="108"/>
        <v>0.22298693156712823</v>
      </c>
      <c r="AI432" s="23">
        <f t="shared" si="109"/>
        <v>0.1923546731661817</v>
      </c>
      <c r="AJ432" s="23">
        <f t="shared" si="110"/>
        <v>0.1923546731661817</v>
      </c>
      <c r="AK432" s="23">
        <f t="shared" si="111"/>
        <v>0.7290000000000001</v>
      </c>
    </row>
    <row r="433" spans="1:37" ht="12.75">
      <c r="A433" s="14" t="s">
        <v>902</v>
      </c>
      <c r="B433" s="15" t="s">
        <v>903</v>
      </c>
      <c r="C433" s="16" t="s">
        <v>869</v>
      </c>
      <c r="D433" s="17"/>
      <c r="E433" s="17" t="s">
        <v>1171</v>
      </c>
      <c r="F433" s="36">
        <v>4085245172</v>
      </c>
      <c r="G433" s="34">
        <v>95.05</v>
      </c>
      <c r="H433" s="20">
        <f t="shared" si="96"/>
        <v>0.9505</v>
      </c>
      <c r="I433" s="18">
        <v>12217906.479999999</v>
      </c>
      <c r="J433" s="18">
        <v>1395101.23</v>
      </c>
      <c r="K433" s="18">
        <v>554029.18</v>
      </c>
      <c r="L433" s="18">
        <v>539110.89</v>
      </c>
      <c r="M433" s="21">
        <f t="shared" si="97"/>
        <v>14706147.78</v>
      </c>
      <c r="N433" s="18">
        <v>38494353.88</v>
      </c>
      <c r="O433" s="18">
        <v>0</v>
      </c>
      <c r="P433" s="18">
        <v>0</v>
      </c>
      <c r="Q433" s="21">
        <f t="shared" si="98"/>
        <v>38494353.88</v>
      </c>
      <c r="R433" s="18">
        <v>18150546</v>
      </c>
      <c r="S433" s="18">
        <v>408524</v>
      </c>
      <c r="T433" s="22">
        <f t="shared" si="99"/>
        <v>18559070</v>
      </c>
      <c r="U433" s="21">
        <f t="shared" si="100"/>
        <v>71759571.66</v>
      </c>
      <c r="V433" s="23">
        <f t="shared" si="101"/>
        <v>0.44429514596584413</v>
      </c>
      <c r="W433" s="23">
        <f t="shared" si="101"/>
        <v>0.009999987339805122</v>
      </c>
      <c r="X433" s="23">
        <f t="shared" si="101"/>
        <v>0.4542951333056493</v>
      </c>
      <c r="Y433" s="24">
        <f t="shared" si="102"/>
        <v>0.9422776910389066</v>
      </c>
      <c r="Z433" s="24">
        <f t="shared" si="103"/>
        <v>0.35998201235986915</v>
      </c>
      <c r="AA433" s="25"/>
      <c r="AB433" s="24">
        <f t="shared" si="104"/>
        <v>1.7565548367044246</v>
      </c>
      <c r="AC433" s="35">
        <v>194824.64655888555</v>
      </c>
      <c r="AD433" s="27">
        <f t="shared" si="105"/>
        <v>3422.2017522224046</v>
      </c>
      <c r="AE433" s="29"/>
      <c r="AF433" s="30">
        <f t="shared" si="106"/>
        <v>4297995972.645976</v>
      </c>
      <c r="AG433" s="23">
        <f t="shared" si="107"/>
        <v>0.3421629027480556</v>
      </c>
      <c r="AH433" s="23">
        <f t="shared" si="108"/>
        <v>0.8956349453324806</v>
      </c>
      <c r="AI433" s="23">
        <f t="shared" si="109"/>
        <v>0.4223025362405348</v>
      </c>
      <c r="AJ433" s="23">
        <f t="shared" si="110"/>
        <v>0.43180752420701957</v>
      </c>
      <c r="AK433" s="23">
        <f t="shared" si="111"/>
        <v>1.67</v>
      </c>
    </row>
    <row r="434" spans="1:37" ht="12.75">
      <c r="A434" s="14" t="s">
        <v>904</v>
      </c>
      <c r="B434" s="15" t="s">
        <v>905</v>
      </c>
      <c r="C434" s="16" t="s">
        <v>869</v>
      </c>
      <c r="D434" s="17"/>
      <c r="E434" s="17" t="s">
        <v>1171</v>
      </c>
      <c r="F434" s="36">
        <v>1807095880</v>
      </c>
      <c r="G434" s="34">
        <v>107.03</v>
      </c>
      <c r="H434" s="20">
        <f t="shared" si="96"/>
        <v>1.0703</v>
      </c>
      <c r="I434" s="18">
        <v>4455246.26</v>
      </c>
      <c r="J434" s="18">
        <v>508744.9</v>
      </c>
      <c r="K434" s="18">
        <v>202045.06</v>
      </c>
      <c r="L434" s="18">
        <v>196607.99</v>
      </c>
      <c r="M434" s="21">
        <f t="shared" si="97"/>
        <v>5362644.21</v>
      </c>
      <c r="N434" s="18">
        <v>93466.39</v>
      </c>
      <c r="O434" s="18">
        <v>0</v>
      </c>
      <c r="P434" s="18">
        <v>0</v>
      </c>
      <c r="Q434" s="21">
        <f t="shared" si="98"/>
        <v>93466.39</v>
      </c>
      <c r="R434" s="18">
        <v>2868038.33</v>
      </c>
      <c r="S434" s="18">
        <v>0</v>
      </c>
      <c r="T434" s="22">
        <f t="shared" si="99"/>
        <v>2868038.33</v>
      </c>
      <c r="U434" s="21">
        <f t="shared" si="100"/>
        <v>8324148.93</v>
      </c>
      <c r="V434" s="23">
        <f t="shared" si="101"/>
        <v>0.15870980404205226</v>
      </c>
      <c r="W434" s="23">
        <f t="shared" si="101"/>
        <v>0</v>
      </c>
      <c r="X434" s="23">
        <f t="shared" si="101"/>
        <v>0.15870980404205226</v>
      </c>
      <c r="Y434" s="24">
        <f t="shared" si="102"/>
        <v>0.005172187653927914</v>
      </c>
      <c r="Z434" s="24">
        <f t="shared" si="103"/>
        <v>0.2967548246526908</v>
      </c>
      <c r="AA434" s="25"/>
      <c r="AB434" s="24">
        <f t="shared" si="104"/>
        <v>0.460636816348671</v>
      </c>
      <c r="AC434" s="35">
        <v>3318790.8221797324</v>
      </c>
      <c r="AD434" s="27">
        <f t="shared" si="105"/>
        <v>15287.572384560603</v>
      </c>
      <c r="AE434" s="29"/>
      <c r="AF434" s="30">
        <f t="shared" si="106"/>
        <v>1688401270.6717741</v>
      </c>
      <c r="AG434" s="23">
        <f t="shared" si="107"/>
        <v>0.31761668882577504</v>
      </c>
      <c r="AH434" s="23">
        <f t="shared" si="108"/>
        <v>0.005535792445999047</v>
      </c>
      <c r="AI434" s="23">
        <f t="shared" si="109"/>
        <v>0.16986710326620857</v>
      </c>
      <c r="AJ434" s="23">
        <f t="shared" si="110"/>
        <v>0.16986710326620857</v>
      </c>
      <c r="AK434" s="23">
        <f t="shared" si="111"/>
        <v>0.494</v>
      </c>
    </row>
    <row r="435" spans="1:37" ht="12.75">
      <c r="A435" s="14" t="s">
        <v>906</v>
      </c>
      <c r="B435" s="15" t="s">
        <v>756</v>
      </c>
      <c r="C435" s="16" t="s">
        <v>869</v>
      </c>
      <c r="D435" s="17"/>
      <c r="E435" s="17" t="s">
        <v>1171</v>
      </c>
      <c r="F435" s="36">
        <v>1338569340</v>
      </c>
      <c r="G435" s="34">
        <v>92.91</v>
      </c>
      <c r="H435" s="20">
        <f t="shared" si="96"/>
        <v>0.9290999999999999</v>
      </c>
      <c r="I435" s="18">
        <v>4022198.5300000003</v>
      </c>
      <c r="J435" s="18">
        <v>459309.68</v>
      </c>
      <c r="K435" s="18">
        <v>182417.98</v>
      </c>
      <c r="L435" s="18">
        <v>177511.67</v>
      </c>
      <c r="M435" s="21">
        <f t="shared" si="97"/>
        <v>4841437.86</v>
      </c>
      <c r="N435" s="18">
        <v>9827750</v>
      </c>
      <c r="O435" s="18">
        <v>0</v>
      </c>
      <c r="P435" s="18">
        <v>0</v>
      </c>
      <c r="Q435" s="21">
        <f t="shared" si="98"/>
        <v>9827750</v>
      </c>
      <c r="R435" s="18">
        <v>5637316.69</v>
      </c>
      <c r="S435" s="18">
        <v>401571</v>
      </c>
      <c r="T435" s="22">
        <f t="shared" si="99"/>
        <v>6038887.69</v>
      </c>
      <c r="U435" s="21">
        <f t="shared" si="100"/>
        <v>20708075.55</v>
      </c>
      <c r="V435" s="23">
        <f t="shared" si="101"/>
        <v>0.4211449135686912</v>
      </c>
      <c r="W435" s="23">
        <f t="shared" si="101"/>
        <v>0.03000001479191209</v>
      </c>
      <c r="X435" s="23">
        <f t="shared" si="101"/>
        <v>0.45114492836060327</v>
      </c>
      <c r="Y435" s="24">
        <f t="shared" si="102"/>
        <v>0.7341980505843649</v>
      </c>
      <c r="Z435" s="24">
        <f t="shared" si="103"/>
        <v>0.3616874909147404</v>
      </c>
      <c r="AA435" s="25"/>
      <c r="AB435" s="24">
        <f t="shared" si="104"/>
        <v>1.5470304698597088</v>
      </c>
      <c r="AC435" s="35">
        <v>292633.63348746655</v>
      </c>
      <c r="AD435" s="27">
        <f t="shared" si="105"/>
        <v>4527.131475108692</v>
      </c>
      <c r="AE435" s="29"/>
      <c r="AF435" s="30">
        <f t="shared" si="106"/>
        <v>1440716112.3668067</v>
      </c>
      <c r="AG435" s="23">
        <f t="shared" si="107"/>
        <v>0.33604384780888524</v>
      </c>
      <c r="AH435" s="23">
        <f t="shared" si="108"/>
        <v>0.6821434087979334</v>
      </c>
      <c r="AI435" s="23">
        <f t="shared" si="109"/>
        <v>0.391285739196671</v>
      </c>
      <c r="AJ435" s="23">
        <f t="shared" si="110"/>
        <v>0.41915875293983645</v>
      </c>
      <c r="AK435" s="23">
        <f t="shared" si="111"/>
        <v>1.437</v>
      </c>
    </row>
    <row r="436" spans="1:37" ht="12.75">
      <c r="A436" s="14" t="s">
        <v>907</v>
      </c>
      <c r="B436" s="15" t="s">
        <v>908</v>
      </c>
      <c r="C436" s="16" t="s">
        <v>869</v>
      </c>
      <c r="D436" s="17"/>
      <c r="E436" s="17" t="s">
        <v>1171</v>
      </c>
      <c r="F436" s="36">
        <v>262951372</v>
      </c>
      <c r="G436" s="34">
        <v>93.14</v>
      </c>
      <c r="H436" s="20">
        <f t="shared" si="96"/>
        <v>0.9314</v>
      </c>
      <c r="I436" s="18">
        <v>783578.9</v>
      </c>
      <c r="J436" s="18">
        <v>89482.72</v>
      </c>
      <c r="K436" s="18">
        <v>35539.98</v>
      </c>
      <c r="L436" s="18">
        <v>34584.52</v>
      </c>
      <c r="M436" s="21">
        <f t="shared" si="97"/>
        <v>943186.12</v>
      </c>
      <c r="N436" s="18">
        <v>1586973</v>
      </c>
      <c r="O436" s="18">
        <v>942076.12</v>
      </c>
      <c r="P436" s="18">
        <v>0</v>
      </c>
      <c r="Q436" s="21">
        <f t="shared" si="98"/>
        <v>2529049.12</v>
      </c>
      <c r="R436" s="18">
        <v>1639991.08</v>
      </c>
      <c r="S436" s="18">
        <v>0</v>
      </c>
      <c r="T436" s="22">
        <f t="shared" si="99"/>
        <v>1639991.08</v>
      </c>
      <c r="U436" s="21">
        <f t="shared" si="100"/>
        <v>5112226.32</v>
      </c>
      <c r="V436" s="23">
        <f t="shared" si="101"/>
        <v>0.6236860707461911</v>
      </c>
      <c r="W436" s="23">
        <f t="shared" si="101"/>
        <v>0</v>
      </c>
      <c r="X436" s="23">
        <f t="shared" si="101"/>
        <v>0.6236860707461911</v>
      </c>
      <c r="Y436" s="24">
        <f t="shared" si="102"/>
        <v>0.9617934680333216</v>
      </c>
      <c r="Z436" s="24">
        <f t="shared" si="103"/>
        <v>0.358692222377908</v>
      </c>
      <c r="AA436" s="25"/>
      <c r="AB436" s="24">
        <f t="shared" si="104"/>
        <v>1.9441717611574205</v>
      </c>
      <c r="AC436" s="35">
        <v>242300.95602294456</v>
      </c>
      <c r="AD436" s="27">
        <f t="shared" si="105"/>
        <v>4710.746764012548</v>
      </c>
      <c r="AE436" s="29"/>
      <c r="AF436" s="30">
        <f t="shared" si="106"/>
        <v>282318415.2888125</v>
      </c>
      <c r="AG436" s="23">
        <f t="shared" si="107"/>
        <v>0.33408593592278346</v>
      </c>
      <c r="AH436" s="23">
        <f t="shared" si="108"/>
        <v>0.8958144361262357</v>
      </c>
      <c r="AI436" s="23">
        <f t="shared" si="109"/>
        <v>0.5809012062930023</v>
      </c>
      <c r="AJ436" s="23">
        <f t="shared" si="110"/>
        <v>0.5809012062930023</v>
      </c>
      <c r="AK436" s="23">
        <f t="shared" si="111"/>
        <v>1.811</v>
      </c>
    </row>
    <row r="437" spans="1:37" ht="12.75">
      <c r="A437" s="14" t="s">
        <v>909</v>
      </c>
      <c r="B437" s="15" t="s">
        <v>910</v>
      </c>
      <c r="C437" s="16" t="s">
        <v>869</v>
      </c>
      <c r="D437" s="17"/>
      <c r="E437" s="17" t="s">
        <v>1171</v>
      </c>
      <c r="F437" s="36">
        <v>302167066</v>
      </c>
      <c r="G437" s="34">
        <v>94.15</v>
      </c>
      <c r="H437" s="20">
        <f t="shared" si="96"/>
        <v>0.9415</v>
      </c>
      <c r="I437" s="18">
        <v>868820.27</v>
      </c>
      <c r="J437" s="18">
        <v>99213.32</v>
      </c>
      <c r="K437" s="18">
        <v>39403.04</v>
      </c>
      <c r="L437" s="18">
        <v>38343.19</v>
      </c>
      <c r="M437" s="21">
        <f t="shared" si="97"/>
        <v>1045779.8200000001</v>
      </c>
      <c r="N437" s="18">
        <v>0</v>
      </c>
      <c r="O437" s="18">
        <v>2229498.77</v>
      </c>
      <c r="P437" s="18">
        <v>0</v>
      </c>
      <c r="Q437" s="21">
        <f t="shared" si="98"/>
        <v>2229498.77</v>
      </c>
      <c r="R437" s="18">
        <v>1420071.76</v>
      </c>
      <c r="S437" s="18">
        <v>0</v>
      </c>
      <c r="T437" s="22">
        <f t="shared" si="99"/>
        <v>1420071.76</v>
      </c>
      <c r="U437" s="21">
        <f t="shared" si="100"/>
        <v>4695350.35</v>
      </c>
      <c r="V437" s="23">
        <f t="shared" si="101"/>
        <v>0.46996245447874185</v>
      </c>
      <c r="W437" s="23">
        <f t="shared" si="101"/>
        <v>0</v>
      </c>
      <c r="X437" s="23">
        <f t="shared" si="101"/>
        <v>0.46996245447874185</v>
      </c>
      <c r="Y437" s="24">
        <f t="shared" si="102"/>
        <v>0.7378364556778005</v>
      </c>
      <c r="Z437" s="24">
        <f t="shared" si="103"/>
        <v>0.3460932502816174</v>
      </c>
      <c r="AA437" s="25"/>
      <c r="AB437" s="24">
        <f t="shared" si="104"/>
        <v>1.5538921604381595</v>
      </c>
      <c r="AC437" s="35">
        <v>328793.22033898305</v>
      </c>
      <c r="AD437" s="27">
        <f t="shared" si="105"/>
        <v>5109.092074899622</v>
      </c>
      <c r="AE437" s="29"/>
      <c r="AF437" s="30">
        <f t="shared" si="106"/>
        <v>320942183.7493362</v>
      </c>
      <c r="AG437" s="23">
        <f t="shared" si="107"/>
        <v>0.3258467951401428</v>
      </c>
      <c r="AH437" s="23">
        <f t="shared" si="108"/>
        <v>0.694673023020649</v>
      </c>
      <c r="AI437" s="23">
        <f t="shared" si="109"/>
        <v>0.4424696508917355</v>
      </c>
      <c r="AJ437" s="23">
        <f t="shared" si="110"/>
        <v>0.4424696508917355</v>
      </c>
      <c r="AK437" s="23">
        <f t="shared" si="111"/>
        <v>1.4629999999999999</v>
      </c>
    </row>
    <row r="438" spans="1:37" ht="12.75">
      <c r="A438" s="14" t="s">
        <v>911</v>
      </c>
      <c r="B438" s="15" t="s">
        <v>912</v>
      </c>
      <c r="C438" s="16" t="s">
        <v>869</v>
      </c>
      <c r="D438" s="17"/>
      <c r="E438" s="17" t="s">
        <v>1171</v>
      </c>
      <c r="F438" s="36">
        <v>1082485058</v>
      </c>
      <c r="G438" s="34">
        <v>112.12</v>
      </c>
      <c r="H438" s="20">
        <f t="shared" si="96"/>
        <v>1.1212</v>
      </c>
      <c r="I438" s="18">
        <v>2721287.49</v>
      </c>
      <c r="J438" s="18">
        <v>310742.24</v>
      </c>
      <c r="K438" s="18">
        <v>123407.78</v>
      </c>
      <c r="L438" s="18">
        <v>120087.38</v>
      </c>
      <c r="M438" s="21">
        <f t="shared" si="97"/>
        <v>3275524.89</v>
      </c>
      <c r="N438" s="18">
        <v>10859773</v>
      </c>
      <c r="O438" s="18">
        <v>0</v>
      </c>
      <c r="P438" s="18">
        <v>0</v>
      </c>
      <c r="Q438" s="21">
        <f t="shared" si="98"/>
        <v>10859773</v>
      </c>
      <c r="R438" s="18">
        <v>1190530.53</v>
      </c>
      <c r="S438" s="18">
        <v>216497.01</v>
      </c>
      <c r="T438" s="22">
        <f t="shared" si="99"/>
        <v>1407027.54</v>
      </c>
      <c r="U438" s="21">
        <f t="shared" si="100"/>
        <v>15542325.43</v>
      </c>
      <c r="V438" s="23">
        <f t="shared" si="101"/>
        <v>0.10998124373186498</v>
      </c>
      <c r="W438" s="23">
        <f t="shared" si="101"/>
        <v>0.019999999852191953</v>
      </c>
      <c r="X438" s="23">
        <f t="shared" si="101"/>
        <v>0.12998124358405694</v>
      </c>
      <c r="Y438" s="24">
        <f t="shared" si="102"/>
        <v>1.0032261341384723</v>
      </c>
      <c r="Z438" s="24">
        <f t="shared" si="103"/>
        <v>0.30259308115087163</v>
      </c>
      <c r="AA438" s="25"/>
      <c r="AB438" s="24">
        <f t="shared" si="104"/>
        <v>1.4358004588734008</v>
      </c>
      <c r="AC438" s="35">
        <v>385639.99207292905</v>
      </c>
      <c r="AD438" s="27">
        <f t="shared" si="105"/>
        <v>5537.020775782462</v>
      </c>
      <c r="AE438" s="29"/>
      <c r="AF438" s="30">
        <f t="shared" si="106"/>
        <v>965470083.8387443</v>
      </c>
      <c r="AG438" s="23">
        <f t="shared" si="107"/>
        <v>0.3392673625863573</v>
      </c>
      <c r="AH438" s="23">
        <f t="shared" si="108"/>
        <v>1.124817141596055</v>
      </c>
      <c r="AI438" s="23">
        <f t="shared" si="109"/>
        <v>0.12331097047216702</v>
      </c>
      <c r="AJ438" s="23">
        <f t="shared" si="110"/>
        <v>0.1457349703064446</v>
      </c>
      <c r="AK438" s="23">
        <f t="shared" si="111"/>
        <v>1.6099999999999999</v>
      </c>
    </row>
    <row r="439" spans="1:37" ht="12.75">
      <c r="A439" s="14" t="s">
        <v>913</v>
      </c>
      <c r="B439" s="15" t="s">
        <v>914</v>
      </c>
      <c r="C439" s="16" t="s">
        <v>869</v>
      </c>
      <c r="D439" s="17"/>
      <c r="E439" s="17" t="s">
        <v>1170</v>
      </c>
      <c r="F439" s="36">
        <v>3279020068</v>
      </c>
      <c r="G439" s="34">
        <v>89.1</v>
      </c>
      <c r="H439" s="20">
        <f t="shared" si="96"/>
        <v>0.8909999999999999</v>
      </c>
      <c r="I439" s="18">
        <v>10038719.09</v>
      </c>
      <c r="J439" s="18">
        <v>1146326.76</v>
      </c>
      <c r="K439" s="18">
        <v>455258.07</v>
      </c>
      <c r="L439" s="18">
        <v>443008.52</v>
      </c>
      <c r="M439" s="21">
        <f t="shared" si="97"/>
        <v>12083312.44</v>
      </c>
      <c r="N439" s="18">
        <v>29804075</v>
      </c>
      <c r="O439" s="18">
        <v>0</v>
      </c>
      <c r="P439" s="18">
        <v>0</v>
      </c>
      <c r="Q439" s="21">
        <f t="shared" si="98"/>
        <v>29804075</v>
      </c>
      <c r="R439" s="18">
        <v>11938538</v>
      </c>
      <c r="S439" s="18">
        <v>69977</v>
      </c>
      <c r="T439" s="22">
        <f t="shared" si="99"/>
        <v>12008515</v>
      </c>
      <c r="U439" s="21">
        <f t="shared" si="100"/>
        <v>53895902.44</v>
      </c>
      <c r="V439" s="23">
        <f t="shared" si="101"/>
        <v>0.36408859209214206</v>
      </c>
      <c r="W439" s="23">
        <f t="shared" si="101"/>
        <v>0.0021340826999781573</v>
      </c>
      <c r="X439" s="23">
        <f t="shared" si="101"/>
        <v>0.3662226747921203</v>
      </c>
      <c r="Y439" s="24">
        <f t="shared" si="102"/>
        <v>0.9089323755855707</v>
      </c>
      <c r="Z439" s="24">
        <f t="shared" si="103"/>
        <v>0.3685037660464846</v>
      </c>
      <c r="AA439" s="25"/>
      <c r="AB439" s="24">
        <f t="shared" si="104"/>
        <v>1.6436588164241757</v>
      </c>
      <c r="AC439" s="35">
        <v>385419.3952033368</v>
      </c>
      <c r="AD439" s="27">
        <f t="shared" si="105"/>
        <v>6334.979869468381</v>
      </c>
      <c r="AE439" s="29"/>
      <c r="AF439" s="30">
        <f t="shared" si="106"/>
        <v>3680157203.1425366</v>
      </c>
      <c r="AG439" s="23">
        <f t="shared" si="107"/>
        <v>0.32833685554741776</v>
      </c>
      <c r="AH439" s="23">
        <f t="shared" si="108"/>
        <v>0.8098587466467435</v>
      </c>
      <c r="AI439" s="23">
        <f t="shared" si="109"/>
        <v>0.3244029355540986</v>
      </c>
      <c r="AJ439" s="23">
        <f t="shared" si="110"/>
        <v>0.3263044032397791</v>
      </c>
      <c r="AK439" s="23">
        <f t="shared" si="111"/>
        <v>1.4640000000000002</v>
      </c>
    </row>
    <row r="440" spans="1:37" ht="12.75">
      <c r="A440" s="14" t="s">
        <v>915</v>
      </c>
      <c r="B440" s="15" t="s">
        <v>916</v>
      </c>
      <c r="C440" s="16" t="s">
        <v>869</v>
      </c>
      <c r="D440" s="17"/>
      <c r="E440" s="17" t="s">
        <v>1171</v>
      </c>
      <c r="F440" s="36">
        <v>2532643224</v>
      </c>
      <c r="G440" s="34">
        <v>107.14</v>
      </c>
      <c r="H440" s="20">
        <f t="shared" si="96"/>
        <v>1.0714</v>
      </c>
      <c r="I440" s="18">
        <v>6605204.9799999995</v>
      </c>
      <c r="J440" s="18">
        <v>754173.58</v>
      </c>
      <c r="K440" s="18">
        <v>299492.37</v>
      </c>
      <c r="L440" s="18">
        <v>291423.67</v>
      </c>
      <c r="M440" s="21">
        <f t="shared" si="97"/>
        <v>7950294.6</v>
      </c>
      <c r="N440" s="18">
        <v>11360025.61</v>
      </c>
      <c r="O440" s="18">
        <v>0</v>
      </c>
      <c r="P440" s="18">
        <v>0</v>
      </c>
      <c r="Q440" s="21">
        <f t="shared" si="98"/>
        <v>11360025.61</v>
      </c>
      <c r="R440" s="18">
        <v>5889271.34</v>
      </c>
      <c r="S440" s="18">
        <v>253420</v>
      </c>
      <c r="T440" s="22">
        <f t="shared" si="99"/>
        <v>6142691.34</v>
      </c>
      <c r="U440" s="21">
        <f t="shared" si="100"/>
        <v>25453011.55</v>
      </c>
      <c r="V440" s="23">
        <f t="shared" si="101"/>
        <v>0.23253458221796502</v>
      </c>
      <c r="W440" s="23">
        <f t="shared" si="101"/>
        <v>0.01000614684289223</v>
      </c>
      <c r="X440" s="23">
        <f t="shared" si="101"/>
        <v>0.24254072906085725</v>
      </c>
      <c r="Y440" s="24">
        <f t="shared" si="102"/>
        <v>0.4485442522006013</v>
      </c>
      <c r="Z440" s="24">
        <f t="shared" si="103"/>
        <v>0.313912931938494</v>
      </c>
      <c r="AA440" s="25"/>
      <c r="AB440" s="24">
        <f t="shared" si="104"/>
        <v>1.0049979131999527</v>
      </c>
      <c r="AC440" s="35">
        <v>697245.881508079</v>
      </c>
      <c r="AD440" s="27">
        <f t="shared" si="105"/>
        <v>7007.306559028809</v>
      </c>
      <c r="AE440" s="29"/>
      <c r="AF440" s="30">
        <f t="shared" si="106"/>
        <v>2363863378.7567673</v>
      </c>
      <c r="AG440" s="23">
        <f t="shared" si="107"/>
        <v>0.3363263152789024</v>
      </c>
      <c r="AH440" s="23">
        <f t="shared" si="108"/>
        <v>0.48057031180772414</v>
      </c>
      <c r="AI440" s="23">
        <f t="shared" si="109"/>
        <v>0.24913755138832766</v>
      </c>
      <c r="AJ440" s="23">
        <f t="shared" si="110"/>
        <v>0.2598581371158024</v>
      </c>
      <c r="AK440" s="23">
        <f t="shared" si="111"/>
        <v>1.077</v>
      </c>
    </row>
    <row r="441" spans="1:37" ht="12.75">
      <c r="A441" s="14" t="s">
        <v>917</v>
      </c>
      <c r="B441" s="15" t="s">
        <v>918</v>
      </c>
      <c r="C441" s="16" t="s">
        <v>869</v>
      </c>
      <c r="D441" s="17"/>
      <c r="E441" s="17" t="s">
        <v>1171</v>
      </c>
      <c r="F441" s="36">
        <v>869403032</v>
      </c>
      <c r="G441" s="34">
        <v>104.29</v>
      </c>
      <c r="H441" s="20">
        <f t="shared" si="96"/>
        <v>1.0429000000000002</v>
      </c>
      <c r="I441" s="18">
        <v>2293832.3400000003</v>
      </c>
      <c r="J441" s="18">
        <v>261923.54</v>
      </c>
      <c r="K441" s="18">
        <v>104017.03</v>
      </c>
      <c r="L441" s="18">
        <v>101218.22</v>
      </c>
      <c r="M441" s="21">
        <f t="shared" si="97"/>
        <v>2760991.1300000004</v>
      </c>
      <c r="N441" s="18">
        <v>2622339</v>
      </c>
      <c r="O441" s="18">
        <v>2570498.57</v>
      </c>
      <c r="P441" s="18">
        <v>0</v>
      </c>
      <c r="Q441" s="21">
        <f t="shared" si="98"/>
        <v>5192837.57</v>
      </c>
      <c r="R441" s="18">
        <v>4492756.44</v>
      </c>
      <c r="S441" s="18">
        <v>0</v>
      </c>
      <c r="T441" s="22">
        <f t="shared" si="99"/>
        <v>4492756.44</v>
      </c>
      <c r="U441" s="21">
        <f t="shared" si="100"/>
        <v>12446585.14</v>
      </c>
      <c r="V441" s="23">
        <f t="shared" si="101"/>
        <v>0.5167633737904885</v>
      </c>
      <c r="W441" s="23">
        <f t="shared" si="101"/>
        <v>0</v>
      </c>
      <c r="X441" s="23">
        <f t="shared" si="101"/>
        <v>0.5167633737904885</v>
      </c>
      <c r="Y441" s="24">
        <f t="shared" si="102"/>
        <v>0.5972877225944618</v>
      </c>
      <c r="Z441" s="24">
        <f t="shared" si="103"/>
        <v>0.3175732115459197</v>
      </c>
      <c r="AA441" s="25"/>
      <c r="AB441" s="24">
        <f t="shared" si="104"/>
        <v>1.43162430793087</v>
      </c>
      <c r="AC441" s="35">
        <v>307227.7974087161</v>
      </c>
      <c r="AD441" s="27">
        <f t="shared" si="105"/>
        <v>4398.347828423787</v>
      </c>
      <c r="AE441" s="29"/>
      <c r="AF441" s="30">
        <f t="shared" si="106"/>
        <v>833639881.1007766</v>
      </c>
      <c r="AG441" s="23">
        <f t="shared" si="107"/>
        <v>0.3311971023212398</v>
      </c>
      <c r="AH441" s="23">
        <f t="shared" si="108"/>
        <v>0.6229113658937644</v>
      </c>
      <c r="AI441" s="23">
        <f t="shared" si="109"/>
        <v>0.5389325225261006</v>
      </c>
      <c r="AJ441" s="23">
        <f t="shared" si="110"/>
        <v>0.5389325225261006</v>
      </c>
      <c r="AK441" s="23">
        <f t="shared" si="111"/>
        <v>1.4929999999999999</v>
      </c>
    </row>
    <row r="442" spans="1:37" ht="12.75">
      <c r="A442" s="14" t="s">
        <v>919</v>
      </c>
      <c r="B442" s="15" t="s">
        <v>920</v>
      </c>
      <c r="C442" s="16" t="s">
        <v>869</v>
      </c>
      <c r="D442" s="17"/>
      <c r="E442" s="17" t="s">
        <v>1171</v>
      </c>
      <c r="F442" s="36">
        <v>1161925908</v>
      </c>
      <c r="G442" s="34">
        <v>90.27</v>
      </c>
      <c r="H442" s="20">
        <f t="shared" si="96"/>
        <v>0.9027</v>
      </c>
      <c r="I442" s="18">
        <v>3376318.44</v>
      </c>
      <c r="J442" s="18">
        <v>385516.91</v>
      </c>
      <c r="K442" s="18">
        <v>153094.25</v>
      </c>
      <c r="L442" s="18">
        <v>148971.25</v>
      </c>
      <c r="M442" s="21">
        <f t="shared" si="97"/>
        <v>4063900.85</v>
      </c>
      <c r="N442" s="18">
        <v>769530</v>
      </c>
      <c r="O442" s="18">
        <v>4047457.06</v>
      </c>
      <c r="P442" s="18">
        <v>0</v>
      </c>
      <c r="Q442" s="21">
        <f t="shared" si="98"/>
        <v>4816987.0600000005</v>
      </c>
      <c r="R442" s="18">
        <v>4992234.16</v>
      </c>
      <c r="S442" s="18">
        <v>0</v>
      </c>
      <c r="T442" s="22">
        <f t="shared" si="99"/>
        <v>4992234.16</v>
      </c>
      <c r="U442" s="21">
        <f t="shared" si="100"/>
        <v>13873122.07</v>
      </c>
      <c r="V442" s="23">
        <f t="shared" si="101"/>
        <v>0.429651677927815</v>
      </c>
      <c r="W442" s="23">
        <f t="shared" si="101"/>
        <v>0</v>
      </c>
      <c r="X442" s="23">
        <f t="shared" si="101"/>
        <v>0.429651677927815</v>
      </c>
      <c r="Y442" s="24">
        <f t="shared" si="102"/>
        <v>0.41456921020819515</v>
      </c>
      <c r="Z442" s="24">
        <f t="shared" si="103"/>
        <v>0.3497555930218573</v>
      </c>
      <c r="AA442" s="25"/>
      <c r="AB442" s="24">
        <f t="shared" si="104"/>
        <v>1.1939764811578675</v>
      </c>
      <c r="AC442" s="35">
        <v>558611.09375</v>
      </c>
      <c r="AD442" s="27">
        <f t="shared" si="105"/>
        <v>6669.685080513726</v>
      </c>
      <c r="AE442" s="29"/>
      <c r="AF442" s="30">
        <f t="shared" si="106"/>
        <v>1287167284.81223</v>
      </c>
      <c r="AG442" s="23">
        <f t="shared" si="107"/>
        <v>0.3157243738208305</v>
      </c>
      <c r="AH442" s="23">
        <f t="shared" si="108"/>
        <v>0.37423162605493776</v>
      </c>
      <c r="AI442" s="23">
        <f t="shared" si="109"/>
        <v>0.38784656966543857</v>
      </c>
      <c r="AJ442" s="23">
        <f t="shared" si="110"/>
        <v>0.38784656966543857</v>
      </c>
      <c r="AK442" s="23">
        <f t="shared" si="111"/>
        <v>1.0779999999999998</v>
      </c>
    </row>
    <row r="443" spans="1:37" ht="12.75">
      <c r="A443" s="14" t="s">
        <v>921</v>
      </c>
      <c r="B443" s="15" t="s">
        <v>922</v>
      </c>
      <c r="C443" s="16" t="s">
        <v>869</v>
      </c>
      <c r="D443" s="17"/>
      <c r="E443" s="17" t="s">
        <v>1171</v>
      </c>
      <c r="F443" s="36">
        <v>1108061788</v>
      </c>
      <c r="G443" s="34">
        <v>83.96</v>
      </c>
      <c r="H443" s="20">
        <f t="shared" si="96"/>
        <v>0.8395999999999999</v>
      </c>
      <c r="I443" s="18">
        <v>3712540.6399999997</v>
      </c>
      <c r="J443" s="18">
        <v>423931.1</v>
      </c>
      <c r="K443" s="18">
        <v>0</v>
      </c>
      <c r="L443" s="18">
        <v>163828.66</v>
      </c>
      <c r="M443" s="21">
        <f t="shared" si="97"/>
        <v>4300300.399999999</v>
      </c>
      <c r="N443" s="18">
        <v>0</v>
      </c>
      <c r="O443" s="18">
        <v>2338363.41</v>
      </c>
      <c r="P443" s="18">
        <v>500273.57</v>
      </c>
      <c r="Q443" s="21">
        <f t="shared" si="98"/>
        <v>2838636.98</v>
      </c>
      <c r="R443" s="18">
        <v>3541000</v>
      </c>
      <c r="S443" s="18">
        <v>0</v>
      </c>
      <c r="T443" s="22">
        <f t="shared" si="99"/>
        <v>3541000</v>
      </c>
      <c r="U443" s="21">
        <f t="shared" si="100"/>
        <v>10679937.379999999</v>
      </c>
      <c r="V443" s="23">
        <f t="shared" si="101"/>
        <v>0.31956701678083677</v>
      </c>
      <c r="W443" s="23">
        <f t="shared" si="101"/>
        <v>0</v>
      </c>
      <c r="X443" s="23">
        <f t="shared" si="101"/>
        <v>0.31956701678083677</v>
      </c>
      <c r="Y443" s="24">
        <f t="shared" si="102"/>
        <v>0.2561803872980412</v>
      </c>
      <c r="Z443" s="24">
        <f t="shared" si="103"/>
        <v>0.3880921124228859</v>
      </c>
      <c r="AA443" s="25"/>
      <c r="AB443" s="24">
        <f t="shared" si="104"/>
        <v>0.9638395165017638</v>
      </c>
      <c r="AC443" s="35">
        <v>526817.9219351292</v>
      </c>
      <c r="AD443" s="27">
        <f t="shared" si="105"/>
        <v>5077.679311624189</v>
      </c>
      <c r="AE443" s="29"/>
      <c r="AF443" s="30">
        <f t="shared" si="106"/>
        <v>1319749628.3944738</v>
      </c>
      <c r="AG443" s="23">
        <f t="shared" si="107"/>
        <v>0.32584213759025493</v>
      </c>
      <c r="AH443" s="23">
        <f t="shared" si="108"/>
        <v>0.21508905317543536</v>
      </c>
      <c r="AI443" s="23">
        <f t="shared" si="109"/>
        <v>0.2683084672891905</v>
      </c>
      <c r="AJ443" s="23">
        <f t="shared" si="110"/>
        <v>0.2683084672891905</v>
      </c>
      <c r="AK443" s="23">
        <f t="shared" si="111"/>
        <v>0.809</v>
      </c>
    </row>
    <row r="444" spans="1:37" ht="12.75">
      <c r="A444" s="14" t="s">
        <v>923</v>
      </c>
      <c r="B444" s="15" t="s">
        <v>924</v>
      </c>
      <c r="C444" s="16" t="s">
        <v>869</v>
      </c>
      <c r="D444" s="17"/>
      <c r="E444" s="17" t="s">
        <v>1171</v>
      </c>
      <c r="F444" s="36">
        <v>282917127</v>
      </c>
      <c r="G444" s="34">
        <v>101.24</v>
      </c>
      <c r="H444" s="20">
        <f t="shared" si="96"/>
        <v>1.0124</v>
      </c>
      <c r="I444" s="18">
        <v>799917.6</v>
      </c>
      <c r="J444" s="18">
        <v>91345.51</v>
      </c>
      <c r="K444" s="18">
        <v>36278.49</v>
      </c>
      <c r="L444" s="18">
        <v>35302.74</v>
      </c>
      <c r="M444" s="21">
        <f t="shared" si="97"/>
        <v>962844.34</v>
      </c>
      <c r="N444" s="18">
        <v>0</v>
      </c>
      <c r="O444" s="18">
        <v>1968828.63</v>
      </c>
      <c r="P444" s="18">
        <v>0</v>
      </c>
      <c r="Q444" s="21">
        <f t="shared" si="98"/>
        <v>1968828.63</v>
      </c>
      <c r="R444" s="18">
        <v>2439372</v>
      </c>
      <c r="S444" s="18">
        <v>0</v>
      </c>
      <c r="T444" s="22">
        <f t="shared" si="99"/>
        <v>2439372</v>
      </c>
      <c r="U444" s="21">
        <f t="shared" si="100"/>
        <v>5371044.97</v>
      </c>
      <c r="V444" s="23">
        <f t="shared" si="101"/>
        <v>0.8622213953134056</v>
      </c>
      <c r="W444" s="23">
        <f t="shared" si="101"/>
        <v>0</v>
      </c>
      <c r="X444" s="23">
        <f t="shared" si="101"/>
        <v>0.8622213953134056</v>
      </c>
      <c r="Y444" s="24">
        <f t="shared" si="102"/>
        <v>0.6959029489932577</v>
      </c>
      <c r="Z444" s="24">
        <f t="shared" si="103"/>
        <v>0.34032734257194686</v>
      </c>
      <c r="AA444" s="25"/>
      <c r="AB444" s="24">
        <f t="shared" si="104"/>
        <v>1.89845168687861</v>
      </c>
      <c r="AC444" s="35">
        <v>215238.18181818182</v>
      </c>
      <c r="AD444" s="27">
        <f t="shared" si="105"/>
        <v>4086.192893534123</v>
      </c>
      <c r="AE444" s="29"/>
      <c r="AF444" s="30">
        <f t="shared" si="106"/>
        <v>279451923.152904</v>
      </c>
      <c r="AG444" s="23">
        <f t="shared" si="107"/>
        <v>0.34454740161983904</v>
      </c>
      <c r="AH444" s="23">
        <f t="shared" si="108"/>
        <v>0.7045321455607741</v>
      </c>
      <c r="AI444" s="23">
        <f t="shared" si="109"/>
        <v>0.8729129406152919</v>
      </c>
      <c r="AJ444" s="23">
        <f t="shared" si="110"/>
        <v>0.8729129406152919</v>
      </c>
      <c r="AK444" s="23">
        <f t="shared" si="111"/>
        <v>1.9229999999999998</v>
      </c>
    </row>
    <row r="445" spans="1:37" ht="12.75">
      <c r="A445" s="14" t="s">
        <v>925</v>
      </c>
      <c r="B445" s="15" t="s">
        <v>926</v>
      </c>
      <c r="C445" s="16" t="s">
        <v>869</v>
      </c>
      <c r="D445" s="33"/>
      <c r="E445" s="17" t="s">
        <v>1171</v>
      </c>
      <c r="F445" s="36">
        <v>4363683997</v>
      </c>
      <c r="G445" s="34">
        <v>90.07</v>
      </c>
      <c r="H445" s="20">
        <f t="shared" si="96"/>
        <v>0.9007</v>
      </c>
      <c r="I445" s="18">
        <v>13622742.42</v>
      </c>
      <c r="J445" s="18">
        <v>1555632.72</v>
      </c>
      <c r="K445" s="18">
        <v>617830.86</v>
      </c>
      <c r="L445" s="18">
        <v>601213.9</v>
      </c>
      <c r="M445" s="21">
        <f t="shared" si="97"/>
        <v>16397419.9</v>
      </c>
      <c r="N445" s="18">
        <v>25505079</v>
      </c>
      <c r="O445" s="18">
        <v>8784002.67</v>
      </c>
      <c r="P445" s="18">
        <v>0</v>
      </c>
      <c r="Q445" s="21">
        <f t="shared" si="98"/>
        <v>34289081.67</v>
      </c>
      <c r="R445" s="18">
        <v>29419649.91</v>
      </c>
      <c r="S445" s="18">
        <v>436368.4</v>
      </c>
      <c r="T445" s="22">
        <f t="shared" si="99"/>
        <v>29856018.31</v>
      </c>
      <c r="U445" s="21">
        <f t="shared" si="100"/>
        <v>80542519.88</v>
      </c>
      <c r="V445" s="23">
        <f t="shared" si="101"/>
        <v>0.674192950961293</v>
      </c>
      <c r="W445" s="23">
        <f t="shared" si="101"/>
        <v>0.010000000006874924</v>
      </c>
      <c r="X445" s="23">
        <f t="shared" si="101"/>
        <v>0.6841929509681679</v>
      </c>
      <c r="Y445" s="24">
        <f t="shared" si="102"/>
        <v>0.7857828773479814</v>
      </c>
      <c r="Z445" s="24">
        <f t="shared" si="103"/>
        <v>0.3757701041430384</v>
      </c>
      <c r="AA445" s="25"/>
      <c r="AB445" s="24">
        <f t="shared" si="104"/>
        <v>1.8457459324591876</v>
      </c>
      <c r="AC445" s="35">
        <v>301001.3118950484</v>
      </c>
      <c r="AD445" s="27">
        <f t="shared" si="105"/>
        <v>5555.719470951649</v>
      </c>
      <c r="AE445" s="29"/>
      <c r="AF445" s="30">
        <f t="shared" si="106"/>
        <v>4844769620.295326</v>
      </c>
      <c r="AG445" s="23">
        <f t="shared" si="107"/>
        <v>0.33845613280163467</v>
      </c>
      <c r="AH445" s="23">
        <f t="shared" si="108"/>
        <v>0.7077546376273267</v>
      </c>
      <c r="AI445" s="23">
        <f t="shared" si="109"/>
        <v>0.6072455909308365</v>
      </c>
      <c r="AJ445" s="23">
        <f t="shared" si="110"/>
        <v>0.6162525909370288</v>
      </c>
      <c r="AK445" s="23">
        <f t="shared" si="111"/>
        <v>1.662</v>
      </c>
    </row>
    <row r="446" spans="1:37" ht="12.75">
      <c r="A446" s="14" t="s">
        <v>927</v>
      </c>
      <c r="B446" s="15" t="s">
        <v>928</v>
      </c>
      <c r="C446" s="16" t="s">
        <v>869</v>
      </c>
      <c r="D446" s="17"/>
      <c r="E446" s="17" t="s">
        <v>1171</v>
      </c>
      <c r="F446" s="36">
        <v>1527085534</v>
      </c>
      <c r="G446" s="34">
        <v>87.93</v>
      </c>
      <c r="H446" s="20">
        <f t="shared" si="96"/>
        <v>0.8793000000000001</v>
      </c>
      <c r="I446" s="18">
        <v>4866218.51</v>
      </c>
      <c r="J446" s="18">
        <v>555688.4</v>
      </c>
      <c r="K446" s="18">
        <v>0</v>
      </c>
      <c r="L446" s="18">
        <v>214757.9</v>
      </c>
      <c r="M446" s="21">
        <f t="shared" si="97"/>
        <v>5636664.8100000005</v>
      </c>
      <c r="N446" s="18">
        <v>0</v>
      </c>
      <c r="O446" s="18">
        <v>4097371.7</v>
      </c>
      <c r="P446" s="18">
        <v>655810.81</v>
      </c>
      <c r="Q446" s="21">
        <f t="shared" si="98"/>
        <v>4753182.51</v>
      </c>
      <c r="R446" s="18">
        <v>3479200</v>
      </c>
      <c r="S446" s="18">
        <v>0</v>
      </c>
      <c r="T446" s="22">
        <f t="shared" si="99"/>
        <v>3479200</v>
      </c>
      <c r="U446" s="21">
        <f t="shared" si="100"/>
        <v>13869047.32</v>
      </c>
      <c r="V446" s="23">
        <f t="shared" si="101"/>
        <v>0.2278326866790947</v>
      </c>
      <c r="W446" s="23">
        <f t="shared" si="101"/>
        <v>0</v>
      </c>
      <c r="X446" s="23">
        <f t="shared" si="101"/>
        <v>0.2278326866790947</v>
      </c>
      <c r="Y446" s="24">
        <f t="shared" si="102"/>
        <v>0.3112584334126761</v>
      </c>
      <c r="Z446" s="24">
        <f t="shared" si="103"/>
        <v>0.3691125797803544</v>
      </c>
      <c r="AA446" s="25"/>
      <c r="AB446" s="24">
        <f t="shared" si="104"/>
        <v>0.9082036998721251</v>
      </c>
      <c r="AC446" s="35">
        <v>674234.4990548204</v>
      </c>
      <c r="AD446" s="27">
        <f t="shared" si="105"/>
        <v>6123.422666230167</v>
      </c>
      <c r="AE446" s="29"/>
      <c r="AF446" s="30">
        <f t="shared" si="106"/>
        <v>1736705941.0895028</v>
      </c>
      <c r="AG446" s="23">
        <f t="shared" si="107"/>
        <v>0.32456069140086563</v>
      </c>
      <c r="AH446" s="23">
        <f t="shared" si="108"/>
        <v>0.2736895404997662</v>
      </c>
      <c r="AI446" s="23">
        <f t="shared" si="109"/>
        <v>0.200333281396928</v>
      </c>
      <c r="AJ446" s="23">
        <f t="shared" si="110"/>
        <v>0.200333281396928</v>
      </c>
      <c r="AK446" s="23">
        <f t="shared" si="111"/>
        <v>0.7989999999999999</v>
      </c>
    </row>
    <row r="447" spans="1:37" ht="12.75">
      <c r="A447" s="14" t="s">
        <v>929</v>
      </c>
      <c r="B447" s="15" t="s">
        <v>930</v>
      </c>
      <c r="C447" s="16" t="s">
        <v>869</v>
      </c>
      <c r="D447" s="17"/>
      <c r="E447" s="17" t="s">
        <v>1171</v>
      </c>
      <c r="F447" s="36">
        <v>435673002</v>
      </c>
      <c r="G447" s="34">
        <v>84.46</v>
      </c>
      <c r="H447" s="20">
        <f t="shared" si="96"/>
        <v>0.8445999999999999</v>
      </c>
      <c r="I447" s="18">
        <v>1422796.2299999997</v>
      </c>
      <c r="J447" s="18">
        <v>162480.3</v>
      </c>
      <c r="K447" s="18">
        <v>64527.75</v>
      </c>
      <c r="L447" s="18">
        <v>62798.17</v>
      </c>
      <c r="M447" s="21">
        <f t="shared" si="97"/>
        <v>1712602.4499999997</v>
      </c>
      <c r="N447" s="18">
        <v>2621919</v>
      </c>
      <c r="O447" s="18">
        <v>2366841.94</v>
      </c>
      <c r="P447" s="18">
        <v>0</v>
      </c>
      <c r="Q447" s="21">
        <f t="shared" si="98"/>
        <v>4988760.9399999995</v>
      </c>
      <c r="R447" s="18">
        <v>2486278.24</v>
      </c>
      <c r="S447" s="18">
        <v>0</v>
      </c>
      <c r="T447" s="22">
        <f t="shared" si="99"/>
        <v>2486278.24</v>
      </c>
      <c r="U447" s="21">
        <f t="shared" si="100"/>
        <v>9187641.629999999</v>
      </c>
      <c r="V447" s="23">
        <f t="shared" si="101"/>
        <v>0.5706753066144779</v>
      </c>
      <c r="W447" s="23">
        <f t="shared" si="101"/>
        <v>0</v>
      </c>
      <c r="X447" s="23">
        <f t="shared" si="101"/>
        <v>0.5706753066144779</v>
      </c>
      <c r="Y447" s="24">
        <f t="shared" si="102"/>
        <v>1.1450700220345533</v>
      </c>
      <c r="Z447" s="24">
        <f t="shared" si="103"/>
        <v>0.3930935454201038</v>
      </c>
      <c r="AA447" s="25"/>
      <c r="AB447" s="24">
        <f t="shared" si="104"/>
        <v>2.108838874069135</v>
      </c>
      <c r="AC447" s="35">
        <v>224057.83439490446</v>
      </c>
      <c r="AD447" s="27">
        <f t="shared" si="105"/>
        <v>4725.01871211719</v>
      </c>
      <c r="AE447" s="29"/>
      <c r="AF447" s="30">
        <f t="shared" si="106"/>
        <v>515833533.0333886</v>
      </c>
      <c r="AG447" s="23">
        <f t="shared" si="107"/>
        <v>0.3320068084618196</v>
      </c>
      <c r="AH447" s="23">
        <f t="shared" si="108"/>
        <v>0.9671261406103837</v>
      </c>
      <c r="AI447" s="23">
        <f t="shared" si="109"/>
        <v>0.48199236396658796</v>
      </c>
      <c r="AJ447" s="23">
        <f t="shared" si="110"/>
        <v>0.48199236396658796</v>
      </c>
      <c r="AK447" s="23">
        <f t="shared" si="111"/>
        <v>1.781</v>
      </c>
    </row>
    <row r="448" spans="1:37" ht="12.75">
      <c r="A448" s="14" t="s">
        <v>931</v>
      </c>
      <c r="B448" s="15" t="s">
        <v>932</v>
      </c>
      <c r="C448" s="16" t="s">
        <v>869</v>
      </c>
      <c r="D448" s="17"/>
      <c r="E448" s="17" t="s">
        <v>1171</v>
      </c>
      <c r="F448" s="36">
        <v>2732401099</v>
      </c>
      <c r="G448" s="34">
        <v>107.74</v>
      </c>
      <c r="H448" s="20">
        <f t="shared" si="96"/>
        <v>1.0774</v>
      </c>
      <c r="I448" s="18">
        <v>6623643.24</v>
      </c>
      <c r="J448" s="18">
        <v>755830.82</v>
      </c>
      <c r="K448" s="18">
        <v>299947.57</v>
      </c>
      <c r="L448" s="18">
        <v>291801.18</v>
      </c>
      <c r="M448" s="21">
        <f t="shared" si="97"/>
        <v>7971222.8100000005</v>
      </c>
      <c r="N448" s="18">
        <v>27346830</v>
      </c>
      <c r="O448" s="18">
        <v>0</v>
      </c>
      <c r="P448" s="18">
        <v>0</v>
      </c>
      <c r="Q448" s="21">
        <f t="shared" si="98"/>
        <v>27346830</v>
      </c>
      <c r="R448" s="18">
        <v>16171897.51</v>
      </c>
      <c r="S448" s="18">
        <v>273240.11</v>
      </c>
      <c r="T448" s="22">
        <f t="shared" si="99"/>
        <v>16445137.62</v>
      </c>
      <c r="U448" s="21">
        <f t="shared" si="100"/>
        <v>51763190.43</v>
      </c>
      <c r="V448" s="23">
        <f t="shared" si="101"/>
        <v>0.5918566463729855</v>
      </c>
      <c r="W448" s="23">
        <f t="shared" si="101"/>
        <v>0.010000000003659784</v>
      </c>
      <c r="X448" s="23">
        <f t="shared" si="101"/>
        <v>0.6018566463766453</v>
      </c>
      <c r="Y448" s="24">
        <f t="shared" si="102"/>
        <v>1.0008351266586868</v>
      </c>
      <c r="Z448" s="24">
        <f t="shared" si="103"/>
        <v>0.29172960049376706</v>
      </c>
      <c r="AA448" s="25"/>
      <c r="AB448" s="24">
        <f t="shared" si="104"/>
        <v>1.8944213735290993</v>
      </c>
      <c r="AC448" s="35">
        <v>297329.71222125326</v>
      </c>
      <c r="AD448" s="27">
        <f t="shared" si="105"/>
        <v>5632.677618171984</v>
      </c>
      <c r="AE448" s="29"/>
      <c r="AF448" s="30">
        <f t="shared" si="106"/>
        <v>2536106459.068127</v>
      </c>
      <c r="AG448" s="23">
        <f t="shared" si="107"/>
        <v>0.31430947157198463</v>
      </c>
      <c r="AH448" s="23">
        <f t="shared" si="108"/>
        <v>1.078299765462069</v>
      </c>
      <c r="AI448" s="23">
        <f t="shared" si="109"/>
        <v>0.6376663508022545</v>
      </c>
      <c r="AJ448" s="23">
        <f t="shared" si="110"/>
        <v>0.6484403508061976</v>
      </c>
      <c r="AK448" s="23">
        <f t="shared" si="111"/>
        <v>2.04</v>
      </c>
    </row>
    <row r="449" spans="1:37" ht="12.75">
      <c r="A449" s="14" t="s">
        <v>933</v>
      </c>
      <c r="B449" s="15" t="s">
        <v>934</v>
      </c>
      <c r="C449" s="16" t="s">
        <v>935</v>
      </c>
      <c r="D449" s="17"/>
      <c r="E449" s="17" t="s">
        <v>1171</v>
      </c>
      <c r="F449" s="36">
        <v>420725812</v>
      </c>
      <c r="G449" s="34">
        <v>44.76</v>
      </c>
      <c r="H449" s="20">
        <f t="shared" si="96"/>
        <v>0.4476</v>
      </c>
      <c r="I449" s="18">
        <v>5276451.57</v>
      </c>
      <c r="J449" s="18">
        <v>0</v>
      </c>
      <c r="K449" s="18">
        <v>0</v>
      </c>
      <c r="L449" s="18">
        <v>100139.79</v>
      </c>
      <c r="M449" s="21">
        <f t="shared" si="97"/>
        <v>5376591.36</v>
      </c>
      <c r="N449" s="18">
        <v>13856342.5</v>
      </c>
      <c r="O449" s="18">
        <v>0</v>
      </c>
      <c r="P449" s="18">
        <v>0</v>
      </c>
      <c r="Q449" s="21">
        <f t="shared" si="98"/>
        <v>13856342.5</v>
      </c>
      <c r="R449" s="18">
        <v>6873400.1</v>
      </c>
      <c r="S449" s="18">
        <v>106000</v>
      </c>
      <c r="T449" s="22">
        <f t="shared" si="99"/>
        <v>6979400.1</v>
      </c>
      <c r="U449" s="21">
        <f t="shared" si="100"/>
        <v>26212333.96</v>
      </c>
      <c r="V449" s="23">
        <f t="shared" si="101"/>
        <v>1.6337005964350009</v>
      </c>
      <c r="W449" s="23">
        <f t="shared" si="101"/>
        <v>0.025194555926128914</v>
      </c>
      <c r="X449" s="23">
        <f t="shared" si="101"/>
        <v>1.6588951523611295</v>
      </c>
      <c r="Y449" s="24">
        <f t="shared" si="102"/>
        <v>3.293437698564594</v>
      </c>
      <c r="Z449" s="24">
        <f t="shared" si="103"/>
        <v>1.2779323746364295</v>
      </c>
      <c r="AA449" s="25"/>
      <c r="AB449" s="24">
        <f t="shared" si="104"/>
        <v>6.230265225562153</v>
      </c>
      <c r="AC449" s="35">
        <v>147820.04860267314</v>
      </c>
      <c r="AD449" s="27">
        <f t="shared" si="105"/>
        <v>9209.581084501418</v>
      </c>
      <c r="AE449" s="29"/>
      <c r="AF449" s="30">
        <f t="shared" si="106"/>
        <v>939959365.5049151</v>
      </c>
      <c r="AG449" s="23">
        <f t="shared" si="107"/>
        <v>0.5720025308872658</v>
      </c>
      <c r="AH449" s="23">
        <f t="shared" si="108"/>
        <v>1.474142713877512</v>
      </c>
      <c r="AI449" s="23">
        <f t="shared" si="109"/>
        <v>0.7312443869643063</v>
      </c>
      <c r="AJ449" s="23">
        <f t="shared" si="110"/>
        <v>0.7425214701968416</v>
      </c>
      <c r="AK449" s="23">
        <f t="shared" si="111"/>
        <v>2.7889999999999997</v>
      </c>
    </row>
    <row r="450" spans="1:37" ht="12.75">
      <c r="A450" s="14" t="s">
        <v>936</v>
      </c>
      <c r="B450" s="15" t="s">
        <v>937</v>
      </c>
      <c r="C450" s="16" t="s">
        <v>935</v>
      </c>
      <c r="D450" s="17"/>
      <c r="E450" s="17" t="s">
        <v>1171</v>
      </c>
      <c r="F450" s="36">
        <v>5318144827</v>
      </c>
      <c r="G450" s="34">
        <v>51.9</v>
      </c>
      <c r="H450" s="20">
        <f aca="true" t="shared" si="112" ref="H450:H513">G450/100</f>
        <v>0.519</v>
      </c>
      <c r="I450" s="18">
        <v>56511632.05</v>
      </c>
      <c r="J450" s="18">
        <v>0</v>
      </c>
      <c r="K450" s="18">
        <v>0</v>
      </c>
      <c r="L450" s="18">
        <v>1072552.83</v>
      </c>
      <c r="M450" s="21">
        <f aca="true" t="shared" si="113" ref="M450:M513">SUM(I450:L450)</f>
        <v>57584184.879999995</v>
      </c>
      <c r="N450" s="18">
        <v>117891086</v>
      </c>
      <c r="O450" s="18">
        <v>0</v>
      </c>
      <c r="P450" s="18">
        <v>0</v>
      </c>
      <c r="Q450" s="21">
        <f aca="true" t="shared" si="114" ref="Q450:Q513">SUM(N450:P450)</f>
        <v>117891086</v>
      </c>
      <c r="R450" s="18">
        <v>71817819.62</v>
      </c>
      <c r="S450" s="18">
        <v>0</v>
      </c>
      <c r="T450" s="22">
        <f aca="true" t="shared" si="115" ref="T450:T513">R450+S450</f>
        <v>71817819.62</v>
      </c>
      <c r="U450" s="21">
        <f aca="true" t="shared" si="116" ref="U450:U513">M450+Q450+T450</f>
        <v>247293090.5</v>
      </c>
      <c r="V450" s="23">
        <f aca="true" t="shared" si="117" ref="V450:X513">(R450/$F450)*100</f>
        <v>1.3504299329229232</v>
      </c>
      <c r="W450" s="23">
        <f t="shared" si="117"/>
        <v>0</v>
      </c>
      <c r="X450" s="23">
        <f t="shared" si="117"/>
        <v>1.3504299329229232</v>
      </c>
      <c r="Y450" s="24">
        <f aca="true" t="shared" si="118" ref="Y450:Y513">(Q450/F450)*100</f>
        <v>2.2167708822345693</v>
      </c>
      <c r="Z450" s="24">
        <f aca="true" t="shared" si="119" ref="Z450:Z513">(M450/F450)*100</f>
        <v>1.0827870761933276</v>
      </c>
      <c r="AA450" s="25"/>
      <c r="AB450" s="24">
        <f aca="true" t="shared" si="120" ref="AB450:AB513">((U450/F450)*100)-AA450</f>
        <v>4.649987891350819</v>
      </c>
      <c r="AC450" s="35">
        <v>176999.67857818113</v>
      </c>
      <c r="AD450" s="27">
        <f aca="true" t="shared" si="121" ref="AD450:AD513">AC450/100*AB450</f>
        <v>8230.463621615292</v>
      </c>
      <c r="AE450" s="29"/>
      <c r="AF450" s="30">
        <f aca="true" t="shared" si="122" ref="AF450:AF513">F450/H450</f>
        <v>10246907181.117533</v>
      </c>
      <c r="AG450" s="23">
        <f aca="true" t="shared" si="123" ref="AG450:AG513">(M450/AF450)*100</f>
        <v>0.5619664925443371</v>
      </c>
      <c r="AH450" s="23">
        <f aca="true" t="shared" si="124" ref="AH450:AH513">(Q450/AF450)*100</f>
        <v>1.1505040878797415</v>
      </c>
      <c r="AI450" s="23">
        <f aca="true" t="shared" si="125" ref="AI450:AI513">(R450/AF450)*100</f>
        <v>0.7008731351869971</v>
      </c>
      <c r="AJ450" s="23">
        <f aca="true" t="shared" si="126" ref="AJ450:AJ513">(T450/AF450)*100</f>
        <v>0.7008731351869971</v>
      </c>
      <c r="AK450" s="23">
        <f t="shared" si="111"/>
        <v>2.414</v>
      </c>
    </row>
    <row r="451" spans="1:37" ht="12.75">
      <c r="A451" s="14" t="s">
        <v>938</v>
      </c>
      <c r="B451" s="15" t="s">
        <v>939</v>
      </c>
      <c r="C451" s="16" t="s">
        <v>935</v>
      </c>
      <c r="D451" s="17"/>
      <c r="E451" s="17" t="s">
        <v>1171</v>
      </c>
      <c r="F451" s="36">
        <v>331785800</v>
      </c>
      <c r="G451" s="34">
        <v>50.71</v>
      </c>
      <c r="H451" s="20">
        <f t="shared" si="112"/>
        <v>0.5071</v>
      </c>
      <c r="I451" s="18">
        <v>3610577.59</v>
      </c>
      <c r="J451" s="18">
        <v>0</v>
      </c>
      <c r="K451" s="18">
        <v>0</v>
      </c>
      <c r="L451" s="18">
        <v>68644.51</v>
      </c>
      <c r="M451" s="21">
        <f t="shared" si="113"/>
        <v>3679222.0999999996</v>
      </c>
      <c r="N451" s="18">
        <v>5433847.5</v>
      </c>
      <c r="O451" s="18">
        <v>4035182.03</v>
      </c>
      <c r="P451" s="18">
        <v>0</v>
      </c>
      <c r="Q451" s="21">
        <f t="shared" si="114"/>
        <v>9469029.53</v>
      </c>
      <c r="R451" s="18">
        <v>5955355</v>
      </c>
      <c r="S451" s="18">
        <v>0</v>
      </c>
      <c r="T451" s="22">
        <f t="shared" si="115"/>
        <v>5955355</v>
      </c>
      <c r="U451" s="21">
        <f t="shared" si="116"/>
        <v>19103606.63</v>
      </c>
      <c r="V451" s="23">
        <f t="shared" si="117"/>
        <v>1.7949396869908236</v>
      </c>
      <c r="W451" s="23">
        <f t="shared" si="117"/>
        <v>0</v>
      </c>
      <c r="X451" s="23">
        <f t="shared" si="117"/>
        <v>1.7949396869908236</v>
      </c>
      <c r="Y451" s="24">
        <f t="shared" si="118"/>
        <v>2.8539586474164955</v>
      </c>
      <c r="Z451" s="24">
        <f t="shared" si="119"/>
        <v>1.1089148782135942</v>
      </c>
      <c r="AA451" s="25"/>
      <c r="AB451" s="24">
        <f t="shared" si="120"/>
        <v>5.757813212620913</v>
      </c>
      <c r="AC451" s="35">
        <v>158093.0588235294</v>
      </c>
      <c r="AD451" s="27">
        <f t="shared" si="121"/>
        <v>9102.703029177728</v>
      </c>
      <c r="AE451" s="29"/>
      <c r="AF451" s="30">
        <f t="shared" si="122"/>
        <v>654280812.4630251</v>
      </c>
      <c r="AG451" s="23">
        <f t="shared" si="123"/>
        <v>0.5623307347421136</v>
      </c>
      <c r="AH451" s="23">
        <f t="shared" si="124"/>
        <v>1.4472424301049047</v>
      </c>
      <c r="AI451" s="23">
        <f t="shared" si="125"/>
        <v>0.9102139152730466</v>
      </c>
      <c r="AJ451" s="23">
        <f t="shared" si="126"/>
        <v>0.9102139152730466</v>
      </c>
      <c r="AK451" s="23">
        <f aca="true" t="shared" si="127" ref="AK451:AK514">ROUND(AG451,3)+ROUND(AH451,3)+ROUND(AJ451,3)</f>
        <v>2.9190000000000005</v>
      </c>
    </row>
    <row r="452" spans="1:37" ht="12.75">
      <c r="A452" s="14" t="s">
        <v>940</v>
      </c>
      <c r="B452" s="15" t="s">
        <v>941</v>
      </c>
      <c r="C452" s="16" t="s">
        <v>935</v>
      </c>
      <c r="D452" s="17"/>
      <c r="E452" s="17" t="s">
        <v>1171</v>
      </c>
      <c r="F452" s="36">
        <v>1237019764</v>
      </c>
      <c r="G452" s="34">
        <v>44.53</v>
      </c>
      <c r="H452" s="20">
        <f t="shared" si="112"/>
        <v>0.44530000000000003</v>
      </c>
      <c r="I452" s="18">
        <v>14632555.24</v>
      </c>
      <c r="J452" s="18">
        <v>0</v>
      </c>
      <c r="K452" s="18">
        <v>0</v>
      </c>
      <c r="L452" s="18">
        <v>278192.32</v>
      </c>
      <c r="M452" s="21">
        <f t="shared" si="113"/>
        <v>14910747.56</v>
      </c>
      <c r="N452" s="18">
        <v>32119402</v>
      </c>
      <c r="O452" s="18">
        <v>0</v>
      </c>
      <c r="P452" s="18">
        <v>0</v>
      </c>
      <c r="Q452" s="21">
        <f t="shared" si="114"/>
        <v>32119402</v>
      </c>
      <c r="R452" s="18">
        <v>13281059</v>
      </c>
      <c r="S452" s="18">
        <v>0</v>
      </c>
      <c r="T452" s="22">
        <f t="shared" si="115"/>
        <v>13281059</v>
      </c>
      <c r="U452" s="21">
        <f t="shared" si="116"/>
        <v>60311208.56</v>
      </c>
      <c r="V452" s="23">
        <f t="shared" si="117"/>
        <v>1.073633533311922</v>
      </c>
      <c r="W452" s="23">
        <f t="shared" si="117"/>
        <v>0</v>
      </c>
      <c r="X452" s="23">
        <f t="shared" si="117"/>
        <v>1.073633533311922</v>
      </c>
      <c r="Y452" s="24">
        <f t="shared" si="118"/>
        <v>2.596514860533788</v>
      </c>
      <c r="Z452" s="24">
        <f t="shared" si="119"/>
        <v>1.2053766636504604</v>
      </c>
      <c r="AA452" s="25"/>
      <c r="AB452" s="24">
        <f t="shared" si="120"/>
        <v>4.875525057496171</v>
      </c>
      <c r="AC452" s="35">
        <v>184348.13186813187</v>
      </c>
      <c r="AD452" s="27">
        <f t="shared" si="121"/>
        <v>8987.939362256853</v>
      </c>
      <c r="AE452" s="29"/>
      <c r="AF452" s="30">
        <f t="shared" si="122"/>
        <v>2777946921.1767344</v>
      </c>
      <c r="AG452" s="23">
        <f t="shared" si="123"/>
        <v>0.5367542283235501</v>
      </c>
      <c r="AH452" s="23">
        <f t="shared" si="124"/>
        <v>1.1562280673956962</v>
      </c>
      <c r="AI452" s="23">
        <f t="shared" si="125"/>
        <v>0.478089012383799</v>
      </c>
      <c r="AJ452" s="23">
        <f t="shared" si="126"/>
        <v>0.478089012383799</v>
      </c>
      <c r="AK452" s="23">
        <f t="shared" si="127"/>
        <v>2.1710000000000003</v>
      </c>
    </row>
    <row r="453" spans="1:37" ht="12.75">
      <c r="A453" s="14" t="s">
        <v>942</v>
      </c>
      <c r="B453" s="15" t="s">
        <v>943</v>
      </c>
      <c r="C453" s="16" t="s">
        <v>935</v>
      </c>
      <c r="D453" s="17"/>
      <c r="E453" s="17" t="s">
        <v>1171</v>
      </c>
      <c r="F453" s="36">
        <v>1919873500</v>
      </c>
      <c r="G453" s="34">
        <v>100.96</v>
      </c>
      <c r="H453" s="20">
        <f t="shared" si="112"/>
        <v>1.0095999999999998</v>
      </c>
      <c r="I453" s="18">
        <v>10148189.82</v>
      </c>
      <c r="J453" s="18">
        <v>0</v>
      </c>
      <c r="K453" s="18">
        <v>0</v>
      </c>
      <c r="L453" s="18">
        <v>192979.1</v>
      </c>
      <c r="M453" s="21">
        <f t="shared" si="113"/>
        <v>10341168.92</v>
      </c>
      <c r="N453" s="18">
        <v>11918815</v>
      </c>
      <c r="O453" s="18">
        <v>6345767.14</v>
      </c>
      <c r="P453" s="18">
        <v>0</v>
      </c>
      <c r="Q453" s="21">
        <f t="shared" si="114"/>
        <v>18264582.14</v>
      </c>
      <c r="R453" s="18">
        <v>10966267</v>
      </c>
      <c r="S453" s="18">
        <v>0</v>
      </c>
      <c r="T453" s="22">
        <f t="shared" si="115"/>
        <v>10966267</v>
      </c>
      <c r="U453" s="21">
        <f t="shared" si="116"/>
        <v>39572018.06</v>
      </c>
      <c r="V453" s="23">
        <f t="shared" si="117"/>
        <v>0.5711973731602629</v>
      </c>
      <c r="W453" s="23">
        <f t="shared" si="117"/>
        <v>0</v>
      </c>
      <c r="X453" s="23">
        <f t="shared" si="117"/>
        <v>0.5711973731602629</v>
      </c>
      <c r="Y453" s="24">
        <f t="shared" si="118"/>
        <v>0.9513429994215765</v>
      </c>
      <c r="Z453" s="24">
        <f t="shared" si="119"/>
        <v>0.5386380363081213</v>
      </c>
      <c r="AA453" s="25"/>
      <c r="AB453" s="24">
        <f t="shared" si="120"/>
        <v>2.061178408889961</v>
      </c>
      <c r="AC453" s="35">
        <v>381088.9958734526</v>
      </c>
      <c r="AD453" s="27">
        <f t="shared" si="121"/>
        <v>7854.924101599159</v>
      </c>
      <c r="AE453" s="29"/>
      <c r="AF453" s="30">
        <f t="shared" si="122"/>
        <v>1901617967.5118861</v>
      </c>
      <c r="AG453" s="23">
        <f t="shared" si="123"/>
        <v>0.5438089614566792</v>
      </c>
      <c r="AH453" s="23">
        <f t="shared" si="124"/>
        <v>0.9604758922160235</v>
      </c>
      <c r="AI453" s="23">
        <f t="shared" si="125"/>
        <v>0.5766808679426014</v>
      </c>
      <c r="AJ453" s="23">
        <f t="shared" si="126"/>
        <v>0.5766808679426014</v>
      </c>
      <c r="AK453" s="23">
        <f t="shared" si="127"/>
        <v>2.081</v>
      </c>
    </row>
    <row r="454" spans="1:37" ht="12.75">
      <c r="A454" s="14" t="s">
        <v>944</v>
      </c>
      <c r="B454" s="15" t="s">
        <v>945</v>
      </c>
      <c r="C454" s="16" t="s">
        <v>935</v>
      </c>
      <c r="D454" s="17"/>
      <c r="E454" s="17" t="s">
        <v>1171</v>
      </c>
      <c r="F454" s="36">
        <v>441585730</v>
      </c>
      <c r="G454" s="34">
        <v>31.23</v>
      </c>
      <c r="H454" s="20">
        <f t="shared" si="112"/>
        <v>0.3123</v>
      </c>
      <c r="I454" s="18">
        <v>7757079.45</v>
      </c>
      <c r="J454" s="18">
        <v>0</v>
      </c>
      <c r="K454" s="18">
        <v>0</v>
      </c>
      <c r="L454" s="18">
        <v>146983.03</v>
      </c>
      <c r="M454" s="21">
        <f t="shared" si="113"/>
        <v>7904062.48</v>
      </c>
      <c r="N454" s="18">
        <v>9190961</v>
      </c>
      <c r="O454" s="18">
        <v>2927232.25</v>
      </c>
      <c r="P454" s="18">
        <v>0</v>
      </c>
      <c r="Q454" s="21">
        <f t="shared" si="114"/>
        <v>12118193.25</v>
      </c>
      <c r="R454" s="18">
        <v>8803065</v>
      </c>
      <c r="S454" s="18">
        <v>0</v>
      </c>
      <c r="T454" s="22">
        <f t="shared" si="115"/>
        <v>8803065</v>
      </c>
      <c r="U454" s="21">
        <f t="shared" si="116"/>
        <v>28825320.73</v>
      </c>
      <c r="V454" s="23">
        <f t="shared" si="117"/>
        <v>1.9935121091888546</v>
      </c>
      <c r="W454" s="23">
        <f t="shared" si="117"/>
        <v>0</v>
      </c>
      <c r="X454" s="23">
        <f t="shared" si="117"/>
        <v>1.9935121091888546</v>
      </c>
      <c r="Y454" s="24">
        <f t="shared" si="118"/>
        <v>2.7442447585432617</v>
      </c>
      <c r="Z454" s="24">
        <f t="shared" si="119"/>
        <v>1.789927061275282</v>
      </c>
      <c r="AA454" s="25"/>
      <c r="AB454" s="24">
        <f t="shared" si="120"/>
        <v>6.527683929007398</v>
      </c>
      <c r="AC454" s="35">
        <v>142349.09894593677</v>
      </c>
      <c r="AD454" s="27">
        <f t="shared" si="121"/>
        <v>9292.099254980754</v>
      </c>
      <c r="AE454" s="29"/>
      <c r="AF454" s="30">
        <f t="shared" si="122"/>
        <v>1413979282.7409542</v>
      </c>
      <c r="AG454" s="23">
        <f t="shared" si="123"/>
        <v>0.5589942212362705</v>
      </c>
      <c r="AH454" s="23">
        <f t="shared" si="124"/>
        <v>0.8570276380930606</v>
      </c>
      <c r="AI454" s="23">
        <f t="shared" si="125"/>
        <v>0.6225738316996793</v>
      </c>
      <c r="AJ454" s="23">
        <f t="shared" si="126"/>
        <v>0.6225738316996793</v>
      </c>
      <c r="AK454" s="23">
        <f t="shared" si="127"/>
        <v>2.0389999999999997</v>
      </c>
    </row>
    <row r="455" spans="1:37" ht="12.75">
      <c r="A455" s="14" t="s">
        <v>946</v>
      </c>
      <c r="B455" s="15" t="s">
        <v>947</v>
      </c>
      <c r="C455" s="16" t="s">
        <v>935</v>
      </c>
      <c r="D455" s="17"/>
      <c r="E455" s="17" t="s">
        <v>1171</v>
      </c>
      <c r="F455" s="36">
        <v>1357268200</v>
      </c>
      <c r="G455" s="34">
        <v>38.91</v>
      </c>
      <c r="H455" s="20">
        <f t="shared" si="112"/>
        <v>0.38909999999999995</v>
      </c>
      <c r="I455" s="18">
        <v>20095429.52</v>
      </c>
      <c r="J455" s="18">
        <v>0</v>
      </c>
      <c r="K455" s="18">
        <v>0</v>
      </c>
      <c r="L455" s="18">
        <v>381648.58</v>
      </c>
      <c r="M455" s="21">
        <f t="shared" si="113"/>
        <v>20477078.099999998</v>
      </c>
      <c r="N455" s="18">
        <v>16334041.5</v>
      </c>
      <c r="O455" s="18">
        <v>0</v>
      </c>
      <c r="P455" s="18">
        <v>0</v>
      </c>
      <c r="Q455" s="21">
        <f t="shared" si="114"/>
        <v>16334041.5</v>
      </c>
      <c r="R455" s="18">
        <v>56113636</v>
      </c>
      <c r="S455" s="18">
        <v>0</v>
      </c>
      <c r="T455" s="22">
        <f t="shared" si="115"/>
        <v>56113636</v>
      </c>
      <c r="U455" s="21">
        <f t="shared" si="116"/>
        <v>92924755.6</v>
      </c>
      <c r="V455" s="23">
        <f t="shared" si="117"/>
        <v>4.134307132518098</v>
      </c>
      <c r="W455" s="23">
        <f t="shared" si="117"/>
        <v>0</v>
      </c>
      <c r="X455" s="23">
        <f t="shared" si="117"/>
        <v>4.134307132518098</v>
      </c>
      <c r="Y455" s="24">
        <f t="shared" si="118"/>
        <v>1.20344980454121</v>
      </c>
      <c r="Z455" s="24">
        <f t="shared" si="119"/>
        <v>1.5086979935137357</v>
      </c>
      <c r="AA455" s="25"/>
      <c r="AB455" s="24">
        <f t="shared" si="120"/>
        <v>6.846454930573042</v>
      </c>
      <c r="AC455" s="35">
        <v>130792.2674694977</v>
      </c>
      <c r="AD455" s="27">
        <f t="shared" si="121"/>
        <v>8954.633644973706</v>
      </c>
      <c r="AE455" s="29"/>
      <c r="AF455" s="30">
        <f t="shared" si="122"/>
        <v>3488224620.9200726</v>
      </c>
      <c r="AG455" s="23">
        <f t="shared" si="123"/>
        <v>0.5870343892761944</v>
      </c>
      <c r="AH455" s="23">
        <f t="shared" si="124"/>
        <v>0.4682623189469847</v>
      </c>
      <c r="AI455" s="23">
        <f t="shared" si="125"/>
        <v>1.6086589052627915</v>
      </c>
      <c r="AJ455" s="23">
        <f t="shared" si="126"/>
        <v>1.6086589052627915</v>
      </c>
      <c r="AK455" s="23">
        <f t="shared" si="127"/>
        <v>2.6639999999999997</v>
      </c>
    </row>
    <row r="456" spans="1:37" ht="12.75">
      <c r="A456" s="14" t="s">
        <v>948</v>
      </c>
      <c r="B456" s="15" t="s">
        <v>949</v>
      </c>
      <c r="C456" s="16" t="s">
        <v>935</v>
      </c>
      <c r="D456" s="17"/>
      <c r="E456" s="17" t="s">
        <v>1171</v>
      </c>
      <c r="F456" s="36">
        <v>9295023415</v>
      </c>
      <c r="G456" s="34">
        <v>109.53</v>
      </c>
      <c r="H456" s="20">
        <f t="shared" si="112"/>
        <v>1.0953</v>
      </c>
      <c r="I456" s="18">
        <v>46622967.1</v>
      </c>
      <c r="J456" s="18">
        <v>0</v>
      </c>
      <c r="K456" s="18">
        <v>0</v>
      </c>
      <c r="L456" s="18">
        <v>894842.24</v>
      </c>
      <c r="M456" s="21">
        <f t="shared" si="113"/>
        <v>47517809.34</v>
      </c>
      <c r="N456" s="18">
        <v>39391581.5</v>
      </c>
      <c r="O456" s="18">
        <v>0</v>
      </c>
      <c r="P456" s="18">
        <v>0</v>
      </c>
      <c r="Q456" s="21">
        <f t="shared" si="114"/>
        <v>39391581.5</v>
      </c>
      <c r="R456" s="18">
        <v>110666458.15</v>
      </c>
      <c r="S456" s="18">
        <v>0</v>
      </c>
      <c r="T456" s="22">
        <f t="shared" si="115"/>
        <v>110666458.15</v>
      </c>
      <c r="U456" s="21">
        <f t="shared" si="116"/>
        <v>197575848.99</v>
      </c>
      <c r="V456" s="23">
        <f t="shared" si="117"/>
        <v>1.190599024972978</v>
      </c>
      <c r="W456" s="23">
        <f t="shared" si="117"/>
        <v>0</v>
      </c>
      <c r="X456" s="23">
        <f t="shared" si="117"/>
        <v>1.190599024972978</v>
      </c>
      <c r="Y456" s="24">
        <f t="shared" si="118"/>
        <v>0.4237921707268771</v>
      </c>
      <c r="Z456" s="24">
        <f t="shared" si="119"/>
        <v>0.5112177475886435</v>
      </c>
      <c r="AA456" s="25"/>
      <c r="AB456" s="24">
        <f t="shared" si="120"/>
        <v>2.1256089432884986</v>
      </c>
      <c r="AC456" s="35">
        <v>354002.42809722066</v>
      </c>
      <c r="AD456" s="27">
        <f t="shared" si="121"/>
        <v>7524.70727109296</v>
      </c>
      <c r="AE456" s="29"/>
      <c r="AF456" s="30">
        <f t="shared" si="122"/>
        <v>8486280849.995436</v>
      </c>
      <c r="AG456" s="23">
        <f t="shared" si="123"/>
        <v>0.5599367989338411</v>
      </c>
      <c r="AH456" s="23">
        <f t="shared" si="124"/>
        <v>0.46417956459714843</v>
      </c>
      <c r="AI456" s="23">
        <f t="shared" si="125"/>
        <v>1.3040631120529027</v>
      </c>
      <c r="AJ456" s="23">
        <f t="shared" si="126"/>
        <v>1.3040631120529027</v>
      </c>
      <c r="AK456" s="23">
        <f t="shared" si="127"/>
        <v>2.3280000000000003</v>
      </c>
    </row>
    <row r="457" spans="1:37" ht="12.75">
      <c r="A457" s="14" t="s">
        <v>950</v>
      </c>
      <c r="B457" s="15" t="s">
        <v>951</v>
      </c>
      <c r="C457" s="16" t="s">
        <v>935</v>
      </c>
      <c r="D457" s="17"/>
      <c r="E457" s="17" t="s">
        <v>1171</v>
      </c>
      <c r="F457" s="36">
        <v>631342700</v>
      </c>
      <c r="G457" s="34">
        <v>45.59</v>
      </c>
      <c r="H457" s="20">
        <f t="shared" si="112"/>
        <v>0.4559</v>
      </c>
      <c r="I457" s="18">
        <v>7681950.2299999995</v>
      </c>
      <c r="J457" s="18">
        <v>0</v>
      </c>
      <c r="K457" s="18">
        <v>0</v>
      </c>
      <c r="L457" s="18">
        <v>145824.92</v>
      </c>
      <c r="M457" s="21">
        <f t="shared" si="113"/>
        <v>7827775.149999999</v>
      </c>
      <c r="N457" s="18">
        <v>22108089.5</v>
      </c>
      <c r="O457" s="18">
        <v>0</v>
      </c>
      <c r="P457" s="18">
        <v>0</v>
      </c>
      <c r="Q457" s="21">
        <f t="shared" si="114"/>
        <v>22108089.5</v>
      </c>
      <c r="R457" s="18">
        <v>8712580.57</v>
      </c>
      <c r="S457" s="18">
        <v>63134</v>
      </c>
      <c r="T457" s="22">
        <f t="shared" si="115"/>
        <v>8775714.57</v>
      </c>
      <c r="U457" s="21">
        <f t="shared" si="116"/>
        <v>38711579.22</v>
      </c>
      <c r="V457" s="23">
        <f t="shared" si="117"/>
        <v>1.3800081271233515</v>
      </c>
      <c r="W457" s="23">
        <f t="shared" si="117"/>
        <v>0.009999957234003024</v>
      </c>
      <c r="X457" s="23">
        <f t="shared" si="117"/>
        <v>1.3900080843573546</v>
      </c>
      <c r="Y457" s="24">
        <f t="shared" si="118"/>
        <v>3.5017573656906142</v>
      </c>
      <c r="Z457" s="24">
        <f t="shared" si="119"/>
        <v>1.239861512614306</v>
      </c>
      <c r="AA457" s="25"/>
      <c r="AB457" s="24">
        <f t="shared" si="120"/>
        <v>6.131626962662275</v>
      </c>
      <c r="AC457" s="35">
        <v>146010.82682467008</v>
      </c>
      <c r="AD457" s="27">
        <f t="shared" si="121"/>
        <v>8952.839225987593</v>
      </c>
      <c r="AE457" s="29"/>
      <c r="AF457" s="30">
        <f t="shared" si="122"/>
        <v>1384827155.077868</v>
      </c>
      <c r="AG457" s="23">
        <f t="shared" si="123"/>
        <v>0.565252863600862</v>
      </c>
      <c r="AH457" s="23">
        <f t="shared" si="124"/>
        <v>1.5964511830183512</v>
      </c>
      <c r="AI457" s="23">
        <f t="shared" si="125"/>
        <v>0.629145705155536</v>
      </c>
      <c r="AJ457" s="23">
        <f t="shared" si="126"/>
        <v>0.6337046856585179</v>
      </c>
      <c r="AK457" s="23">
        <f t="shared" si="127"/>
        <v>2.795</v>
      </c>
    </row>
    <row r="458" spans="1:37" ht="12.75">
      <c r="A458" s="14" t="s">
        <v>952</v>
      </c>
      <c r="B458" s="15" t="s">
        <v>953</v>
      </c>
      <c r="C458" s="16" t="s">
        <v>935</v>
      </c>
      <c r="D458" s="17"/>
      <c r="E458" s="17" t="s">
        <v>1171</v>
      </c>
      <c r="F458" s="36">
        <v>181842450</v>
      </c>
      <c r="G458" s="34">
        <v>52.19</v>
      </c>
      <c r="H458" s="20">
        <f t="shared" si="112"/>
        <v>0.5219</v>
      </c>
      <c r="I458" s="18">
        <v>2083846.58</v>
      </c>
      <c r="J458" s="18">
        <v>0</v>
      </c>
      <c r="K458" s="18">
        <v>0</v>
      </c>
      <c r="L458" s="18">
        <v>39506.33</v>
      </c>
      <c r="M458" s="21">
        <f t="shared" si="113"/>
        <v>2123352.91</v>
      </c>
      <c r="N458" s="18">
        <v>2738240</v>
      </c>
      <c r="O458" s="18">
        <v>2762320.72</v>
      </c>
      <c r="P458" s="18">
        <v>0</v>
      </c>
      <c r="Q458" s="21">
        <f t="shared" si="114"/>
        <v>5500560.720000001</v>
      </c>
      <c r="R458" s="18">
        <v>3495865</v>
      </c>
      <c r="S458" s="18">
        <v>0</v>
      </c>
      <c r="T458" s="22">
        <f t="shared" si="115"/>
        <v>3495865</v>
      </c>
      <c r="U458" s="21">
        <f t="shared" si="116"/>
        <v>11119778.63</v>
      </c>
      <c r="V458" s="23">
        <f t="shared" si="117"/>
        <v>1.9224691484304133</v>
      </c>
      <c r="W458" s="23">
        <f t="shared" si="117"/>
        <v>0</v>
      </c>
      <c r="X458" s="23">
        <f t="shared" si="117"/>
        <v>1.9224691484304133</v>
      </c>
      <c r="Y458" s="24">
        <f t="shared" si="118"/>
        <v>3.024904646852262</v>
      </c>
      <c r="Z458" s="24">
        <f t="shared" si="119"/>
        <v>1.1676882433117242</v>
      </c>
      <c r="AA458" s="25"/>
      <c r="AB458" s="24">
        <f t="shared" si="120"/>
        <v>6.115062038594399</v>
      </c>
      <c r="AC458" s="35">
        <v>148208.73965041398</v>
      </c>
      <c r="AD458" s="27">
        <f t="shared" si="121"/>
        <v>9063.056376241671</v>
      </c>
      <c r="AE458" s="29"/>
      <c r="AF458" s="30">
        <f t="shared" si="122"/>
        <v>348423931.78769875</v>
      </c>
      <c r="AG458" s="23">
        <f t="shared" si="123"/>
        <v>0.6094164941843888</v>
      </c>
      <c r="AH458" s="23">
        <f t="shared" si="124"/>
        <v>1.5786977351921958</v>
      </c>
      <c r="AI458" s="23">
        <f t="shared" si="125"/>
        <v>1.0033366485658328</v>
      </c>
      <c r="AJ458" s="23">
        <f t="shared" si="126"/>
        <v>1.0033366485658328</v>
      </c>
      <c r="AK458" s="23">
        <f t="shared" si="127"/>
        <v>3.191</v>
      </c>
    </row>
    <row r="459" spans="1:37" ht="12.75">
      <c r="A459" s="14" t="s">
        <v>954</v>
      </c>
      <c r="B459" s="15" t="s">
        <v>955</v>
      </c>
      <c r="C459" s="16" t="s">
        <v>935</v>
      </c>
      <c r="D459" s="17"/>
      <c r="E459" s="17" t="s">
        <v>1171</v>
      </c>
      <c r="F459" s="36">
        <v>1718985777</v>
      </c>
      <c r="G459" s="34">
        <v>95.87</v>
      </c>
      <c r="H459" s="20">
        <f t="shared" si="112"/>
        <v>0.9587</v>
      </c>
      <c r="I459" s="18">
        <v>9754046.549999999</v>
      </c>
      <c r="J459" s="18">
        <v>0</v>
      </c>
      <c r="K459" s="18">
        <v>0</v>
      </c>
      <c r="L459" s="18">
        <v>184910.04</v>
      </c>
      <c r="M459" s="21">
        <f t="shared" si="113"/>
        <v>9938956.589999998</v>
      </c>
      <c r="N459" s="18">
        <v>15629602</v>
      </c>
      <c r="O459" s="18">
        <v>9220218.13</v>
      </c>
      <c r="P459" s="18">
        <v>0</v>
      </c>
      <c r="Q459" s="21">
        <f t="shared" si="114"/>
        <v>24849820.130000003</v>
      </c>
      <c r="R459" s="18">
        <v>9894298</v>
      </c>
      <c r="S459" s="18">
        <v>171895</v>
      </c>
      <c r="T459" s="22">
        <f t="shared" si="115"/>
        <v>10066193</v>
      </c>
      <c r="U459" s="21">
        <f t="shared" si="116"/>
        <v>44854969.72</v>
      </c>
      <c r="V459" s="23">
        <f t="shared" si="117"/>
        <v>0.575589288310906</v>
      </c>
      <c r="W459" s="23">
        <f t="shared" si="117"/>
        <v>0.009999791871460028</v>
      </c>
      <c r="X459" s="23">
        <f t="shared" si="117"/>
        <v>0.5855890801823662</v>
      </c>
      <c r="Y459" s="24">
        <f t="shared" si="118"/>
        <v>1.4456094089020495</v>
      </c>
      <c r="Z459" s="24">
        <f t="shared" si="119"/>
        <v>0.5781872498878737</v>
      </c>
      <c r="AA459" s="25"/>
      <c r="AB459" s="24">
        <f t="shared" si="120"/>
        <v>2.6093857389722896</v>
      </c>
      <c r="AC459" s="35">
        <v>355776.62277662277</v>
      </c>
      <c r="AD459" s="27">
        <f t="shared" si="121"/>
        <v>9283.584457330433</v>
      </c>
      <c r="AE459" s="29"/>
      <c r="AF459" s="30">
        <f t="shared" si="122"/>
        <v>1793038257.0147073</v>
      </c>
      <c r="AG459" s="23">
        <f t="shared" si="123"/>
        <v>0.5543081164675047</v>
      </c>
      <c r="AH459" s="23">
        <f t="shared" si="124"/>
        <v>1.385905740314395</v>
      </c>
      <c r="AI459" s="23">
        <f t="shared" si="125"/>
        <v>0.5518174507036657</v>
      </c>
      <c r="AJ459" s="23">
        <f t="shared" si="126"/>
        <v>0.5614042511708345</v>
      </c>
      <c r="AK459" s="23">
        <f t="shared" si="127"/>
        <v>2.501</v>
      </c>
    </row>
    <row r="460" spans="1:37" ht="12.75">
      <c r="A460" s="14" t="s">
        <v>956</v>
      </c>
      <c r="B460" s="15" t="s">
        <v>957</v>
      </c>
      <c r="C460" s="16" t="s">
        <v>935</v>
      </c>
      <c r="D460" s="17"/>
      <c r="E460" s="17" t="s">
        <v>1171</v>
      </c>
      <c r="F460" s="36">
        <v>2680942786</v>
      </c>
      <c r="G460" s="34">
        <v>107.03</v>
      </c>
      <c r="H460" s="20">
        <f t="shared" si="112"/>
        <v>1.0703</v>
      </c>
      <c r="I460" s="18">
        <v>13301195.370000001</v>
      </c>
      <c r="J460" s="18">
        <v>0</v>
      </c>
      <c r="K460" s="18">
        <v>0</v>
      </c>
      <c r="L460" s="18">
        <v>253883.87</v>
      </c>
      <c r="M460" s="21">
        <f t="shared" si="113"/>
        <v>13555079.24</v>
      </c>
      <c r="N460" s="18">
        <v>13072227</v>
      </c>
      <c r="O460" s="18">
        <v>8671706.3</v>
      </c>
      <c r="P460" s="18">
        <v>0</v>
      </c>
      <c r="Q460" s="21">
        <f t="shared" si="114"/>
        <v>21743933.3</v>
      </c>
      <c r="R460" s="18">
        <v>10476713</v>
      </c>
      <c r="S460" s="18">
        <v>0</v>
      </c>
      <c r="T460" s="22">
        <f t="shared" si="115"/>
        <v>10476713</v>
      </c>
      <c r="U460" s="21">
        <f t="shared" si="116"/>
        <v>45775725.54</v>
      </c>
      <c r="V460" s="23">
        <f t="shared" si="117"/>
        <v>0.3907846543652424</v>
      </c>
      <c r="W460" s="23">
        <f t="shared" si="117"/>
        <v>0</v>
      </c>
      <c r="X460" s="23">
        <f t="shared" si="117"/>
        <v>0.3907846543652424</v>
      </c>
      <c r="Y460" s="24">
        <f t="shared" si="118"/>
        <v>0.8110554769593655</v>
      </c>
      <c r="Z460" s="24">
        <f t="shared" si="119"/>
        <v>0.5056086728439418</v>
      </c>
      <c r="AA460" s="25"/>
      <c r="AB460" s="24">
        <f t="shared" si="120"/>
        <v>1.7074488041685498</v>
      </c>
      <c r="AC460" s="35">
        <v>451120.2102803738</v>
      </c>
      <c r="AD460" s="27">
        <f t="shared" si="121"/>
        <v>7702.646635794889</v>
      </c>
      <c r="AE460" s="29"/>
      <c r="AF460" s="30">
        <f t="shared" si="122"/>
        <v>2504851710.7353077</v>
      </c>
      <c r="AG460" s="23">
        <f t="shared" si="123"/>
        <v>0.541152962544871</v>
      </c>
      <c r="AH460" s="23">
        <f t="shared" si="124"/>
        <v>0.8680726769896089</v>
      </c>
      <c r="AI460" s="23">
        <f t="shared" si="125"/>
        <v>0.41825681556711897</v>
      </c>
      <c r="AJ460" s="23">
        <f t="shared" si="126"/>
        <v>0.41825681556711897</v>
      </c>
      <c r="AK460" s="23">
        <f t="shared" si="127"/>
        <v>1.827</v>
      </c>
    </row>
    <row r="461" spans="1:37" ht="12.75">
      <c r="A461" s="14" t="s">
        <v>958</v>
      </c>
      <c r="B461" s="15" t="s">
        <v>959</v>
      </c>
      <c r="C461" s="16" t="s">
        <v>935</v>
      </c>
      <c r="D461" s="17"/>
      <c r="E461" s="17" t="s">
        <v>1171</v>
      </c>
      <c r="F461" s="36">
        <v>580331284</v>
      </c>
      <c r="G461" s="34">
        <v>43.01</v>
      </c>
      <c r="H461" s="20">
        <f t="shared" si="112"/>
        <v>0.4301</v>
      </c>
      <c r="I461" s="18">
        <v>7316901.399999999</v>
      </c>
      <c r="J461" s="18">
        <v>0</v>
      </c>
      <c r="K461" s="18">
        <v>0</v>
      </c>
      <c r="L461" s="18">
        <v>138615.94</v>
      </c>
      <c r="M461" s="21">
        <f t="shared" si="113"/>
        <v>7455517.34</v>
      </c>
      <c r="N461" s="18">
        <v>12022521</v>
      </c>
      <c r="O461" s="18">
        <v>7541704.87</v>
      </c>
      <c r="P461" s="18">
        <v>0</v>
      </c>
      <c r="Q461" s="21">
        <f t="shared" si="114"/>
        <v>19564225.87</v>
      </c>
      <c r="R461" s="18">
        <v>8387645</v>
      </c>
      <c r="S461" s="18">
        <v>58033</v>
      </c>
      <c r="T461" s="22">
        <f t="shared" si="115"/>
        <v>8445678</v>
      </c>
      <c r="U461" s="21">
        <f t="shared" si="116"/>
        <v>35465421.21</v>
      </c>
      <c r="V461" s="23">
        <f t="shared" si="117"/>
        <v>1.445320152687133</v>
      </c>
      <c r="W461" s="23">
        <f t="shared" si="117"/>
        <v>0.009999977874706474</v>
      </c>
      <c r="X461" s="23">
        <f t="shared" si="117"/>
        <v>1.4553201305618395</v>
      </c>
      <c r="Y461" s="24">
        <f t="shared" si="118"/>
        <v>3.3712168220798517</v>
      </c>
      <c r="Z461" s="24">
        <f t="shared" si="119"/>
        <v>1.2847002299465904</v>
      </c>
      <c r="AA461" s="25"/>
      <c r="AB461" s="24">
        <f t="shared" si="120"/>
        <v>6.111237182588282</v>
      </c>
      <c r="AC461" s="35">
        <v>132015.00762555876</v>
      </c>
      <c r="AD461" s="27">
        <f t="shared" si="121"/>
        <v>8067.750232609904</v>
      </c>
      <c r="AE461" s="29"/>
      <c r="AF461" s="30">
        <f t="shared" si="122"/>
        <v>1349293847.942339</v>
      </c>
      <c r="AG461" s="23">
        <f t="shared" si="123"/>
        <v>0.5525495689000285</v>
      </c>
      <c r="AH461" s="23">
        <f t="shared" si="124"/>
        <v>1.4499603551765443</v>
      </c>
      <c r="AI461" s="23">
        <f t="shared" si="125"/>
        <v>0.621632197670736</v>
      </c>
      <c r="AJ461" s="23">
        <f t="shared" si="126"/>
        <v>0.6259331881546472</v>
      </c>
      <c r="AK461" s="23">
        <f t="shared" si="127"/>
        <v>2.629</v>
      </c>
    </row>
    <row r="462" spans="1:37" ht="12.75">
      <c r="A462" s="14" t="s">
        <v>960</v>
      </c>
      <c r="B462" s="15" t="s">
        <v>961</v>
      </c>
      <c r="C462" s="16" t="s">
        <v>935</v>
      </c>
      <c r="D462" s="17"/>
      <c r="E462" s="17" t="s">
        <v>1171</v>
      </c>
      <c r="F462" s="36">
        <v>5306307204</v>
      </c>
      <c r="G462" s="34">
        <v>49.5</v>
      </c>
      <c r="H462" s="20">
        <f t="shared" si="112"/>
        <v>0.495</v>
      </c>
      <c r="I462" s="18">
        <v>58826548.99</v>
      </c>
      <c r="J462" s="18">
        <v>0</v>
      </c>
      <c r="K462" s="18">
        <v>0</v>
      </c>
      <c r="L462" s="18">
        <v>1118714.45</v>
      </c>
      <c r="M462" s="21">
        <f t="shared" si="113"/>
        <v>59945263.440000005</v>
      </c>
      <c r="N462" s="18">
        <v>124196755.5</v>
      </c>
      <c r="O462" s="18">
        <v>0</v>
      </c>
      <c r="P462" s="18">
        <v>0</v>
      </c>
      <c r="Q462" s="21">
        <f t="shared" si="114"/>
        <v>124196755.5</v>
      </c>
      <c r="R462" s="18">
        <v>54429365</v>
      </c>
      <c r="S462" s="18">
        <v>1061261</v>
      </c>
      <c r="T462" s="22">
        <f t="shared" si="115"/>
        <v>55490626</v>
      </c>
      <c r="U462" s="21">
        <f t="shared" si="116"/>
        <v>239632644.94</v>
      </c>
      <c r="V462" s="23">
        <f t="shared" si="117"/>
        <v>1.025748470781527</v>
      </c>
      <c r="W462" s="23">
        <f t="shared" si="117"/>
        <v>0.01999999169290463</v>
      </c>
      <c r="X462" s="23">
        <f t="shared" si="117"/>
        <v>1.0457484624744318</v>
      </c>
      <c r="Y462" s="24">
        <f t="shared" si="118"/>
        <v>2.3405496652432416</v>
      </c>
      <c r="Z462" s="24">
        <f t="shared" si="119"/>
        <v>1.1296983219292707</v>
      </c>
      <c r="AA462" s="25"/>
      <c r="AB462" s="24">
        <f t="shared" si="120"/>
        <v>4.515996449646944</v>
      </c>
      <c r="AC462" s="35">
        <v>230667.51588538545</v>
      </c>
      <c r="AD462" s="27">
        <f t="shared" si="121"/>
        <v>10416.936827872807</v>
      </c>
      <c r="AE462" s="29"/>
      <c r="AF462" s="30">
        <f t="shared" si="122"/>
        <v>10719812533.333334</v>
      </c>
      <c r="AG462" s="23">
        <f t="shared" si="123"/>
        <v>0.5592006693549889</v>
      </c>
      <c r="AH462" s="23">
        <f t="shared" si="124"/>
        <v>1.1585720842954044</v>
      </c>
      <c r="AI462" s="23">
        <f t="shared" si="125"/>
        <v>0.5077454930368558</v>
      </c>
      <c r="AJ462" s="23">
        <f t="shared" si="126"/>
        <v>0.5176454889248436</v>
      </c>
      <c r="AK462" s="23">
        <f t="shared" si="127"/>
        <v>2.2359999999999998</v>
      </c>
    </row>
    <row r="463" spans="1:37" ht="12.75">
      <c r="A463" s="14" t="s">
        <v>962</v>
      </c>
      <c r="B463" s="15" t="s">
        <v>963</v>
      </c>
      <c r="C463" s="16" t="s">
        <v>935</v>
      </c>
      <c r="D463" s="17"/>
      <c r="E463" s="17" t="s">
        <v>1171</v>
      </c>
      <c r="F463" s="36">
        <v>1499382315</v>
      </c>
      <c r="G463" s="34">
        <v>43.48</v>
      </c>
      <c r="H463" s="20">
        <f t="shared" si="112"/>
        <v>0.43479999999999996</v>
      </c>
      <c r="I463" s="18">
        <v>19273079.51</v>
      </c>
      <c r="J463" s="18">
        <v>0</v>
      </c>
      <c r="K463" s="18">
        <v>0</v>
      </c>
      <c r="L463" s="18">
        <v>367726.07</v>
      </c>
      <c r="M463" s="21">
        <f t="shared" si="113"/>
        <v>19640805.580000002</v>
      </c>
      <c r="N463" s="18">
        <v>49908582</v>
      </c>
      <c r="O463" s="18">
        <v>0</v>
      </c>
      <c r="P463" s="18">
        <v>0</v>
      </c>
      <c r="Q463" s="21">
        <f t="shared" si="114"/>
        <v>49908582</v>
      </c>
      <c r="R463" s="18">
        <v>22010215</v>
      </c>
      <c r="S463" s="18">
        <v>149938</v>
      </c>
      <c r="T463" s="22">
        <f t="shared" si="115"/>
        <v>22160153</v>
      </c>
      <c r="U463" s="21">
        <f t="shared" si="116"/>
        <v>91709540.58</v>
      </c>
      <c r="V463" s="23">
        <f t="shared" si="117"/>
        <v>1.4679521546844443</v>
      </c>
      <c r="W463" s="23">
        <f t="shared" si="117"/>
        <v>0.009999984560308756</v>
      </c>
      <c r="X463" s="23">
        <f t="shared" si="117"/>
        <v>1.477952139244753</v>
      </c>
      <c r="Y463" s="24">
        <f t="shared" si="118"/>
        <v>3.328609488101105</v>
      </c>
      <c r="Z463" s="24">
        <f t="shared" si="119"/>
        <v>1.3099264532808634</v>
      </c>
      <c r="AA463" s="25"/>
      <c r="AB463" s="24">
        <f t="shared" si="120"/>
        <v>6.116488080626721</v>
      </c>
      <c r="AC463" s="35">
        <v>134970.38742616877</v>
      </c>
      <c r="AD463" s="27">
        <f t="shared" si="121"/>
        <v>8255.44765929732</v>
      </c>
      <c r="AE463" s="29"/>
      <c r="AF463" s="30">
        <f t="shared" si="122"/>
        <v>3448441386.8445263</v>
      </c>
      <c r="AG463" s="23">
        <f t="shared" si="123"/>
        <v>0.5695560218865194</v>
      </c>
      <c r="AH463" s="23">
        <f t="shared" si="124"/>
        <v>1.4472794054263605</v>
      </c>
      <c r="AI463" s="23">
        <f t="shared" si="125"/>
        <v>0.6382655968567963</v>
      </c>
      <c r="AJ463" s="23">
        <f t="shared" si="126"/>
        <v>0.6426135901436185</v>
      </c>
      <c r="AK463" s="23">
        <f t="shared" si="127"/>
        <v>2.66</v>
      </c>
    </row>
    <row r="464" spans="1:37" ht="12.75">
      <c r="A464" s="14" t="s">
        <v>964</v>
      </c>
      <c r="B464" s="15" t="s">
        <v>965</v>
      </c>
      <c r="C464" s="16" t="s">
        <v>935</v>
      </c>
      <c r="D464" s="17"/>
      <c r="E464" s="17" t="s">
        <v>1171</v>
      </c>
      <c r="F464" s="36">
        <v>851545603</v>
      </c>
      <c r="G464" s="34">
        <v>45.79</v>
      </c>
      <c r="H464" s="20">
        <f t="shared" si="112"/>
        <v>0.4579</v>
      </c>
      <c r="I464" s="18">
        <v>9289436.03</v>
      </c>
      <c r="J464" s="18">
        <v>0</v>
      </c>
      <c r="K464" s="18">
        <v>0</v>
      </c>
      <c r="L464" s="18">
        <v>179407.71</v>
      </c>
      <c r="M464" s="21">
        <f t="shared" si="113"/>
        <v>9468843.74</v>
      </c>
      <c r="N464" s="18">
        <v>13393238</v>
      </c>
      <c r="O464" s="18">
        <v>5545465.56</v>
      </c>
      <c r="P464" s="18">
        <v>0</v>
      </c>
      <c r="Q464" s="21">
        <f t="shared" si="114"/>
        <v>18938703.56</v>
      </c>
      <c r="R464" s="18">
        <v>10564108.57</v>
      </c>
      <c r="S464" s="18">
        <v>85154</v>
      </c>
      <c r="T464" s="22">
        <f t="shared" si="115"/>
        <v>10649262.57</v>
      </c>
      <c r="U464" s="21">
        <f t="shared" si="116"/>
        <v>39056809.87</v>
      </c>
      <c r="V464" s="23">
        <f t="shared" si="117"/>
        <v>1.2405804848011177</v>
      </c>
      <c r="W464" s="23">
        <f t="shared" si="117"/>
        <v>0.009999934201997166</v>
      </c>
      <c r="X464" s="23">
        <f t="shared" si="117"/>
        <v>1.2505804190031147</v>
      </c>
      <c r="Y464" s="24">
        <f t="shared" si="118"/>
        <v>2.2240386766461877</v>
      </c>
      <c r="Z464" s="24">
        <f t="shared" si="119"/>
        <v>1.1119596773961617</v>
      </c>
      <c r="AA464" s="25"/>
      <c r="AB464" s="24">
        <f t="shared" si="120"/>
        <v>4.586578773045464</v>
      </c>
      <c r="AC464" s="35">
        <v>191312.75183374083</v>
      </c>
      <c r="AD464" s="27">
        <f t="shared" si="121"/>
        <v>8774.710065735504</v>
      </c>
      <c r="AE464" s="29"/>
      <c r="AF464" s="30">
        <f t="shared" si="122"/>
        <v>1859675918.322778</v>
      </c>
      <c r="AG464" s="23">
        <f t="shared" si="123"/>
        <v>0.5091663362797025</v>
      </c>
      <c r="AH464" s="23">
        <f t="shared" si="124"/>
        <v>1.0183873100362892</v>
      </c>
      <c r="AI464" s="23">
        <f t="shared" si="125"/>
        <v>0.5680618039904317</v>
      </c>
      <c r="AJ464" s="23">
        <f t="shared" si="126"/>
        <v>0.5726407738615262</v>
      </c>
      <c r="AK464" s="23">
        <f t="shared" si="127"/>
        <v>2.1</v>
      </c>
    </row>
    <row r="465" spans="1:37" ht="12.75">
      <c r="A465" s="14" t="s">
        <v>966</v>
      </c>
      <c r="B465" s="15" t="s">
        <v>967</v>
      </c>
      <c r="C465" s="16" t="s">
        <v>968</v>
      </c>
      <c r="D465" s="17"/>
      <c r="E465" s="17" t="s">
        <v>1170</v>
      </c>
      <c r="F465" s="36">
        <v>288833147</v>
      </c>
      <c r="G465" s="34">
        <v>93.35</v>
      </c>
      <c r="H465" s="20">
        <f t="shared" si="112"/>
        <v>0.9335</v>
      </c>
      <c r="I465" s="18">
        <v>2987812.17</v>
      </c>
      <c r="L465" s="18">
        <v>69734.94</v>
      </c>
      <c r="M465" s="21">
        <f t="shared" si="113"/>
        <v>3057547.11</v>
      </c>
      <c r="N465" s="18">
        <v>3591120</v>
      </c>
      <c r="Q465" s="21">
        <f t="shared" si="114"/>
        <v>3591120</v>
      </c>
      <c r="R465" s="18">
        <v>520000</v>
      </c>
      <c r="S465" s="18">
        <v>57766</v>
      </c>
      <c r="T465" s="22">
        <f t="shared" si="115"/>
        <v>577766</v>
      </c>
      <c r="U465" s="21">
        <f t="shared" si="116"/>
        <v>7226433.109999999</v>
      </c>
      <c r="V465" s="23">
        <f t="shared" si="117"/>
        <v>0.18003473818744217</v>
      </c>
      <c r="W465" s="23">
        <f t="shared" si="117"/>
        <v>0.019999782088722662</v>
      </c>
      <c r="X465" s="23">
        <f t="shared" si="117"/>
        <v>0.20003452027616483</v>
      </c>
      <c r="Y465" s="24">
        <f t="shared" si="118"/>
        <v>1.2433199019224757</v>
      </c>
      <c r="Z465" s="24">
        <f t="shared" si="119"/>
        <v>1.0585859489319625</v>
      </c>
      <c r="AA465" s="25"/>
      <c r="AB465" s="24">
        <f t="shared" si="120"/>
        <v>2.5019403711306025</v>
      </c>
      <c r="AC465" s="35">
        <v>195212.3076923077</v>
      </c>
      <c r="AD465" s="27">
        <f t="shared" si="121"/>
        <v>4884.095535569537</v>
      </c>
      <c r="AE465" s="29"/>
      <c r="AF465" s="30">
        <f t="shared" si="122"/>
        <v>309408834.4938404</v>
      </c>
      <c r="AG465" s="23">
        <f t="shared" si="123"/>
        <v>0.9881899833279868</v>
      </c>
      <c r="AH465" s="23">
        <f t="shared" si="124"/>
        <v>1.1606391284446311</v>
      </c>
      <c r="AI465" s="23">
        <f t="shared" si="125"/>
        <v>0.16806242809797725</v>
      </c>
      <c r="AJ465" s="23">
        <f t="shared" si="126"/>
        <v>0.18673222467779987</v>
      </c>
      <c r="AK465" s="23">
        <f t="shared" si="127"/>
        <v>2.336</v>
      </c>
    </row>
    <row r="466" spans="1:37" ht="12.75">
      <c r="A466" s="14" t="s">
        <v>969</v>
      </c>
      <c r="B466" s="15" t="s">
        <v>970</v>
      </c>
      <c r="C466" s="16" t="s">
        <v>968</v>
      </c>
      <c r="D466" s="17"/>
      <c r="E466" s="17" t="s">
        <v>1171</v>
      </c>
      <c r="F466" s="36">
        <v>106114084</v>
      </c>
      <c r="G466" s="34">
        <v>94.3</v>
      </c>
      <c r="H466" s="20">
        <f t="shared" si="112"/>
        <v>0.943</v>
      </c>
      <c r="I466" s="18">
        <v>1006437.91</v>
      </c>
      <c r="L466" s="18">
        <v>23490.22</v>
      </c>
      <c r="M466" s="21">
        <f t="shared" si="113"/>
        <v>1029928.13</v>
      </c>
      <c r="N466" s="18">
        <v>1165877</v>
      </c>
      <c r="Q466" s="21">
        <f t="shared" si="114"/>
        <v>1165877</v>
      </c>
      <c r="R466" s="18">
        <v>517433</v>
      </c>
      <c r="T466" s="22">
        <f t="shared" si="115"/>
        <v>517433</v>
      </c>
      <c r="U466" s="21">
        <f t="shared" si="116"/>
        <v>2713238.13</v>
      </c>
      <c r="V466" s="23">
        <f t="shared" si="117"/>
        <v>0.487619532200834</v>
      </c>
      <c r="W466" s="23">
        <f t="shared" si="117"/>
        <v>0</v>
      </c>
      <c r="X466" s="23">
        <f t="shared" si="117"/>
        <v>0.487619532200834</v>
      </c>
      <c r="Y466" s="24">
        <f t="shared" si="118"/>
        <v>1.0987014692601973</v>
      </c>
      <c r="Z466" s="24">
        <f t="shared" si="119"/>
        <v>0.970585704721345</v>
      </c>
      <c r="AA466" s="25"/>
      <c r="AB466" s="24">
        <f t="shared" si="120"/>
        <v>2.5569067061823763</v>
      </c>
      <c r="AC466" s="35">
        <v>168462.08333333334</v>
      </c>
      <c r="AD466" s="27">
        <f t="shared" si="121"/>
        <v>4307.418306124543</v>
      </c>
      <c r="AE466" s="29"/>
      <c r="AF466" s="30">
        <f t="shared" si="122"/>
        <v>112528190.88016967</v>
      </c>
      <c r="AG466" s="23">
        <f t="shared" si="123"/>
        <v>0.9152623195522283</v>
      </c>
      <c r="AH466" s="23">
        <f t="shared" si="124"/>
        <v>1.0360754855123662</v>
      </c>
      <c r="AI466" s="23">
        <f t="shared" si="125"/>
        <v>0.4598252188653864</v>
      </c>
      <c r="AJ466" s="23">
        <f t="shared" si="126"/>
        <v>0.4598252188653864</v>
      </c>
      <c r="AK466" s="23">
        <f t="shared" si="127"/>
        <v>2.411</v>
      </c>
    </row>
    <row r="467" spans="1:37" ht="12.75">
      <c r="A467" s="14" t="s">
        <v>971</v>
      </c>
      <c r="B467" s="15" t="s">
        <v>972</v>
      </c>
      <c r="C467" s="16" t="s">
        <v>968</v>
      </c>
      <c r="D467" s="17"/>
      <c r="E467" s="17" t="s">
        <v>1171</v>
      </c>
      <c r="F467" s="36">
        <v>122570351</v>
      </c>
      <c r="G467" s="34">
        <v>107.66</v>
      </c>
      <c r="H467" s="20">
        <f t="shared" si="112"/>
        <v>1.0766</v>
      </c>
      <c r="I467" s="18">
        <v>974582.02</v>
      </c>
      <c r="L467" s="18">
        <v>22746.18</v>
      </c>
      <c r="M467" s="21">
        <f t="shared" si="113"/>
        <v>997328.2000000001</v>
      </c>
      <c r="N467" s="18">
        <v>1273610</v>
      </c>
      <c r="Q467" s="21">
        <f t="shared" si="114"/>
        <v>1273610</v>
      </c>
      <c r="R467" s="18">
        <v>296762</v>
      </c>
      <c r="T467" s="22">
        <f t="shared" si="115"/>
        <v>296762</v>
      </c>
      <c r="U467" s="21">
        <f t="shared" si="116"/>
        <v>2567700.2</v>
      </c>
      <c r="V467" s="23">
        <f t="shared" si="117"/>
        <v>0.2421156483430483</v>
      </c>
      <c r="W467" s="23">
        <f t="shared" si="117"/>
        <v>0</v>
      </c>
      <c r="X467" s="23">
        <f t="shared" si="117"/>
        <v>0.2421156483430483</v>
      </c>
      <c r="Y467" s="24">
        <f t="shared" si="118"/>
        <v>1.0390848925610077</v>
      </c>
      <c r="Z467" s="24">
        <f t="shared" si="119"/>
        <v>0.8136781789912636</v>
      </c>
      <c r="AA467" s="25"/>
      <c r="AB467" s="24">
        <f t="shared" si="120"/>
        <v>2.09487871989532</v>
      </c>
      <c r="AC467" s="35">
        <v>188378.82352941178</v>
      </c>
      <c r="AD467" s="27">
        <f t="shared" si="121"/>
        <v>3946.307886906805</v>
      </c>
      <c r="AE467" s="29"/>
      <c r="AF467" s="30">
        <f t="shared" si="122"/>
        <v>113849480.77280328</v>
      </c>
      <c r="AG467" s="23">
        <f t="shared" si="123"/>
        <v>0.8760059275019944</v>
      </c>
      <c r="AH467" s="23">
        <f t="shared" si="124"/>
        <v>1.1186787953311808</v>
      </c>
      <c r="AI467" s="23">
        <f t="shared" si="125"/>
        <v>0.2606617070061258</v>
      </c>
      <c r="AJ467" s="23">
        <f t="shared" si="126"/>
        <v>0.2606617070061258</v>
      </c>
      <c r="AK467" s="23">
        <f t="shared" si="127"/>
        <v>2.2560000000000002</v>
      </c>
    </row>
    <row r="468" spans="1:37" ht="12.75">
      <c r="A468" s="14" t="s">
        <v>973</v>
      </c>
      <c r="B468" s="15" t="s">
        <v>974</v>
      </c>
      <c r="C468" s="16" t="s">
        <v>968</v>
      </c>
      <c r="D468" s="17"/>
      <c r="E468" s="17" t="s">
        <v>1171</v>
      </c>
      <c r="F468" s="36">
        <v>209692566</v>
      </c>
      <c r="G468" s="34">
        <v>70.92</v>
      </c>
      <c r="H468" s="20">
        <f t="shared" si="112"/>
        <v>0.7092</v>
      </c>
      <c r="I468" s="18">
        <v>2286343.96</v>
      </c>
      <c r="L468" s="18">
        <v>53363.21</v>
      </c>
      <c r="M468" s="21">
        <f t="shared" si="113"/>
        <v>2339707.17</v>
      </c>
      <c r="Q468" s="21">
        <f t="shared" si="114"/>
        <v>0</v>
      </c>
      <c r="T468" s="22">
        <f t="shared" si="115"/>
        <v>0</v>
      </c>
      <c r="U468" s="21">
        <f t="shared" si="116"/>
        <v>2339707.17</v>
      </c>
      <c r="V468" s="23">
        <f t="shared" si="117"/>
        <v>0</v>
      </c>
      <c r="W468" s="23">
        <f t="shared" si="117"/>
        <v>0</v>
      </c>
      <c r="X468" s="23">
        <f t="shared" si="117"/>
        <v>0</v>
      </c>
      <c r="Y468" s="24">
        <f t="shared" si="118"/>
        <v>0</v>
      </c>
      <c r="Z468" s="24">
        <f t="shared" si="119"/>
        <v>1.1157797410901062</v>
      </c>
      <c r="AA468" s="25"/>
      <c r="AB468" s="24">
        <f t="shared" si="120"/>
        <v>1.1157797410901062</v>
      </c>
      <c r="AC468" s="35">
        <v>125779.4540229885</v>
      </c>
      <c r="AD468" s="27">
        <f t="shared" si="121"/>
        <v>1403.4216664422504</v>
      </c>
      <c r="AE468" s="29"/>
      <c r="AF468" s="30">
        <f t="shared" si="122"/>
        <v>295674796.9543147</v>
      </c>
      <c r="AG468" s="23">
        <f t="shared" si="123"/>
        <v>0.7913109923811033</v>
      </c>
      <c r="AH468" s="23">
        <f t="shared" si="124"/>
        <v>0</v>
      </c>
      <c r="AI468" s="23">
        <f t="shared" si="125"/>
        <v>0</v>
      </c>
      <c r="AJ468" s="23">
        <f t="shared" si="126"/>
        <v>0</v>
      </c>
      <c r="AK468" s="23">
        <f t="shared" si="127"/>
        <v>0.791</v>
      </c>
    </row>
    <row r="469" spans="1:37" ht="12.75">
      <c r="A469" s="14" t="s">
        <v>975</v>
      </c>
      <c r="B469" s="15" t="s">
        <v>976</v>
      </c>
      <c r="C469" s="16" t="s">
        <v>968</v>
      </c>
      <c r="D469" s="17"/>
      <c r="E469" s="17" t="s">
        <v>1171</v>
      </c>
      <c r="F469" s="36">
        <v>218307836</v>
      </c>
      <c r="G469" s="34">
        <v>98.97</v>
      </c>
      <c r="H469" s="20">
        <f t="shared" si="112"/>
        <v>0.9897</v>
      </c>
      <c r="I469" s="18">
        <v>1820861.99</v>
      </c>
      <c r="L469" s="18">
        <v>42498.68</v>
      </c>
      <c r="M469" s="21">
        <f t="shared" si="113"/>
        <v>1863360.67</v>
      </c>
      <c r="N469" s="18">
        <v>2439105</v>
      </c>
      <c r="Q469" s="21">
        <f t="shared" si="114"/>
        <v>2439105</v>
      </c>
      <c r="R469" s="18">
        <v>586589</v>
      </c>
      <c r="S469" s="18">
        <v>43662</v>
      </c>
      <c r="T469" s="22">
        <f t="shared" si="115"/>
        <v>630251</v>
      </c>
      <c r="U469" s="21">
        <f t="shared" si="116"/>
        <v>4932716.67</v>
      </c>
      <c r="V469" s="23">
        <f t="shared" si="117"/>
        <v>0.2686980965722183</v>
      </c>
      <c r="W469" s="23">
        <f t="shared" si="117"/>
        <v>0.020000198252159852</v>
      </c>
      <c r="X469" s="23">
        <f t="shared" si="117"/>
        <v>0.2886982948243782</v>
      </c>
      <c r="Y469" s="24">
        <f t="shared" si="118"/>
        <v>1.1172778058227832</v>
      </c>
      <c r="Z469" s="24">
        <f t="shared" si="119"/>
        <v>0.853547313803248</v>
      </c>
      <c r="AA469" s="38">
        <v>0.044</v>
      </c>
      <c r="AB469" s="24">
        <f t="shared" si="120"/>
        <v>2.2155234144504097</v>
      </c>
      <c r="AC469" s="35">
        <v>201077.58913412565</v>
      </c>
      <c r="AD469" s="27">
        <f t="shared" si="121"/>
        <v>4454.921068478947</v>
      </c>
      <c r="AE469" s="29"/>
      <c r="AF469" s="30">
        <f t="shared" si="122"/>
        <v>220579808.0226331</v>
      </c>
      <c r="AG469" s="23">
        <f t="shared" si="123"/>
        <v>0.8447557764710746</v>
      </c>
      <c r="AH469" s="23">
        <f t="shared" si="124"/>
        <v>1.1057698444228086</v>
      </c>
      <c r="AI469" s="23">
        <f t="shared" si="125"/>
        <v>0.2659305061775245</v>
      </c>
      <c r="AJ469" s="23">
        <f t="shared" si="126"/>
        <v>0.2857247023876871</v>
      </c>
      <c r="AK469" s="23">
        <f t="shared" si="127"/>
        <v>2.237</v>
      </c>
    </row>
    <row r="470" spans="1:37" ht="12.75">
      <c r="A470" s="14" t="s">
        <v>977</v>
      </c>
      <c r="B470" s="15" t="s">
        <v>978</v>
      </c>
      <c r="C470" s="16" t="s">
        <v>968</v>
      </c>
      <c r="D470" s="17"/>
      <c r="E470" s="17" t="s">
        <v>1171</v>
      </c>
      <c r="F470" s="36">
        <v>211630340</v>
      </c>
      <c r="G470" s="34">
        <v>96.04</v>
      </c>
      <c r="H470" s="20">
        <f t="shared" si="112"/>
        <v>0.9604</v>
      </c>
      <c r="I470" s="18">
        <v>1708743.57</v>
      </c>
      <c r="L470" s="18">
        <v>39780.16</v>
      </c>
      <c r="M470" s="21">
        <f t="shared" si="113"/>
        <v>1748523.73</v>
      </c>
      <c r="N470" s="18">
        <v>2676583</v>
      </c>
      <c r="Q470" s="21">
        <f t="shared" si="114"/>
        <v>2676583</v>
      </c>
      <c r="R470" s="18">
        <v>296559.32</v>
      </c>
      <c r="T470" s="22">
        <f t="shared" si="115"/>
        <v>296559.32</v>
      </c>
      <c r="U470" s="21">
        <f t="shared" si="116"/>
        <v>4721666.050000001</v>
      </c>
      <c r="V470" s="23">
        <f t="shared" si="117"/>
        <v>0.1401308148916644</v>
      </c>
      <c r="W470" s="23">
        <f t="shared" si="117"/>
        <v>0</v>
      </c>
      <c r="X470" s="23">
        <f t="shared" si="117"/>
        <v>0.1401308148916644</v>
      </c>
      <c r="Y470" s="24">
        <f t="shared" si="118"/>
        <v>1.2647444596082018</v>
      </c>
      <c r="Z470" s="24">
        <f t="shared" si="119"/>
        <v>0.8262160000309974</v>
      </c>
      <c r="AA470" s="25"/>
      <c r="AB470" s="24">
        <f t="shared" si="120"/>
        <v>2.231091274530864</v>
      </c>
      <c r="AC470" s="35">
        <v>187304.77568740956</v>
      </c>
      <c r="AD470" s="27">
        <f t="shared" si="121"/>
        <v>4178.940507141402</v>
      </c>
      <c r="AE470" s="29"/>
      <c r="AF470" s="30">
        <f t="shared" si="122"/>
        <v>220356455.64348188</v>
      </c>
      <c r="AG470" s="23">
        <f t="shared" si="123"/>
        <v>0.79349784642977</v>
      </c>
      <c r="AH470" s="23">
        <f t="shared" si="124"/>
        <v>1.214660579007717</v>
      </c>
      <c r="AI470" s="23">
        <f t="shared" si="125"/>
        <v>0.1345816346219545</v>
      </c>
      <c r="AJ470" s="23">
        <f t="shared" si="126"/>
        <v>0.1345816346219545</v>
      </c>
      <c r="AK470" s="23">
        <f t="shared" si="127"/>
        <v>2.143</v>
      </c>
    </row>
    <row r="471" spans="1:37" ht="12.75">
      <c r="A471" s="14" t="s">
        <v>979</v>
      </c>
      <c r="B471" s="15" t="s">
        <v>980</v>
      </c>
      <c r="C471" s="16" t="s">
        <v>968</v>
      </c>
      <c r="D471" s="17"/>
      <c r="E471" s="17" t="s">
        <v>1171</v>
      </c>
      <c r="F471" s="36">
        <v>179563917</v>
      </c>
      <c r="G471" s="34">
        <v>98.69</v>
      </c>
      <c r="H471" s="20">
        <f t="shared" si="112"/>
        <v>0.9869</v>
      </c>
      <c r="I471" s="18">
        <v>1531878.13</v>
      </c>
      <c r="L471" s="18">
        <v>35754.17</v>
      </c>
      <c r="M471" s="21">
        <f t="shared" si="113"/>
        <v>1567632.2999999998</v>
      </c>
      <c r="O471" s="18">
        <v>2062622.54</v>
      </c>
      <c r="Q471" s="21">
        <f t="shared" si="114"/>
        <v>2062622.54</v>
      </c>
      <c r="R471" s="18">
        <v>2407781</v>
      </c>
      <c r="T471" s="22">
        <f t="shared" si="115"/>
        <v>2407781</v>
      </c>
      <c r="U471" s="21">
        <f t="shared" si="116"/>
        <v>6038035.84</v>
      </c>
      <c r="V471" s="23">
        <f t="shared" si="117"/>
        <v>1.3409046985759394</v>
      </c>
      <c r="W471" s="23">
        <f t="shared" si="117"/>
        <v>0</v>
      </c>
      <c r="X471" s="23">
        <f t="shared" si="117"/>
        <v>1.3409046985759394</v>
      </c>
      <c r="Y471" s="24">
        <f t="shared" si="118"/>
        <v>1.1486843094428598</v>
      </c>
      <c r="Z471" s="24">
        <f t="shared" si="119"/>
        <v>0.8730218889132385</v>
      </c>
      <c r="AA471" s="25"/>
      <c r="AB471" s="24">
        <f t="shared" si="120"/>
        <v>3.3626108969320376</v>
      </c>
      <c r="AC471" s="35">
        <v>111237.2131147541</v>
      </c>
      <c r="AD471" s="27">
        <f t="shared" si="121"/>
        <v>3740.4746496402354</v>
      </c>
      <c r="AE471" s="29"/>
      <c r="AF471" s="30">
        <f t="shared" si="122"/>
        <v>181947428.31087244</v>
      </c>
      <c r="AG471" s="23">
        <f t="shared" si="123"/>
        <v>0.8615853021684751</v>
      </c>
      <c r="AH471" s="23">
        <f t="shared" si="124"/>
        <v>1.1336365449891583</v>
      </c>
      <c r="AI471" s="23">
        <f t="shared" si="125"/>
        <v>1.3233388470245946</v>
      </c>
      <c r="AJ471" s="23">
        <f t="shared" si="126"/>
        <v>1.3233388470245946</v>
      </c>
      <c r="AK471" s="23">
        <f t="shared" si="127"/>
        <v>3.319</v>
      </c>
    </row>
    <row r="472" spans="1:37" ht="12.75">
      <c r="A472" s="14" t="s">
        <v>981</v>
      </c>
      <c r="B472" s="15" t="s">
        <v>982</v>
      </c>
      <c r="C472" s="16" t="s">
        <v>968</v>
      </c>
      <c r="D472" s="17"/>
      <c r="E472" s="17" t="s">
        <v>1170</v>
      </c>
      <c r="F472" s="36">
        <v>1162418083</v>
      </c>
      <c r="G472" s="34">
        <v>92.39</v>
      </c>
      <c r="H472" s="20">
        <f t="shared" si="112"/>
        <v>0.9239</v>
      </c>
      <c r="I472" s="18">
        <v>12124161.48</v>
      </c>
      <c r="L472" s="18">
        <v>282777.21</v>
      </c>
      <c r="M472" s="21">
        <f t="shared" si="113"/>
        <v>12406938.690000001</v>
      </c>
      <c r="N472" s="18">
        <v>17582476.5</v>
      </c>
      <c r="Q472" s="21">
        <f t="shared" si="114"/>
        <v>17582476.5</v>
      </c>
      <c r="R472" s="18">
        <v>5403324.77</v>
      </c>
      <c r="T472" s="22">
        <f t="shared" si="115"/>
        <v>5403324.77</v>
      </c>
      <c r="U472" s="21">
        <f t="shared" si="116"/>
        <v>35392739.96</v>
      </c>
      <c r="V472" s="23">
        <f t="shared" si="117"/>
        <v>0.46483488591772015</v>
      </c>
      <c r="W472" s="23">
        <f t="shared" si="117"/>
        <v>0</v>
      </c>
      <c r="X472" s="23">
        <f t="shared" si="117"/>
        <v>0.46483488591772015</v>
      </c>
      <c r="Y472" s="24">
        <f t="shared" si="118"/>
        <v>1.5125776824309778</v>
      </c>
      <c r="Z472" s="24">
        <f t="shared" si="119"/>
        <v>1.067338754570975</v>
      </c>
      <c r="AA472" s="25"/>
      <c r="AB472" s="24">
        <f t="shared" si="120"/>
        <v>3.044751322919673</v>
      </c>
      <c r="AC472" s="35">
        <v>159093.45024297485</v>
      </c>
      <c r="AD472" s="27">
        <f t="shared" si="121"/>
        <v>4843.999930951529</v>
      </c>
      <c r="AE472" s="29"/>
      <c r="AF472" s="30">
        <f t="shared" si="122"/>
        <v>1258164393.3326118</v>
      </c>
      <c r="AG472" s="23">
        <f t="shared" si="123"/>
        <v>0.9861142753481237</v>
      </c>
      <c r="AH472" s="23">
        <f t="shared" si="124"/>
        <v>1.3974705207979805</v>
      </c>
      <c r="AI472" s="23">
        <f t="shared" si="125"/>
        <v>0.42946095109938165</v>
      </c>
      <c r="AJ472" s="23">
        <f t="shared" si="126"/>
        <v>0.42946095109938165</v>
      </c>
      <c r="AK472" s="23">
        <f t="shared" si="127"/>
        <v>2.812</v>
      </c>
    </row>
    <row r="473" spans="1:37" ht="12.75">
      <c r="A473" s="14" t="s">
        <v>983</v>
      </c>
      <c r="B473" s="15" t="s">
        <v>984</v>
      </c>
      <c r="C473" s="16" t="s">
        <v>968</v>
      </c>
      <c r="D473" s="17"/>
      <c r="E473" s="17" t="s">
        <v>1171</v>
      </c>
      <c r="F473" s="36">
        <v>493098647</v>
      </c>
      <c r="G473" s="34">
        <v>100.26</v>
      </c>
      <c r="H473" s="20">
        <f t="shared" si="112"/>
        <v>1.0026000000000002</v>
      </c>
      <c r="I473" s="18">
        <v>4223982.62</v>
      </c>
      <c r="L473" s="18">
        <v>98587.99</v>
      </c>
      <c r="M473" s="21">
        <f t="shared" si="113"/>
        <v>4322570.61</v>
      </c>
      <c r="O473" s="18">
        <v>5733191.3</v>
      </c>
      <c r="Q473" s="21">
        <f t="shared" si="114"/>
        <v>5733191.3</v>
      </c>
      <c r="R473" s="18">
        <v>469043.98</v>
      </c>
      <c r="S473" s="18">
        <v>148018.96</v>
      </c>
      <c r="T473" s="22">
        <f t="shared" si="115"/>
        <v>617062.94</v>
      </c>
      <c r="U473" s="21">
        <f t="shared" si="116"/>
        <v>10672824.85</v>
      </c>
      <c r="V473" s="23">
        <f t="shared" si="117"/>
        <v>0.09512173331921554</v>
      </c>
      <c r="W473" s="23">
        <f t="shared" si="117"/>
        <v>0.03001812333100967</v>
      </c>
      <c r="X473" s="23">
        <f t="shared" si="117"/>
        <v>0.1251398566502252</v>
      </c>
      <c r="Y473" s="24">
        <f t="shared" si="118"/>
        <v>1.1626864796487668</v>
      </c>
      <c r="Z473" s="24">
        <f t="shared" si="119"/>
        <v>0.8766137640608858</v>
      </c>
      <c r="AA473" s="25"/>
      <c r="AB473" s="24">
        <f t="shared" si="120"/>
        <v>2.1644401003598777</v>
      </c>
      <c r="AC473" s="35">
        <v>289993.0281690141</v>
      </c>
      <c r="AD473" s="27">
        <f t="shared" si="121"/>
        <v>6276.725389938057</v>
      </c>
      <c r="AE473" s="29"/>
      <c r="AF473" s="30">
        <f t="shared" si="122"/>
        <v>491819915.2204268</v>
      </c>
      <c r="AG473" s="23">
        <f t="shared" si="123"/>
        <v>0.8788929598474443</v>
      </c>
      <c r="AH473" s="23">
        <f t="shared" si="124"/>
        <v>1.1657094644958539</v>
      </c>
      <c r="AI473" s="23">
        <f t="shared" si="125"/>
        <v>0.09536904982584551</v>
      </c>
      <c r="AJ473" s="23">
        <f t="shared" si="126"/>
        <v>0.1254652202775158</v>
      </c>
      <c r="AK473" s="23">
        <f t="shared" si="127"/>
        <v>2.17</v>
      </c>
    </row>
    <row r="474" spans="1:37" ht="12.75">
      <c r="A474" s="14" t="s">
        <v>985</v>
      </c>
      <c r="B474" s="15" t="s">
        <v>986</v>
      </c>
      <c r="C474" s="16" t="s">
        <v>968</v>
      </c>
      <c r="D474" s="17"/>
      <c r="E474" s="17" t="s">
        <v>1171</v>
      </c>
      <c r="F474" s="36">
        <v>607043844</v>
      </c>
      <c r="G474" s="34">
        <v>90.34</v>
      </c>
      <c r="H474" s="20">
        <f t="shared" si="112"/>
        <v>0.9034</v>
      </c>
      <c r="I474" s="18">
        <v>6129062.649999999</v>
      </c>
      <c r="L474" s="18">
        <v>143051.75</v>
      </c>
      <c r="M474" s="21">
        <f t="shared" si="113"/>
        <v>6272114.399999999</v>
      </c>
      <c r="N474" s="18">
        <v>9073538</v>
      </c>
      <c r="Q474" s="21">
        <f t="shared" si="114"/>
        <v>9073538</v>
      </c>
      <c r="R474" s="18">
        <v>1312964.73</v>
      </c>
      <c r="S474" s="18">
        <v>182113.15</v>
      </c>
      <c r="T474" s="22">
        <f t="shared" si="115"/>
        <v>1495077.88</v>
      </c>
      <c r="U474" s="21">
        <f t="shared" si="116"/>
        <v>16840730.279999997</v>
      </c>
      <c r="V474" s="23">
        <f t="shared" si="117"/>
        <v>0.21628828674852685</v>
      </c>
      <c r="W474" s="23">
        <f t="shared" si="117"/>
        <v>0.02999999947285521</v>
      </c>
      <c r="X474" s="23">
        <f t="shared" si="117"/>
        <v>0.24628828622138202</v>
      </c>
      <c r="Y474" s="24">
        <f t="shared" si="118"/>
        <v>1.4947088401739892</v>
      </c>
      <c r="Z474" s="24">
        <f t="shared" si="119"/>
        <v>1.0332226349041107</v>
      </c>
      <c r="AA474" s="25"/>
      <c r="AB474" s="24">
        <f t="shared" si="120"/>
        <v>2.7742197612994812</v>
      </c>
      <c r="AC474" s="35">
        <v>186899.05163329822</v>
      </c>
      <c r="AD474" s="27">
        <f t="shared" si="121"/>
        <v>5184.99042409228</v>
      </c>
      <c r="AE474" s="29"/>
      <c r="AF474" s="30">
        <f t="shared" si="122"/>
        <v>671954664.6003985</v>
      </c>
      <c r="AG474" s="23">
        <f t="shared" si="123"/>
        <v>0.9334133283723736</v>
      </c>
      <c r="AH474" s="23">
        <f t="shared" si="124"/>
        <v>1.3503199662131817</v>
      </c>
      <c r="AI474" s="23">
        <f t="shared" si="125"/>
        <v>0.1953948382486191</v>
      </c>
      <c r="AJ474" s="23">
        <f t="shared" si="126"/>
        <v>0.22249683777239654</v>
      </c>
      <c r="AK474" s="23">
        <f t="shared" si="127"/>
        <v>2.5050000000000003</v>
      </c>
    </row>
    <row r="475" spans="1:37" ht="12.75">
      <c r="A475" s="14" t="s">
        <v>987</v>
      </c>
      <c r="B475" s="15" t="s">
        <v>988</v>
      </c>
      <c r="C475" s="16" t="s">
        <v>968</v>
      </c>
      <c r="D475" s="17"/>
      <c r="E475" s="17" t="s">
        <v>1171</v>
      </c>
      <c r="F475" s="36">
        <v>187225572</v>
      </c>
      <c r="G475" s="70">
        <v>88.55</v>
      </c>
      <c r="H475" s="20">
        <f t="shared" si="112"/>
        <v>0.8855</v>
      </c>
      <c r="I475" s="18">
        <v>1718651.33</v>
      </c>
      <c r="L475" s="18">
        <v>40113.11</v>
      </c>
      <c r="M475" s="21">
        <f t="shared" si="113"/>
        <v>1758764.4400000002</v>
      </c>
      <c r="N475" s="18">
        <v>2194389</v>
      </c>
      <c r="Q475" s="21">
        <f t="shared" si="114"/>
        <v>2194389</v>
      </c>
      <c r="R475" s="18">
        <v>310462.98</v>
      </c>
      <c r="T475" s="22">
        <f t="shared" si="115"/>
        <v>310462.98</v>
      </c>
      <c r="U475" s="21">
        <f t="shared" si="116"/>
        <v>4263616.42</v>
      </c>
      <c r="V475" s="23">
        <f t="shared" si="117"/>
        <v>0.16582295713322748</v>
      </c>
      <c r="W475" s="23">
        <f t="shared" si="117"/>
        <v>0</v>
      </c>
      <c r="X475" s="23">
        <f t="shared" si="117"/>
        <v>0.16582295713322748</v>
      </c>
      <c r="Y475" s="24">
        <f t="shared" si="118"/>
        <v>1.1720562402661534</v>
      </c>
      <c r="Z475" s="24">
        <f t="shared" si="119"/>
        <v>0.939382596732032</v>
      </c>
      <c r="AA475" s="25"/>
      <c r="AB475" s="24">
        <f t="shared" si="120"/>
        <v>2.2772617941314124</v>
      </c>
      <c r="AC475" s="35">
        <v>160976.33973710818</v>
      </c>
      <c r="AD475" s="27">
        <f t="shared" si="121"/>
        <v>3665.852682424347</v>
      </c>
      <c r="AE475" s="29"/>
      <c r="AF475" s="30">
        <f t="shared" si="122"/>
        <v>211434863.91869003</v>
      </c>
      <c r="AG475" s="23">
        <f t="shared" si="123"/>
        <v>0.8318232894062142</v>
      </c>
      <c r="AH475" s="23">
        <f t="shared" si="124"/>
        <v>1.0378558007556788</v>
      </c>
      <c r="AI475" s="23">
        <f t="shared" si="125"/>
        <v>0.14683622854147294</v>
      </c>
      <c r="AJ475" s="23">
        <f t="shared" si="126"/>
        <v>0.14683622854147294</v>
      </c>
      <c r="AK475" s="23">
        <f t="shared" si="127"/>
        <v>2.017</v>
      </c>
    </row>
    <row r="476" spans="1:37" ht="12.75">
      <c r="A476" s="14" t="s">
        <v>989</v>
      </c>
      <c r="B476" s="15" t="s">
        <v>990</v>
      </c>
      <c r="C476" s="16" t="s">
        <v>968</v>
      </c>
      <c r="D476" s="17"/>
      <c r="E476" s="17" t="s">
        <v>1171</v>
      </c>
      <c r="F476" s="36">
        <v>237308414</v>
      </c>
      <c r="G476" s="34">
        <v>100.96</v>
      </c>
      <c r="H476" s="20">
        <f t="shared" si="112"/>
        <v>1.0095999999999998</v>
      </c>
      <c r="I476" s="18">
        <v>2154570.65</v>
      </c>
      <c r="L476" s="18">
        <v>50307.83</v>
      </c>
      <c r="M476" s="21">
        <f t="shared" si="113"/>
        <v>2204878.48</v>
      </c>
      <c r="N476" s="18">
        <v>2497622</v>
      </c>
      <c r="Q476" s="21">
        <f t="shared" si="114"/>
        <v>2497622</v>
      </c>
      <c r="R476" s="18">
        <v>3820425.74</v>
      </c>
      <c r="T476" s="22">
        <f t="shared" si="115"/>
        <v>3820425.74</v>
      </c>
      <c r="U476" s="21">
        <f t="shared" si="116"/>
        <v>8522926.22</v>
      </c>
      <c r="V476" s="23">
        <f t="shared" si="117"/>
        <v>1.6098989815000828</v>
      </c>
      <c r="W476" s="23">
        <f t="shared" si="117"/>
        <v>0</v>
      </c>
      <c r="X476" s="23">
        <f t="shared" si="117"/>
        <v>1.6098989815000828</v>
      </c>
      <c r="Y476" s="24">
        <f t="shared" si="118"/>
        <v>1.0524793275977142</v>
      </c>
      <c r="Z476" s="24">
        <f t="shared" si="119"/>
        <v>0.9291193863863588</v>
      </c>
      <c r="AA476" s="25"/>
      <c r="AB476" s="24">
        <f t="shared" si="120"/>
        <v>3.591497695484156</v>
      </c>
      <c r="AC476" s="35">
        <v>100030.69948186529</v>
      </c>
      <c r="AD476" s="27">
        <f t="shared" si="121"/>
        <v>3592.6002666678737</v>
      </c>
      <c r="AE476" s="29"/>
      <c r="AF476" s="30">
        <f t="shared" si="122"/>
        <v>235051915.61014268</v>
      </c>
      <c r="AG476" s="23">
        <f t="shared" si="123"/>
        <v>0.9380389324956677</v>
      </c>
      <c r="AH476" s="23">
        <f t="shared" si="124"/>
        <v>1.062583129142652</v>
      </c>
      <c r="AI476" s="23">
        <f t="shared" si="125"/>
        <v>1.6253540117224834</v>
      </c>
      <c r="AJ476" s="23">
        <f t="shared" si="126"/>
        <v>1.6253540117224834</v>
      </c>
      <c r="AK476" s="23">
        <f t="shared" si="127"/>
        <v>3.626</v>
      </c>
    </row>
    <row r="477" spans="1:37" ht="12.75">
      <c r="A477" s="14" t="s">
        <v>991</v>
      </c>
      <c r="B477" s="15" t="s">
        <v>992</v>
      </c>
      <c r="C477" s="16" t="s">
        <v>968</v>
      </c>
      <c r="D477" s="17"/>
      <c r="E477" s="17" t="s">
        <v>1171</v>
      </c>
      <c r="F477" s="36">
        <v>721095893</v>
      </c>
      <c r="G477" s="34">
        <v>105.68</v>
      </c>
      <c r="H477" s="20">
        <f t="shared" si="112"/>
        <v>1.0568</v>
      </c>
      <c r="I477" s="18">
        <v>5752529.28</v>
      </c>
      <c r="L477" s="18">
        <v>134315.75</v>
      </c>
      <c r="M477" s="21">
        <f t="shared" si="113"/>
        <v>5886845.03</v>
      </c>
      <c r="O477" s="18">
        <v>7642917.48</v>
      </c>
      <c r="Q477" s="21">
        <f t="shared" si="114"/>
        <v>7642917.48</v>
      </c>
      <c r="R477" s="18">
        <v>2493460.37</v>
      </c>
      <c r="S477" s="18">
        <v>72096</v>
      </c>
      <c r="T477" s="22">
        <f t="shared" si="115"/>
        <v>2565556.37</v>
      </c>
      <c r="U477" s="21">
        <f t="shared" si="116"/>
        <v>16095318.880000003</v>
      </c>
      <c r="V477" s="23">
        <f t="shared" si="117"/>
        <v>0.3457876260571075</v>
      </c>
      <c r="W477" s="23">
        <f t="shared" si="117"/>
        <v>0.009998115465622267</v>
      </c>
      <c r="X477" s="23">
        <f t="shared" si="117"/>
        <v>0.35578574152272974</v>
      </c>
      <c r="Y477" s="24">
        <f t="shared" si="118"/>
        <v>1.0599030661792994</v>
      </c>
      <c r="Z477" s="24">
        <f t="shared" si="119"/>
        <v>0.8163747827641559</v>
      </c>
      <c r="AA477" s="25"/>
      <c r="AB477" s="24">
        <f t="shared" si="120"/>
        <v>2.2320635904661854</v>
      </c>
      <c r="AC477" s="35">
        <v>169847.503900156</v>
      </c>
      <c r="AD477" s="27">
        <f t="shared" si="121"/>
        <v>3791.1042938710166</v>
      </c>
      <c r="AE477" s="29"/>
      <c r="AF477" s="30">
        <f t="shared" si="122"/>
        <v>682339035.7683573</v>
      </c>
      <c r="AG477" s="23">
        <f t="shared" si="123"/>
        <v>0.8627448704251601</v>
      </c>
      <c r="AH477" s="23">
        <f t="shared" si="124"/>
        <v>1.1201055603382837</v>
      </c>
      <c r="AI477" s="23">
        <f t="shared" si="125"/>
        <v>0.3654283632171513</v>
      </c>
      <c r="AJ477" s="23">
        <f t="shared" si="126"/>
        <v>0.37599437164122085</v>
      </c>
      <c r="AK477" s="23">
        <f t="shared" si="127"/>
        <v>2.359</v>
      </c>
    </row>
    <row r="478" spans="1:37" ht="12.75">
      <c r="A478" s="14" t="s">
        <v>993</v>
      </c>
      <c r="B478" s="15" t="s">
        <v>994</v>
      </c>
      <c r="C478" s="16" t="s">
        <v>968</v>
      </c>
      <c r="D478" s="17"/>
      <c r="E478" s="17" t="s">
        <v>1171</v>
      </c>
      <c r="F478" s="36">
        <v>346536680</v>
      </c>
      <c r="G478" s="34">
        <v>105.83</v>
      </c>
      <c r="H478" s="20">
        <f t="shared" si="112"/>
        <v>1.0583</v>
      </c>
      <c r="I478" s="18">
        <v>3087873.9</v>
      </c>
      <c r="L478" s="18">
        <v>72071.26</v>
      </c>
      <c r="M478" s="21">
        <f t="shared" si="113"/>
        <v>3159945.1599999997</v>
      </c>
      <c r="N478" s="18">
        <v>3882858</v>
      </c>
      <c r="Q478" s="21">
        <f t="shared" si="114"/>
        <v>3882858</v>
      </c>
      <c r="R478" s="18">
        <v>315400</v>
      </c>
      <c r="S478" s="18">
        <v>34655</v>
      </c>
      <c r="T478" s="22">
        <f t="shared" si="115"/>
        <v>350055</v>
      </c>
      <c r="U478" s="21">
        <f t="shared" si="116"/>
        <v>7392858.16</v>
      </c>
      <c r="V478" s="23">
        <f t="shared" si="117"/>
        <v>0.09101489631631492</v>
      </c>
      <c r="W478" s="23">
        <f t="shared" si="117"/>
        <v>0.010000384374895033</v>
      </c>
      <c r="X478" s="23">
        <f t="shared" si="117"/>
        <v>0.10101528069120995</v>
      </c>
      <c r="Y478" s="24">
        <f t="shared" si="118"/>
        <v>1.120475327460285</v>
      </c>
      <c r="Z478" s="24">
        <f t="shared" si="119"/>
        <v>0.9118645564446453</v>
      </c>
      <c r="AA478" s="25"/>
      <c r="AB478" s="24">
        <f t="shared" si="120"/>
        <v>2.1333551645961406</v>
      </c>
      <c r="AC478" s="35">
        <v>249024.93744787324</v>
      </c>
      <c r="AD478" s="27">
        <f t="shared" si="121"/>
        <v>5312.586364176513</v>
      </c>
      <c r="AE478" s="29"/>
      <c r="AF478" s="30">
        <f t="shared" si="122"/>
        <v>327446546.3479165</v>
      </c>
      <c r="AG478" s="23">
        <f t="shared" si="123"/>
        <v>0.9650262600853681</v>
      </c>
      <c r="AH478" s="23">
        <f t="shared" si="124"/>
        <v>1.1857990390512196</v>
      </c>
      <c r="AI478" s="23">
        <f t="shared" si="125"/>
        <v>0.09632106477155607</v>
      </c>
      <c r="AJ478" s="23">
        <f t="shared" si="126"/>
        <v>0.10690447155550747</v>
      </c>
      <c r="AK478" s="23">
        <f t="shared" si="127"/>
        <v>2.258</v>
      </c>
    </row>
    <row r="479" spans="1:37" ht="12.75">
      <c r="A479" s="14" t="s">
        <v>995</v>
      </c>
      <c r="B479" s="15" t="s">
        <v>996</v>
      </c>
      <c r="C479" s="16" t="s">
        <v>968</v>
      </c>
      <c r="D479" s="17"/>
      <c r="E479" s="17" t="s">
        <v>1171</v>
      </c>
      <c r="F479" s="36">
        <v>298031311</v>
      </c>
      <c r="G479" s="34">
        <v>99.77</v>
      </c>
      <c r="H479" s="20">
        <f t="shared" si="112"/>
        <v>0.9976999999999999</v>
      </c>
      <c r="I479" s="18">
        <v>2540278.75</v>
      </c>
      <c r="L479" s="18">
        <v>59221.81</v>
      </c>
      <c r="M479" s="21">
        <f t="shared" si="113"/>
        <v>2599500.56</v>
      </c>
      <c r="O479" s="18">
        <v>3496611.7</v>
      </c>
      <c r="Q479" s="21">
        <f t="shared" si="114"/>
        <v>3496611.7</v>
      </c>
      <c r="R479" s="18">
        <v>1478300</v>
      </c>
      <c r="S479" s="18">
        <v>44704</v>
      </c>
      <c r="T479" s="22">
        <f t="shared" si="115"/>
        <v>1523004</v>
      </c>
      <c r="U479" s="21">
        <f t="shared" si="116"/>
        <v>7619116.26</v>
      </c>
      <c r="V479" s="23">
        <f t="shared" si="117"/>
        <v>0.4960217082694375</v>
      </c>
      <c r="W479" s="23">
        <f t="shared" si="117"/>
        <v>0.014999766249392501</v>
      </c>
      <c r="X479" s="23">
        <f t="shared" si="117"/>
        <v>0.51102147451883</v>
      </c>
      <c r="Y479" s="24">
        <f t="shared" si="118"/>
        <v>1.1732363583771237</v>
      </c>
      <c r="Z479" s="24">
        <f t="shared" si="119"/>
        <v>0.872223979177812</v>
      </c>
      <c r="AA479" s="25"/>
      <c r="AB479" s="24">
        <f t="shared" si="120"/>
        <v>2.5564818120737653</v>
      </c>
      <c r="AC479" s="35">
        <v>221336.34703196347</v>
      </c>
      <c r="AD479" s="27">
        <f t="shared" si="121"/>
        <v>5658.423455380618</v>
      </c>
      <c r="AE479" s="29"/>
      <c r="AF479" s="30">
        <f t="shared" si="122"/>
        <v>298718363.23544157</v>
      </c>
      <c r="AG479" s="23">
        <f t="shared" si="123"/>
        <v>0.8702178640257029</v>
      </c>
      <c r="AH479" s="23">
        <f t="shared" si="124"/>
        <v>1.170537914752856</v>
      </c>
      <c r="AI479" s="23">
        <f t="shared" si="125"/>
        <v>0.49488085834041773</v>
      </c>
      <c r="AJ479" s="23">
        <f t="shared" si="126"/>
        <v>0.5098461251274367</v>
      </c>
      <c r="AK479" s="23">
        <f t="shared" si="127"/>
        <v>2.551</v>
      </c>
    </row>
    <row r="480" spans="1:37" ht="12.75">
      <c r="A480" s="14" t="s">
        <v>997</v>
      </c>
      <c r="B480" s="15" t="s">
        <v>998</v>
      </c>
      <c r="C480" s="16" t="s">
        <v>999</v>
      </c>
      <c r="D480" s="17"/>
      <c r="E480" s="17" t="s">
        <v>1172</v>
      </c>
      <c r="F480" s="36">
        <v>2342159138</v>
      </c>
      <c r="G480" s="34">
        <v>87.14</v>
      </c>
      <c r="H480" s="20">
        <f t="shared" si="112"/>
        <v>0.8714</v>
      </c>
      <c r="I480" s="18">
        <v>7279467.91</v>
      </c>
      <c r="J480" s="18">
        <v>0</v>
      </c>
      <c r="K480" s="18">
        <v>0</v>
      </c>
      <c r="L480" s="18">
        <v>822357.83</v>
      </c>
      <c r="M480" s="21">
        <f t="shared" si="113"/>
        <v>8101825.74</v>
      </c>
      <c r="N480" s="18">
        <v>14839369</v>
      </c>
      <c r="O480" s="18">
        <v>0</v>
      </c>
      <c r="P480" s="18">
        <v>0</v>
      </c>
      <c r="Q480" s="21">
        <f t="shared" si="114"/>
        <v>14839369</v>
      </c>
      <c r="R480" s="18">
        <v>6440875.78</v>
      </c>
      <c r="S480" s="18">
        <v>351324</v>
      </c>
      <c r="T480" s="22">
        <f t="shared" si="115"/>
        <v>6792199.78</v>
      </c>
      <c r="U480" s="21">
        <f t="shared" si="116"/>
        <v>29733394.520000003</v>
      </c>
      <c r="V480" s="23">
        <f t="shared" si="117"/>
        <v>0.27499735929557495</v>
      </c>
      <c r="W480" s="23">
        <f t="shared" si="117"/>
        <v>0.01500000552054717</v>
      </c>
      <c r="X480" s="23">
        <f t="shared" si="117"/>
        <v>0.2899973648161221</v>
      </c>
      <c r="Y480" s="24">
        <f t="shared" si="118"/>
        <v>0.633576461959435</v>
      </c>
      <c r="Z480" s="24">
        <f t="shared" si="119"/>
        <v>0.34591269263275826</v>
      </c>
      <c r="AA480" s="25"/>
      <c r="AB480" s="24">
        <f t="shared" si="120"/>
        <v>1.2694865194083154</v>
      </c>
      <c r="AC480" s="35">
        <v>416997.89078978205</v>
      </c>
      <c r="AD480" s="27">
        <f t="shared" si="121"/>
        <v>5293.732009793292</v>
      </c>
      <c r="AE480" s="29"/>
      <c r="AF480" s="30">
        <f t="shared" si="122"/>
        <v>2687811725.958228</v>
      </c>
      <c r="AG480" s="23">
        <f t="shared" si="123"/>
        <v>0.3014283203601855</v>
      </c>
      <c r="AH480" s="23">
        <f t="shared" si="124"/>
        <v>0.5520985289514516</v>
      </c>
      <c r="AI480" s="23">
        <f t="shared" si="125"/>
        <v>0.23963269889016398</v>
      </c>
      <c r="AJ480" s="23">
        <f t="shared" si="126"/>
        <v>0.2527037037007688</v>
      </c>
      <c r="AK480" s="23">
        <f t="shared" si="127"/>
        <v>1.1059999999999999</v>
      </c>
    </row>
    <row r="481" spans="1:37" ht="12.75">
      <c r="A481" s="14" t="s">
        <v>1000</v>
      </c>
      <c r="B481" s="15" t="s">
        <v>1001</v>
      </c>
      <c r="C481" s="16" t="s">
        <v>999</v>
      </c>
      <c r="D481" s="17"/>
      <c r="E481" s="17" t="s">
        <v>1172</v>
      </c>
      <c r="F481" s="36">
        <v>6427802477</v>
      </c>
      <c r="G481" s="34">
        <v>91.56</v>
      </c>
      <c r="H481" s="20">
        <f t="shared" si="112"/>
        <v>0.9156</v>
      </c>
      <c r="I481" s="18">
        <v>19095455.71</v>
      </c>
      <c r="J481" s="18">
        <v>0</v>
      </c>
      <c r="K481" s="18">
        <v>0</v>
      </c>
      <c r="L481" s="18">
        <v>2157174.83</v>
      </c>
      <c r="M481" s="21">
        <f t="shared" si="113"/>
        <v>21252630.54</v>
      </c>
      <c r="N481" s="18">
        <v>77079798.5</v>
      </c>
      <c r="O481" s="18">
        <v>0</v>
      </c>
      <c r="P481" s="18">
        <v>0</v>
      </c>
      <c r="Q481" s="21">
        <f t="shared" si="114"/>
        <v>77079798.5</v>
      </c>
      <c r="R481" s="18">
        <v>16592075.56</v>
      </c>
      <c r="S481" s="18">
        <v>2571120.99</v>
      </c>
      <c r="T481" s="22">
        <f t="shared" si="115"/>
        <v>19163196.55</v>
      </c>
      <c r="U481" s="21">
        <f t="shared" si="116"/>
        <v>117495625.58999999</v>
      </c>
      <c r="V481" s="23">
        <f t="shared" si="117"/>
        <v>0.2581298292747772</v>
      </c>
      <c r="W481" s="23">
        <f t="shared" si="117"/>
        <v>0.039999999987554075</v>
      </c>
      <c r="X481" s="23">
        <f t="shared" si="117"/>
        <v>0.2981298292623313</v>
      </c>
      <c r="Y481" s="24">
        <f t="shared" si="118"/>
        <v>1.1991625252301603</v>
      </c>
      <c r="Z481" s="24">
        <f t="shared" si="119"/>
        <v>0.33063602399181186</v>
      </c>
      <c r="AA481" s="25"/>
      <c r="AB481" s="24">
        <f t="shared" si="120"/>
        <v>1.8279283784843035</v>
      </c>
      <c r="AC481" s="35">
        <v>581801.9505033557</v>
      </c>
      <c r="AD481" s="27">
        <f t="shared" si="121"/>
        <v>10634.922959826039</v>
      </c>
      <c r="AE481" s="29"/>
      <c r="AF481" s="30">
        <f t="shared" si="122"/>
        <v>7020317253.167322</v>
      </c>
      <c r="AG481" s="23">
        <f t="shared" si="123"/>
        <v>0.302730343566903</v>
      </c>
      <c r="AH481" s="23">
        <f t="shared" si="124"/>
        <v>1.0979532081007348</v>
      </c>
      <c r="AI481" s="23">
        <f t="shared" si="125"/>
        <v>0.236343671683986</v>
      </c>
      <c r="AJ481" s="23">
        <f t="shared" si="126"/>
        <v>0.2729676716725905</v>
      </c>
      <c r="AK481" s="23">
        <f t="shared" si="127"/>
        <v>1.674</v>
      </c>
    </row>
    <row r="482" spans="1:37" ht="12.75">
      <c r="A482" s="14" t="s">
        <v>1002</v>
      </c>
      <c r="B482" s="15" t="s">
        <v>1003</v>
      </c>
      <c r="C482" s="16" t="s">
        <v>999</v>
      </c>
      <c r="D482" s="17"/>
      <c r="E482" s="17" t="s">
        <v>1172</v>
      </c>
      <c r="F482" s="36">
        <v>2339973917</v>
      </c>
      <c r="G482" s="34">
        <v>91.54</v>
      </c>
      <c r="H482" s="20">
        <f t="shared" si="112"/>
        <v>0.9154000000000001</v>
      </c>
      <c r="I482" s="18">
        <v>6931695.72</v>
      </c>
      <c r="J482" s="18">
        <v>0</v>
      </c>
      <c r="K482" s="18">
        <v>0</v>
      </c>
      <c r="L482" s="18">
        <v>783054.22</v>
      </c>
      <c r="M482" s="21">
        <f t="shared" si="113"/>
        <v>7714749.9399999995</v>
      </c>
      <c r="N482" s="18">
        <v>0</v>
      </c>
      <c r="O482" s="18">
        <v>21563505.89</v>
      </c>
      <c r="P482" s="18">
        <v>0</v>
      </c>
      <c r="Q482" s="21">
        <f t="shared" si="114"/>
        <v>21563505.89</v>
      </c>
      <c r="R482" s="18">
        <v>8579388.38</v>
      </c>
      <c r="S482" s="18">
        <v>467995</v>
      </c>
      <c r="T482" s="22">
        <f t="shared" si="115"/>
        <v>9047383.38</v>
      </c>
      <c r="U482" s="21">
        <f t="shared" si="116"/>
        <v>38325639.21</v>
      </c>
      <c r="V482" s="23">
        <f t="shared" si="117"/>
        <v>0.3666446158938104</v>
      </c>
      <c r="W482" s="23">
        <f t="shared" si="117"/>
        <v>0.020000009256513435</v>
      </c>
      <c r="X482" s="23">
        <f t="shared" si="117"/>
        <v>0.3866446251503239</v>
      </c>
      <c r="Y482" s="24">
        <f t="shared" si="118"/>
        <v>0.9215276176089103</v>
      </c>
      <c r="Z482" s="24">
        <f t="shared" si="119"/>
        <v>0.32969384333526314</v>
      </c>
      <c r="AA482" s="25"/>
      <c r="AB482" s="24">
        <f t="shared" si="120"/>
        <v>1.6378660860944971</v>
      </c>
      <c r="AC482" s="35">
        <v>815674.1171905316</v>
      </c>
      <c r="AD482" s="27">
        <f t="shared" si="121"/>
        <v>13359.649738514401</v>
      </c>
      <c r="AE482" s="29"/>
      <c r="AF482" s="30">
        <f t="shared" si="122"/>
        <v>2556231065.108149</v>
      </c>
      <c r="AG482" s="23">
        <f t="shared" si="123"/>
        <v>0.3018017441890999</v>
      </c>
      <c r="AH482" s="23">
        <f t="shared" si="124"/>
        <v>0.8435663811591967</v>
      </c>
      <c r="AI482" s="23">
        <f t="shared" si="125"/>
        <v>0.3356264813891941</v>
      </c>
      <c r="AJ482" s="23">
        <f t="shared" si="126"/>
        <v>0.3539344898626065</v>
      </c>
      <c r="AK482" s="23">
        <f t="shared" si="127"/>
        <v>1.5</v>
      </c>
    </row>
    <row r="483" spans="1:37" ht="12.75">
      <c r="A483" s="14" t="s">
        <v>1004</v>
      </c>
      <c r="B483" s="15" t="s">
        <v>1005</v>
      </c>
      <c r="C483" s="16" t="s">
        <v>999</v>
      </c>
      <c r="D483" s="17"/>
      <c r="E483" s="17" t="s">
        <v>1171</v>
      </c>
      <c r="F483" s="36">
        <v>857026922</v>
      </c>
      <c r="G483" s="34">
        <v>97.04</v>
      </c>
      <c r="H483" s="20">
        <f t="shared" si="112"/>
        <v>0.9704</v>
      </c>
      <c r="I483" s="18">
        <v>2482444.46</v>
      </c>
      <c r="J483" s="18">
        <v>341021.77</v>
      </c>
      <c r="K483" s="18">
        <v>0</v>
      </c>
      <c r="L483" s="18">
        <v>280434.39</v>
      </c>
      <c r="M483" s="21">
        <f t="shared" si="113"/>
        <v>3103900.62</v>
      </c>
      <c r="N483" s="18">
        <v>12388448</v>
      </c>
      <c r="O483" s="18">
        <v>0</v>
      </c>
      <c r="P483" s="18">
        <v>0</v>
      </c>
      <c r="Q483" s="21">
        <f t="shared" si="114"/>
        <v>12388448</v>
      </c>
      <c r="R483" s="18">
        <v>7045139.33</v>
      </c>
      <c r="S483" s="18">
        <v>0</v>
      </c>
      <c r="T483" s="22">
        <f t="shared" si="115"/>
        <v>7045139.33</v>
      </c>
      <c r="U483" s="21">
        <f t="shared" si="116"/>
        <v>22537487.950000003</v>
      </c>
      <c r="V483" s="23">
        <f t="shared" si="117"/>
        <v>0.8220441096014951</v>
      </c>
      <c r="W483" s="23">
        <f t="shared" si="117"/>
        <v>0</v>
      </c>
      <c r="X483" s="23">
        <f t="shared" si="117"/>
        <v>0.8220441096014951</v>
      </c>
      <c r="Y483" s="24">
        <f t="shared" si="118"/>
        <v>1.4455144502450064</v>
      </c>
      <c r="Z483" s="24">
        <f t="shared" si="119"/>
        <v>0.36217072536724815</v>
      </c>
      <c r="AA483" s="25"/>
      <c r="AB483" s="24">
        <f t="shared" si="120"/>
        <v>2.6297292852137497</v>
      </c>
      <c r="AC483" s="35">
        <v>281606.8298969072</v>
      </c>
      <c r="AD483" s="27">
        <f t="shared" si="121"/>
        <v>7405.497274961038</v>
      </c>
      <c r="AE483" s="29"/>
      <c r="AF483" s="30">
        <f t="shared" si="122"/>
        <v>883168715.9934047</v>
      </c>
      <c r="AG483" s="23">
        <f t="shared" si="123"/>
        <v>0.3514504718963776</v>
      </c>
      <c r="AH483" s="23">
        <f t="shared" si="124"/>
        <v>1.4027272225177543</v>
      </c>
      <c r="AI483" s="23">
        <f t="shared" si="125"/>
        <v>0.7977116039572909</v>
      </c>
      <c r="AJ483" s="23">
        <f t="shared" si="126"/>
        <v>0.7977116039572909</v>
      </c>
      <c r="AK483" s="23">
        <f t="shared" si="127"/>
        <v>2.552</v>
      </c>
    </row>
    <row r="484" spans="1:37" ht="12.75">
      <c r="A484" s="14" t="s">
        <v>1006</v>
      </c>
      <c r="B484" s="15" t="s">
        <v>1007</v>
      </c>
      <c r="C484" s="16" t="s">
        <v>999</v>
      </c>
      <c r="D484" s="17"/>
      <c r="E484" s="17" t="s">
        <v>1172</v>
      </c>
      <c r="F484" s="36">
        <v>2903295110</v>
      </c>
      <c r="G484" s="34">
        <v>91.85</v>
      </c>
      <c r="H484" s="20">
        <f t="shared" si="112"/>
        <v>0.9185</v>
      </c>
      <c r="I484" s="18">
        <v>8616828.610000001</v>
      </c>
      <c r="J484" s="18">
        <v>1183732.79</v>
      </c>
      <c r="K484" s="18">
        <v>0</v>
      </c>
      <c r="L484" s="18">
        <v>973418</v>
      </c>
      <c r="M484" s="21">
        <f t="shared" si="113"/>
        <v>10773979.400000002</v>
      </c>
      <c r="N484" s="18">
        <v>39059309.5</v>
      </c>
      <c r="O484" s="18">
        <v>0</v>
      </c>
      <c r="P484" s="18">
        <v>0</v>
      </c>
      <c r="Q484" s="21">
        <f t="shared" si="114"/>
        <v>39059309.5</v>
      </c>
      <c r="R484" s="18">
        <v>8125098.35</v>
      </c>
      <c r="S484" s="18">
        <v>1448300.73</v>
      </c>
      <c r="T484" s="22">
        <f t="shared" si="115"/>
        <v>9573399.08</v>
      </c>
      <c r="U484" s="21">
        <f t="shared" si="116"/>
        <v>59406687.980000004</v>
      </c>
      <c r="V484" s="23">
        <f t="shared" si="117"/>
        <v>0.279857818174054</v>
      </c>
      <c r="W484" s="23">
        <f t="shared" si="117"/>
        <v>0.04988472322401976</v>
      </c>
      <c r="X484" s="23">
        <f t="shared" si="117"/>
        <v>0.32974254139807374</v>
      </c>
      <c r="Y484" s="24">
        <f t="shared" si="118"/>
        <v>1.3453441011031084</v>
      </c>
      <c r="Z484" s="24">
        <f t="shared" si="119"/>
        <v>0.3710948764006289</v>
      </c>
      <c r="AA484" s="25"/>
      <c r="AB484" s="24">
        <f t="shared" si="120"/>
        <v>2.046181518901811</v>
      </c>
      <c r="AC484" s="35">
        <v>426040.1546391753</v>
      </c>
      <c r="AD484" s="27">
        <f t="shared" si="121"/>
        <v>8717.554907327501</v>
      </c>
      <c r="AF484" s="30">
        <f t="shared" si="122"/>
        <v>3160909210.66957</v>
      </c>
      <c r="AG484" s="23">
        <f t="shared" si="123"/>
        <v>0.34085064397397763</v>
      </c>
      <c r="AH484" s="23">
        <f t="shared" si="124"/>
        <v>1.235698556863205</v>
      </c>
      <c r="AI484" s="23">
        <f t="shared" si="125"/>
        <v>0.2570494059928686</v>
      </c>
      <c r="AJ484" s="23">
        <f t="shared" si="126"/>
        <v>0.30286852427413075</v>
      </c>
      <c r="AK484" s="23">
        <f t="shared" si="127"/>
        <v>1.88</v>
      </c>
    </row>
    <row r="485" spans="1:37" ht="12.75">
      <c r="A485" s="14" t="s">
        <v>1008</v>
      </c>
      <c r="B485" s="15" t="s">
        <v>1009</v>
      </c>
      <c r="C485" s="16" t="s">
        <v>999</v>
      </c>
      <c r="D485" s="17"/>
      <c r="E485" s="17" t="s">
        <v>1172</v>
      </c>
      <c r="F485" s="36">
        <v>8696846384</v>
      </c>
      <c r="G485" s="71">
        <v>90.44</v>
      </c>
      <c r="H485" s="20">
        <f t="shared" si="112"/>
        <v>0.9044</v>
      </c>
      <c r="I485" s="18">
        <v>27735533.900000002</v>
      </c>
      <c r="J485" s="18">
        <v>3810212.62</v>
      </c>
      <c r="K485" s="18">
        <v>0</v>
      </c>
      <c r="L485" s="18">
        <v>3133243.19</v>
      </c>
      <c r="M485" s="21">
        <f t="shared" si="113"/>
        <v>34678989.71</v>
      </c>
      <c r="N485" s="18">
        <v>0</v>
      </c>
      <c r="O485" s="18">
        <v>106302430.34</v>
      </c>
      <c r="P485" s="18">
        <v>0</v>
      </c>
      <c r="Q485" s="21">
        <f t="shared" si="114"/>
        <v>106302430.34</v>
      </c>
      <c r="R485" s="18">
        <v>19460547</v>
      </c>
      <c r="S485" s="18">
        <v>0</v>
      </c>
      <c r="T485" s="55">
        <f t="shared" si="115"/>
        <v>19460547</v>
      </c>
      <c r="U485" s="21">
        <f t="shared" si="116"/>
        <v>160441967.05</v>
      </c>
      <c r="V485" s="23">
        <f t="shared" si="117"/>
        <v>0.2237655598448018</v>
      </c>
      <c r="W485" s="23">
        <f t="shared" si="117"/>
        <v>0</v>
      </c>
      <c r="X485" s="23">
        <f t="shared" si="117"/>
        <v>0.2237655598448018</v>
      </c>
      <c r="Y485" s="24">
        <f t="shared" si="118"/>
        <v>1.222310083981357</v>
      </c>
      <c r="Z485" s="24">
        <f t="shared" si="119"/>
        <v>0.3987536191716641</v>
      </c>
      <c r="AA485" s="25"/>
      <c r="AB485" s="24">
        <f t="shared" si="120"/>
        <v>1.8448292629978227</v>
      </c>
      <c r="AC485" s="56">
        <v>424364.9584768078</v>
      </c>
      <c r="AD485" s="27">
        <f t="shared" si="121"/>
        <v>7828.80893588871</v>
      </c>
      <c r="AE485" s="29"/>
      <c r="AF485" s="30">
        <f t="shared" si="122"/>
        <v>9616150358.248562</v>
      </c>
      <c r="AG485" s="23">
        <f t="shared" si="123"/>
        <v>0.36063277317885306</v>
      </c>
      <c r="AH485" s="23">
        <f t="shared" si="124"/>
        <v>1.1054572399527391</v>
      </c>
      <c r="AI485" s="23">
        <f t="shared" si="125"/>
        <v>0.20237357232363876</v>
      </c>
      <c r="AJ485" s="23">
        <f t="shared" si="126"/>
        <v>0.20237357232363876</v>
      </c>
      <c r="AK485" s="23">
        <f t="shared" si="127"/>
        <v>1.668</v>
      </c>
    </row>
    <row r="486" spans="1:37" ht="12.75">
      <c r="A486" s="14" t="s">
        <v>1010</v>
      </c>
      <c r="B486" s="15" t="s">
        <v>1011</v>
      </c>
      <c r="C486" s="16" t="s">
        <v>999</v>
      </c>
      <c r="D486" s="17"/>
      <c r="E486" s="17" t="s">
        <v>1172</v>
      </c>
      <c r="F486" s="36">
        <v>439317165</v>
      </c>
      <c r="G486" s="71">
        <v>94.34</v>
      </c>
      <c r="H486" s="20">
        <f t="shared" si="112"/>
        <v>0.9434</v>
      </c>
      <c r="I486" s="18">
        <v>1357611.97</v>
      </c>
      <c r="J486" s="18">
        <v>0</v>
      </c>
      <c r="K486" s="18">
        <v>0</v>
      </c>
      <c r="L486" s="18">
        <v>153366.65</v>
      </c>
      <c r="M486" s="21">
        <f t="shared" si="113"/>
        <v>1510978.6199999999</v>
      </c>
      <c r="N486" s="18">
        <v>0</v>
      </c>
      <c r="O486" s="18">
        <v>1708061.44</v>
      </c>
      <c r="P486" s="18">
        <v>0</v>
      </c>
      <c r="Q486" s="21">
        <f t="shared" si="114"/>
        <v>1708061.44</v>
      </c>
      <c r="R486" s="18">
        <v>1837247.19</v>
      </c>
      <c r="S486" s="18">
        <v>0</v>
      </c>
      <c r="T486" s="22">
        <f t="shared" si="115"/>
        <v>1837247.19</v>
      </c>
      <c r="U486" s="21">
        <f t="shared" si="116"/>
        <v>5056287.25</v>
      </c>
      <c r="V486" s="23">
        <f t="shared" si="117"/>
        <v>0.41820519123126</v>
      </c>
      <c r="W486" s="23">
        <f t="shared" si="117"/>
        <v>0</v>
      </c>
      <c r="X486" s="23">
        <f t="shared" si="117"/>
        <v>0.41820519123126</v>
      </c>
      <c r="Y486" s="24">
        <f t="shared" si="118"/>
        <v>0.38879915834838824</v>
      </c>
      <c r="Z486" s="24">
        <f t="shared" si="119"/>
        <v>0.34393798840070355</v>
      </c>
      <c r="AA486" s="25"/>
      <c r="AB486" s="24">
        <f t="shared" si="120"/>
        <v>1.1509423379803518</v>
      </c>
      <c r="AC486" s="56">
        <v>1127192.1348314607</v>
      </c>
      <c r="AD486" s="27">
        <f t="shared" si="121"/>
        <v>12973.331510159853</v>
      </c>
      <c r="AE486" s="29"/>
      <c r="AF486" s="30">
        <f t="shared" si="122"/>
        <v>465674332.2026712</v>
      </c>
      <c r="AG486" s="23">
        <f t="shared" si="123"/>
        <v>0.3244710982572238</v>
      </c>
      <c r="AH486" s="23">
        <f t="shared" si="124"/>
        <v>0.36679312598586944</v>
      </c>
      <c r="AI486" s="23">
        <f t="shared" si="125"/>
        <v>0.39453477740757065</v>
      </c>
      <c r="AJ486" s="23">
        <f t="shared" si="126"/>
        <v>0.39453477740757065</v>
      </c>
      <c r="AK486" s="23">
        <f t="shared" si="127"/>
        <v>1.086</v>
      </c>
    </row>
    <row r="487" spans="1:37" ht="12.75">
      <c r="A487" s="14" t="s">
        <v>1012</v>
      </c>
      <c r="B487" s="15" t="s">
        <v>494</v>
      </c>
      <c r="C487" s="16" t="s">
        <v>999</v>
      </c>
      <c r="D487" s="17"/>
      <c r="E487" s="17" t="s">
        <v>1172</v>
      </c>
      <c r="F487" s="36">
        <v>9221090266</v>
      </c>
      <c r="G487" s="71">
        <v>96.83</v>
      </c>
      <c r="H487" s="20">
        <f t="shared" si="112"/>
        <v>0.9682999999999999</v>
      </c>
      <c r="I487" s="18">
        <v>25556536.95</v>
      </c>
      <c r="J487" s="18">
        <v>0</v>
      </c>
      <c r="K487" s="18">
        <v>0</v>
      </c>
      <c r="L487" s="18">
        <v>2887089.16</v>
      </c>
      <c r="M487" s="21">
        <f t="shared" si="113"/>
        <v>28443626.11</v>
      </c>
      <c r="N487" s="18">
        <v>116055038</v>
      </c>
      <c r="O487" s="18">
        <v>0</v>
      </c>
      <c r="P487" s="18">
        <v>0</v>
      </c>
      <c r="Q487" s="21">
        <f t="shared" si="114"/>
        <v>116055038</v>
      </c>
      <c r="R487" s="18">
        <v>30336685</v>
      </c>
      <c r="S487" s="18">
        <v>4610545</v>
      </c>
      <c r="T487" s="22">
        <f t="shared" si="115"/>
        <v>34947230</v>
      </c>
      <c r="U487" s="21">
        <f t="shared" si="116"/>
        <v>179445894.11</v>
      </c>
      <c r="V487" s="23">
        <f t="shared" si="117"/>
        <v>0.328992387286972</v>
      </c>
      <c r="W487" s="23">
        <f t="shared" si="117"/>
        <v>0.04999999855765429</v>
      </c>
      <c r="X487" s="23">
        <f t="shared" si="117"/>
        <v>0.37899238584462636</v>
      </c>
      <c r="Y487" s="24">
        <f t="shared" si="118"/>
        <v>1.2585826041408366</v>
      </c>
      <c r="Z487" s="24">
        <f t="shared" si="119"/>
        <v>0.3084627228395901</v>
      </c>
      <c r="AA487" s="25"/>
      <c r="AB487" s="24">
        <f t="shared" si="120"/>
        <v>1.9460377128250532</v>
      </c>
      <c r="AC487" s="56">
        <v>323881.88910414156</v>
      </c>
      <c r="AD487" s="27">
        <f t="shared" si="121"/>
        <v>6302.863706976812</v>
      </c>
      <c r="AE487" s="29"/>
      <c r="AF487" s="30">
        <f t="shared" si="122"/>
        <v>9522968363.110607</v>
      </c>
      <c r="AG487" s="23">
        <f t="shared" si="123"/>
        <v>0.29868445452557507</v>
      </c>
      <c r="AH487" s="23">
        <f t="shared" si="124"/>
        <v>1.218685535589572</v>
      </c>
      <c r="AI487" s="23">
        <f t="shared" si="125"/>
        <v>0.318563328609975</v>
      </c>
      <c r="AJ487" s="23">
        <f t="shared" si="126"/>
        <v>0.36697832721335166</v>
      </c>
      <c r="AK487" s="23">
        <f t="shared" si="127"/>
        <v>1.885</v>
      </c>
    </row>
    <row r="488" spans="1:37" ht="12.75">
      <c r="A488" s="14" t="s">
        <v>1013</v>
      </c>
      <c r="B488" s="15" t="s">
        <v>1014</v>
      </c>
      <c r="C488" s="16" t="s">
        <v>999</v>
      </c>
      <c r="D488" s="17"/>
      <c r="E488" s="17" t="s">
        <v>1171</v>
      </c>
      <c r="F488" s="36">
        <v>1472516839</v>
      </c>
      <c r="G488" s="71">
        <v>98.82</v>
      </c>
      <c r="H488" s="20">
        <f t="shared" si="112"/>
        <v>0.9882</v>
      </c>
      <c r="I488" s="18">
        <v>4166224.5300000003</v>
      </c>
      <c r="J488" s="18">
        <v>572332.71</v>
      </c>
      <c r="K488" s="18">
        <v>0</v>
      </c>
      <c r="L488" s="18">
        <v>470658.88</v>
      </c>
      <c r="M488" s="21">
        <f t="shared" si="113"/>
        <v>5209216.12</v>
      </c>
      <c r="N488" s="18">
        <v>20456989</v>
      </c>
      <c r="O488" s="18">
        <v>0</v>
      </c>
      <c r="P488" s="18">
        <v>0</v>
      </c>
      <c r="Q488" s="21">
        <f t="shared" si="114"/>
        <v>20456989</v>
      </c>
      <c r="R488" s="18">
        <v>5919203.92</v>
      </c>
      <c r="S488" s="18">
        <v>0</v>
      </c>
      <c r="T488" s="22">
        <f t="shared" si="115"/>
        <v>5919203.92</v>
      </c>
      <c r="U488" s="21">
        <f t="shared" si="116"/>
        <v>31585409.04</v>
      </c>
      <c r="V488" s="23">
        <f t="shared" si="117"/>
        <v>0.4019786913961396</v>
      </c>
      <c r="W488" s="23">
        <f t="shared" si="117"/>
        <v>0</v>
      </c>
      <c r="X488" s="23">
        <f t="shared" si="117"/>
        <v>0.4019786913961396</v>
      </c>
      <c r="Y488" s="24">
        <f t="shared" si="118"/>
        <v>1.3892533150176083</v>
      </c>
      <c r="Z488" s="24">
        <f t="shared" si="119"/>
        <v>0.3537627538125559</v>
      </c>
      <c r="AA488" s="25"/>
      <c r="AB488" s="24">
        <f t="shared" si="120"/>
        <v>2.1449947602263038</v>
      </c>
      <c r="AC488" s="57">
        <v>516597.623089983</v>
      </c>
      <c r="AD488" s="27">
        <f t="shared" si="121"/>
        <v>11080.991946733764</v>
      </c>
      <c r="AE488" s="58"/>
      <c r="AF488" s="30">
        <f t="shared" si="122"/>
        <v>1490100019.2268772</v>
      </c>
      <c r="AG488" s="23">
        <f t="shared" si="123"/>
        <v>0.3495883533175677</v>
      </c>
      <c r="AH488" s="23">
        <f t="shared" si="124"/>
        <v>1.3728601259004005</v>
      </c>
      <c r="AI488" s="23">
        <f t="shared" si="125"/>
        <v>0.39723534283766515</v>
      </c>
      <c r="AJ488" s="23">
        <f t="shared" si="126"/>
        <v>0.39723534283766515</v>
      </c>
      <c r="AK488" s="23">
        <f t="shared" si="127"/>
        <v>2.12</v>
      </c>
    </row>
    <row r="489" spans="1:37" ht="12.75">
      <c r="A489" s="14" t="s">
        <v>1015</v>
      </c>
      <c r="B489" s="15" t="s">
        <v>1016</v>
      </c>
      <c r="C489" s="16" t="s">
        <v>999</v>
      </c>
      <c r="D489" s="17"/>
      <c r="E489" s="17" t="s">
        <v>1171</v>
      </c>
      <c r="F489" s="36">
        <v>3835611331</v>
      </c>
      <c r="G489" s="71">
        <v>63.13</v>
      </c>
      <c r="H489" s="20">
        <f t="shared" si="112"/>
        <v>0.6313</v>
      </c>
      <c r="I489" s="18">
        <v>16789321.51</v>
      </c>
      <c r="J489" s="18">
        <v>2306453.26</v>
      </c>
      <c r="K489" s="18">
        <v>0</v>
      </c>
      <c r="L489" s="18">
        <v>1896667.75</v>
      </c>
      <c r="M489" s="21">
        <f t="shared" si="113"/>
        <v>20992442.520000003</v>
      </c>
      <c r="N489" s="18">
        <v>0</v>
      </c>
      <c r="O489" s="18">
        <v>78663263.5</v>
      </c>
      <c r="P489" s="18">
        <v>0</v>
      </c>
      <c r="Q489" s="21">
        <f t="shared" si="114"/>
        <v>78663263.5</v>
      </c>
      <c r="R489" s="18">
        <v>16501934</v>
      </c>
      <c r="S489" s="18">
        <v>1554890</v>
      </c>
      <c r="T489" s="22">
        <f t="shared" si="115"/>
        <v>18056824</v>
      </c>
      <c r="U489" s="21">
        <f t="shared" si="116"/>
        <v>117712530.02000001</v>
      </c>
      <c r="V489" s="23">
        <f t="shared" si="117"/>
        <v>0.43022956644821736</v>
      </c>
      <c r="W489" s="23">
        <f t="shared" si="117"/>
        <v>0.04053825755057975</v>
      </c>
      <c r="X489" s="23">
        <f t="shared" si="117"/>
        <v>0.47076782399879713</v>
      </c>
      <c r="Y489" s="24">
        <f t="shared" si="118"/>
        <v>2.0508663863888246</v>
      </c>
      <c r="Z489" s="24">
        <f t="shared" si="119"/>
        <v>0.5473036944680985</v>
      </c>
      <c r="AA489" s="25"/>
      <c r="AB489" s="24">
        <f t="shared" si="120"/>
        <v>3.06893790485572</v>
      </c>
      <c r="AC489" s="59">
        <v>262173.5909949622</v>
      </c>
      <c r="AD489" s="27">
        <f t="shared" si="121"/>
        <v>8045.944710565798</v>
      </c>
      <c r="AF489" s="30">
        <f t="shared" si="122"/>
        <v>6075734723.586251</v>
      </c>
      <c r="AG489" s="23">
        <f t="shared" si="123"/>
        <v>0.34551282231771047</v>
      </c>
      <c r="AH489" s="23">
        <f t="shared" si="124"/>
        <v>1.2947119497272648</v>
      </c>
      <c r="AI489" s="23">
        <f t="shared" si="125"/>
        <v>0.2716039252987596</v>
      </c>
      <c r="AJ489" s="23">
        <f t="shared" si="126"/>
        <v>0.2971957272904406</v>
      </c>
      <c r="AK489" s="23">
        <f t="shared" si="127"/>
        <v>1.938</v>
      </c>
    </row>
    <row r="490" spans="1:37" ht="12.75">
      <c r="A490" s="14" t="s">
        <v>1017</v>
      </c>
      <c r="B490" s="15" t="s">
        <v>1018</v>
      </c>
      <c r="C490" s="16" t="s">
        <v>999</v>
      </c>
      <c r="D490" s="17"/>
      <c r="E490" s="17" t="s">
        <v>1171</v>
      </c>
      <c r="F490" s="36">
        <v>1159805394</v>
      </c>
      <c r="G490" s="34">
        <v>105.76</v>
      </c>
      <c r="H490" s="20">
        <f t="shared" si="112"/>
        <v>1.0576</v>
      </c>
      <c r="I490" s="18">
        <v>3141805.23</v>
      </c>
      <c r="J490" s="18">
        <v>0</v>
      </c>
      <c r="K490" s="18">
        <v>0</v>
      </c>
      <c r="L490" s="18">
        <v>354925.1</v>
      </c>
      <c r="M490" s="21">
        <f t="shared" si="113"/>
        <v>3496730.33</v>
      </c>
      <c r="N490" s="18">
        <v>12841391</v>
      </c>
      <c r="O490" s="18">
        <v>0</v>
      </c>
      <c r="P490" s="18">
        <v>0</v>
      </c>
      <c r="Q490" s="21">
        <f t="shared" si="114"/>
        <v>12841391</v>
      </c>
      <c r="R490" s="18">
        <v>8247902.52</v>
      </c>
      <c r="S490" s="18">
        <v>0</v>
      </c>
      <c r="T490" s="22">
        <f t="shared" si="115"/>
        <v>8247902.52</v>
      </c>
      <c r="U490" s="21">
        <f t="shared" si="116"/>
        <v>24586023.85</v>
      </c>
      <c r="V490" s="23">
        <f t="shared" si="117"/>
        <v>0.7111453837573719</v>
      </c>
      <c r="W490" s="23">
        <f t="shared" si="117"/>
        <v>0</v>
      </c>
      <c r="X490" s="23">
        <f t="shared" si="117"/>
        <v>0.7111453837573719</v>
      </c>
      <c r="Y490" s="24">
        <f t="shared" si="118"/>
        <v>1.1072022139603879</v>
      </c>
      <c r="Z490" s="24">
        <f t="shared" si="119"/>
        <v>0.3014928494115971</v>
      </c>
      <c r="AA490" s="25"/>
      <c r="AB490" s="24">
        <f t="shared" si="120"/>
        <v>2.119840447129357</v>
      </c>
      <c r="AC490" s="35">
        <v>303647.70557437633</v>
      </c>
      <c r="AD490" s="27">
        <f t="shared" si="121"/>
        <v>6436.846879545893</v>
      </c>
      <c r="AF490" s="30">
        <f t="shared" si="122"/>
        <v>1096638988.2753403</v>
      </c>
      <c r="AG490" s="23">
        <f t="shared" si="123"/>
        <v>0.31885883753770505</v>
      </c>
      <c r="AH490" s="23">
        <f t="shared" si="124"/>
        <v>1.1709770614845063</v>
      </c>
      <c r="AI490" s="23">
        <f t="shared" si="125"/>
        <v>0.7521073578617966</v>
      </c>
      <c r="AJ490" s="23">
        <f t="shared" si="126"/>
        <v>0.7521073578617966</v>
      </c>
      <c r="AK490" s="23">
        <f t="shared" si="127"/>
        <v>2.242</v>
      </c>
    </row>
    <row r="491" spans="1:37" ht="12.75">
      <c r="A491" s="14" t="s">
        <v>1019</v>
      </c>
      <c r="B491" s="15" t="s">
        <v>1020</v>
      </c>
      <c r="C491" s="16" t="s">
        <v>999</v>
      </c>
      <c r="D491" s="17"/>
      <c r="E491" s="17" t="s">
        <v>1172</v>
      </c>
      <c r="F491" s="36">
        <v>57647035</v>
      </c>
      <c r="G491" s="34">
        <v>104.03</v>
      </c>
      <c r="H491" s="20">
        <f t="shared" si="112"/>
        <v>1.0403</v>
      </c>
      <c r="I491" s="18">
        <v>147457.03</v>
      </c>
      <c r="J491" s="18">
        <v>20257.14</v>
      </c>
      <c r="K491" s="18">
        <v>0</v>
      </c>
      <c r="L491" s="18">
        <v>16658.04</v>
      </c>
      <c r="M491" s="21">
        <f t="shared" si="113"/>
        <v>184372.21</v>
      </c>
      <c r="N491" s="18">
        <v>0</v>
      </c>
      <c r="O491" s="18">
        <v>800228.83</v>
      </c>
      <c r="P491" s="18">
        <v>0</v>
      </c>
      <c r="Q491" s="21">
        <f t="shared" si="114"/>
        <v>800228.83</v>
      </c>
      <c r="R491" s="18">
        <v>312337.88</v>
      </c>
      <c r="S491" s="18">
        <v>0</v>
      </c>
      <c r="T491" s="22">
        <f t="shared" si="115"/>
        <v>312337.88</v>
      </c>
      <c r="U491" s="21">
        <f t="shared" si="116"/>
        <v>1296938.92</v>
      </c>
      <c r="V491" s="23">
        <f t="shared" si="117"/>
        <v>0.5418108320748847</v>
      </c>
      <c r="W491" s="23">
        <f t="shared" si="117"/>
        <v>0</v>
      </c>
      <c r="X491" s="23">
        <f t="shared" si="117"/>
        <v>0.5418108320748847</v>
      </c>
      <c r="Y491" s="24">
        <f t="shared" si="118"/>
        <v>1.388152625716136</v>
      </c>
      <c r="Z491" s="24">
        <f t="shared" si="119"/>
        <v>0.31982947605197737</v>
      </c>
      <c r="AA491" s="25"/>
      <c r="AB491" s="24">
        <f t="shared" si="120"/>
        <v>2.2497929338429983</v>
      </c>
      <c r="AC491" s="35">
        <v>344990.25974025973</v>
      </c>
      <c r="AD491" s="27">
        <f t="shared" si="121"/>
        <v>7761.566486082969</v>
      </c>
      <c r="AF491" s="30">
        <f t="shared" si="122"/>
        <v>55413856.57983274</v>
      </c>
      <c r="AG491" s="23">
        <f t="shared" si="123"/>
        <v>0.332718603936872</v>
      </c>
      <c r="AH491" s="23">
        <f t="shared" si="124"/>
        <v>1.4440951765324963</v>
      </c>
      <c r="AI491" s="23">
        <f t="shared" si="125"/>
        <v>0.5636458086075025</v>
      </c>
      <c r="AJ491" s="23">
        <f t="shared" si="126"/>
        <v>0.5636458086075025</v>
      </c>
      <c r="AK491" s="23">
        <f t="shared" si="127"/>
        <v>2.3409999999999997</v>
      </c>
    </row>
    <row r="492" spans="1:37" ht="12.75">
      <c r="A492" s="14" t="s">
        <v>1021</v>
      </c>
      <c r="B492" s="15" t="s">
        <v>1022</v>
      </c>
      <c r="C492" s="16" t="s">
        <v>999</v>
      </c>
      <c r="D492" s="33"/>
      <c r="E492" s="17" t="s">
        <v>1171</v>
      </c>
      <c r="F492" s="36">
        <v>3751709034</v>
      </c>
      <c r="G492" s="34">
        <v>80.26</v>
      </c>
      <c r="H492" s="20">
        <f t="shared" si="112"/>
        <v>0.8026000000000001</v>
      </c>
      <c r="I492" s="18">
        <v>12800845.01</v>
      </c>
      <c r="J492" s="18">
        <v>1758511.26</v>
      </c>
      <c r="K492" s="18">
        <v>0</v>
      </c>
      <c r="L492" s="18">
        <v>1446089.51</v>
      </c>
      <c r="M492" s="21">
        <f t="shared" si="113"/>
        <v>16005445.78</v>
      </c>
      <c r="N492" s="18">
        <v>0</v>
      </c>
      <c r="O492" s="18">
        <v>68585913.53</v>
      </c>
      <c r="P492" s="18">
        <v>0</v>
      </c>
      <c r="Q492" s="21">
        <f t="shared" si="114"/>
        <v>68585913.53</v>
      </c>
      <c r="R492" s="18">
        <v>11254441.11</v>
      </c>
      <c r="S492" s="18">
        <v>1500684</v>
      </c>
      <c r="T492" s="22">
        <f t="shared" si="115"/>
        <v>12755125.11</v>
      </c>
      <c r="U492" s="21">
        <f t="shared" si="116"/>
        <v>97346484.42</v>
      </c>
      <c r="V492" s="23">
        <f t="shared" si="117"/>
        <v>0.29998171521315264</v>
      </c>
      <c r="W492" s="23">
        <f t="shared" si="117"/>
        <v>0.040000010299306166</v>
      </c>
      <c r="X492" s="23">
        <f t="shared" si="117"/>
        <v>0.3399817255124588</v>
      </c>
      <c r="Y492" s="24">
        <f t="shared" si="118"/>
        <v>1.8281245402678528</v>
      </c>
      <c r="Z492" s="24">
        <f t="shared" si="119"/>
        <v>0.4266174598016547</v>
      </c>
      <c r="AA492" s="25"/>
      <c r="AB492" s="24">
        <f t="shared" si="120"/>
        <v>2.5947237255819666</v>
      </c>
      <c r="AC492" s="35">
        <v>508520.8604147323</v>
      </c>
      <c r="AD492" s="27">
        <f t="shared" si="121"/>
        <v>13194.711414714615</v>
      </c>
      <c r="AF492" s="30">
        <f t="shared" si="122"/>
        <v>4674444348.367805</v>
      </c>
      <c r="AG492" s="23">
        <f t="shared" si="123"/>
        <v>0.3424031732368081</v>
      </c>
      <c r="AH492" s="23">
        <f t="shared" si="124"/>
        <v>1.4672527560189785</v>
      </c>
      <c r="AI492" s="23">
        <f t="shared" si="125"/>
        <v>0.24076532463007627</v>
      </c>
      <c r="AJ492" s="23">
        <f t="shared" si="126"/>
        <v>0.27286933289629944</v>
      </c>
      <c r="AK492" s="23">
        <f t="shared" si="127"/>
        <v>2.0820000000000003</v>
      </c>
    </row>
    <row r="493" spans="1:37" ht="12.75">
      <c r="A493" s="14" t="s">
        <v>1023</v>
      </c>
      <c r="B493" s="15" t="s">
        <v>1024</v>
      </c>
      <c r="C493" s="16" t="s">
        <v>999</v>
      </c>
      <c r="D493" s="17"/>
      <c r="E493" s="17" t="s">
        <v>1171</v>
      </c>
      <c r="F493" s="36">
        <v>1784013785</v>
      </c>
      <c r="G493" s="34">
        <v>100.33</v>
      </c>
      <c r="H493" s="20">
        <f t="shared" si="112"/>
        <v>1.0033</v>
      </c>
      <c r="I493" s="18">
        <v>4816270.779999999</v>
      </c>
      <c r="J493" s="18">
        <v>661672.57</v>
      </c>
      <c r="K493" s="18">
        <v>0</v>
      </c>
      <c r="L493" s="18">
        <v>544071.9</v>
      </c>
      <c r="M493" s="21">
        <f t="shared" si="113"/>
        <v>6022015.25</v>
      </c>
      <c r="N493" s="18">
        <v>27697968.5</v>
      </c>
      <c r="O493" s="18">
        <v>0</v>
      </c>
      <c r="P493" s="18">
        <v>0</v>
      </c>
      <c r="Q493" s="21">
        <f t="shared" si="114"/>
        <v>27697968.5</v>
      </c>
      <c r="R493" s="18">
        <v>15747283.07</v>
      </c>
      <c r="S493" s="18">
        <v>0</v>
      </c>
      <c r="T493" s="22">
        <f t="shared" si="115"/>
        <v>15747283.07</v>
      </c>
      <c r="U493" s="21">
        <f t="shared" si="116"/>
        <v>49467266.82</v>
      </c>
      <c r="V493" s="23">
        <f t="shared" si="117"/>
        <v>0.8826884188005307</v>
      </c>
      <c r="W493" s="23">
        <f t="shared" si="117"/>
        <v>0</v>
      </c>
      <c r="X493" s="23">
        <f t="shared" si="117"/>
        <v>0.8826884188005307</v>
      </c>
      <c r="Y493" s="24">
        <f t="shared" si="118"/>
        <v>1.55256471294587</v>
      </c>
      <c r="Z493" s="24">
        <f t="shared" si="119"/>
        <v>0.33755430034415346</v>
      </c>
      <c r="AA493" s="25"/>
      <c r="AB493" s="24">
        <f t="shared" si="120"/>
        <v>2.772807432090554</v>
      </c>
      <c r="AC493" s="35">
        <v>265146.5548595676</v>
      </c>
      <c r="AD493" s="27">
        <f t="shared" si="121"/>
        <v>7352.003379078148</v>
      </c>
      <c r="AF493" s="30">
        <f t="shared" si="122"/>
        <v>1778145903.5183892</v>
      </c>
      <c r="AG493" s="23">
        <f t="shared" si="123"/>
        <v>0.3386682295352892</v>
      </c>
      <c r="AH493" s="23">
        <f t="shared" si="124"/>
        <v>1.5576881764985915</v>
      </c>
      <c r="AI493" s="23">
        <f t="shared" si="125"/>
        <v>0.8856012905825725</v>
      </c>
      <c r="AJ493" s="23">
        <f t="shared" si="126"/>
        <v>0.8856012905825725</v>
      </c>
      <c r="AK493" s="23">
        <f t="shared" si="127"/>
        <v>2.783</v>
      </c>
    </row>
    <row r="494" spans="1:37" ht="12.75">
      <c r="A494" s="14" t="s">
        <v>1025</v>
      </c>
      <c r="B494" s="15" t="s">
        <v>1026</v>
      </c>
      <c r="C494" s="16" t="s">
        <v>999</v>
      </c>
      <c r="D494" s="17"/>
      <c r="E494" s="17" t="s">
        <v>1172</v>
      </c>
      <c r="F494" s="36">
        <v>696208334</v>
      </c>
      <c r="G494" s="34">
        <v>85.71</v>
      </c>
      <c r="H494" s="20">
        <f t="shared" si="112"/>
        <v>0.8571</v>
      </c>
      <c r="I494" s="18">
        <v>2306308.35</v>
      </c>
      <c r="J494" s="18">
        <v>316829.82</v>
      </c>
      <c r="K494" s="18">
        <v>0</v>
      </c>
      <c r="L494" s="18">
        <v>260540.89</v>
      </c>
      <c r="M494" s="21">
        <f t="shared" si="113"/>
        <v>2883679.06</v>
      </c>
      <c r="N494" s="18">
        <v>0</v>
      </c>
      <c r="O494" s="18">
        <v>6226488.16</v>
      </c>
      <c r="P494" s="18">
        <v>0</v>
      </c>
      <c r="Q494" s="21">
        <f t="shared" si="114"/>
        <v>6226488.16</v>
      </c>
      <c r="R494" s="18">
        <v>3438876.67</v>
      </c>
      <c r="S494" s="18">
        <v>208862.49</v>
      </c>
      <c r="T494" s="22">
        <f t="shared" si="115"/>
        <v>3647739.16</v>
      </c>
      <c r="U494" s="21">
        <f t="shared" si="116"/>
        <v>12757906.38</v>
      </c>
      <c r="V494" s="23">
        <f t="shared" si="117"/>
        <v>0.49394362320287877</v>
      </c>
      <c r="W494" s="23">
        <f t="shared" si="117"/>
        <v>0.029999998534921298</v>
      </c>
      <c r="X494" s="23">
        <f t="shared" si="117"/>
        <v>0.5239436217378001</v>
      </c>
      <c r="Y494" s="24">
        <f t="shared" si="118"/>
        <v>0.8943426638153401</v>
      </c>
      <c r="Z494" s="24">
        <f t="shared" si="119"/>
        <v>0.41419772202841804</v>
      </c>
      <c r="AA494" s="25"/>
      <c r="AB494" s="24">
        <f t="shared" si="120"/>
        <v>1.832484007581558</v>
      </c>
      <c r="AC494" s="35">
        <v>680049.2810457516</v>
      </c>
      <c r="AD494" s="27">
        <f t="shared" si="121"/>
        <v>12461.794318836763</v>
      </c>
      <c r="AF494" s="30">
        <f t="shared" si="122"/>
        <v>812283670.5168592</v>
      </c>
      <c r="AG494" s="23">
        <f t="shared" si="123"/>
        <v>0.35500886755055705</v>
      </c>
      <c r="AH494" s="23">
        <f t="shared" si="124"/>
        <v>0.7665410971561281</v>
      </c>
      <c r="AI494" s="23">
        <f t="shared" si="125"/>
        <v>0.4233590794471874</v>
      </c>
      <c r="AJ494" s="23">
        <f t="shared" si="126"/>
        <v>0.4490720781914685</v>
      </c>
      <c r="AK494" s="23">
        <f t="shared" si="127"/>
        <v>1.571</v>
      </c>
    </row>
    <row r="495" spans="1:37" ht="12.75">
      <c r="A495" s="14" t="s">
        <v>1027</v>
      </c>
      <c r="B495" s="15" t="s">
        <v>1028</v>
      </c>
      <c r="C495" s="16" t="s">
        <v>999</v>
      </c>
      <c r="D495" s="17"/>
      <c r="E495" s="17" t="s">
        <v>1171</v>
      </c>
      <c r="F495" s="36">
        <v>1140949392</v>
      </c>
      <c r="G495" s="34">
        <v>89</v>
      </c>
      <c r="H495" s="20">
        <f t="shared" si="112"/>
        <v>0.89</v>
      </c>
      <c r="I495" s="18">
        <v>3639159.27</v>
      </c>
      <c r="J495" s="18">
        <v>0</v>
      </c>
      <c r="K495" s="18">
        <v>0</v>
      </c>
      <c r="L495" s="18">
        <v>411109.03</v>
      </c>
      <c r="M495" s="21">
        <f t="shared" si="113"/>
        <v>4050268.3</v>
      </c>
      <c r="N495" s="18">
        <v>0</v>
      </c>
      <c r="O495" s="18">
        <v>14498390.04</v>
      </c>
      <c r="P495" s="18">
        <v>0</v>
      </c>
      <c r="Q495" s="21">
        <f t="shared" si="114"/>
        <v>14498390.04</v>
      </c>
      <c r="R495" s="18">
        <v>7089330</v>
      </c>
      <c r="S495" s="18">
        <v>0</v>
      </c>
      <c r="T495" s="22">
        <f t="shared" si="115"/>
        <v>7089330</v>
      </c>
      <c r="U495" s="21">
        <f t="shared" si="116"/>
        <v>25637988.34</v>
      </c>
      <c r="V495" s="23">
        <f t="shared" si="117"/>
        <v>0.621353589362358</v>
      </c>
      <c r="W495" s="23">
        <f t="shared" si="117"/>
        <v>0</v>
      </c>
      <c r="X495" s="23">
        <f t="shared" si="117"/>
        <v>0.621353589362358</v>
      </c>
      <c r="Y495" s="24">
        <f t="shared" si="118"/>
        <v>1.2707303357763653</v>
      </c>
      <c r="Z495" s="24">
        <f t="shared" si="119"/>
        <v>0.35499105643066065</v>
      </c>
      <c r="AA495" s="25"/>
      <c r="AB495" s="24">
        <f t="shared" si="120"/>
        <v>2.247074981569384</v>
      </c>
      <c r="AC495" s="35">
        <v>320305.9078534031</v>
      </c>
      <c r="AD495" s="27">
        <f t="shared" si="121"/>
        <v>7197.513919862507</v>
      </c>
      <c r="AF495" s="30">
        <f t="shared" si="122"/>
        <v>1281965608.988764</v>
      </c>
      <c r="AG495" s="23">
        <f t="shared" si="123"/>
        <v>0.315942040223288</v>
      </c>
      <c r="AH495" s="23">
        <f t="shared" si="124"/>
        <v>1.1309499988409653</v>
      </c>
      <c r="AI495" s="23">
        <f t="shared" si="125"/>
        <v>0.5530046945324986</v>
      </c>
      <c r="AJ495" s="23">
        <f t="shared" si="126"/>
        <v>0.5530046945324986</v>
      </c>
      <c r="AK495" s="23">
        <f t="shared" si="127"/>
        <v>2</v>
      </c>
    </row>
    <row r="496" spans="1:37" ht="12.75">
      <c r="A496" s="14" t="s">
        <v>1029</v>
      </c>
      <c r="B496" s="15" t="s">
        <v>1030</v>
      </c>
      <c r="C496" s="16" t="s">
        <v>999</v>
      </c>
      <c r="D496" s="17"/>
      <c r="E496" s="17" t="s">
        <v>1171</v>
      </c>
      <c r="F496" s="36">
        <v>63319893</v>
      </c>
      <c r="G496" s="34">
        <v>49.28</v>
      </c>
      <c r="H496" s="20">
        <f t="shared" si="112"/>
        <v>0.4928</v>
      </c>
      <c r="I496" s="18">
        <v>365717.46</v>
      </c>
      <c r="J496" s="18">
        <v>50241</v>
      </c>
      <c r="K496" s="18">
        <v>0</v>
      </c>
      <c r="L496" s="18">
        <v>41314.66</v>
      </c>
      <c r="M496" s="21">
        <f t="shared" si="113"/>
        <v>457273.12</v>
      </c>
      <c r="N496" s="18">
        <v>0</v>
      </c>
      <c r="O496" s="18">
        <v>1335767</v>
      </c>
      <c r="P496" s="18">
        <v>0</v>
      </c>
      <c r="Q496" s="21">
        <f t="shared" si="114"/>
        <v>1335767</v>
      </c>
      <c r="R496" s="18">
        <v>453098.76</v>
      </c>
      <c r="S496" s="18">
        <v>12500</v>
      </c>
      <c r="T496" s="22">
        <f t="shared" si="115"/>
        <v>465598.76</v>
      </c>
      <c r="U496" s="21">
        <f t="shared" si="116"/>
        <v>2258638.88</v>
      </c>
      <c r="V496" s="23">
        <f t="shared" si="117"/>
        <v>0.7155709501909613</v>
      </c>
      <c r="W496" s="23">
        <f t="shared" si="117"/>
        <v>0.01974103146384028</v>
      </c>
      <c r="X496" s="23">
        <f t="shared" si="117"/>
        <v>0.7353119816548016</v>
      </c>
      <c r="Y496" s="24">
        <f t="shared" si="118"/>
        <v>2.1095534700287635</v>
      </c>
      <c r="Z496" s="24">
        <f t="shared" si="119"/>
        <v>0.7221634439590731</v>
      </c>
      <c r="AA496" s="25"/>
      <c r="AB496" s="24">
        <f t="shared" si="120"/>
        <v>3.567028895642638</v>
      </c>
      <c r="AC496" s="35">
        <v>215304.28015564202</v>
      </c>
      <c r="AD496" s="27">
        <f t="shared" si="121"/>
        <v>7679.965886707129</v>
      </c>
      <c r="AF496" s="30">
        <f t="shared" si="122"/>
        <v>128490042.61363636</v>
      </c>
      <c r="AG496" s="23">
        <f t="shared" si="123"/>
        <v>0.3558821451830312</v>
      </c>
      <c r="AH496" s="23">
        <f t="shared" si="124"/>
        <v>1.0395879500301746</v>
      </c>
      <c r="AI496" s="23">
        <f t="shared" si="125"/>
        <v>0.35263336425410574</v>
      </c>
      <c r="AJ496" s="23">
        <f t="shared" si="126"/>
        <v>0.3623617445594863</v>
      </c>
      <c r="AK496" s="23">
        <f t="shared" si="127"/>
        <v>1.758</v>
      </c>
    </row>
    <row r="497" spans="1:37" ht="12.75">
      <c r="A497" s="14" t="s">
        <v>1031</v>
      </c>
      <c r="B497" s="15" t="s">
        <v>1032</v>
      </c>
      <c r="C497" s="16" t="s">
        <v>999</v>
      </c>
      <c r="D497" s="17"/>
      <c r="E497" s="17" t="s">
        <v>1171</v>
      </c>
      <c r="F497" s="36">
        <v>659431551</v>
      </c>
      <c r="G497" s="34">
        <v>47.4</v>
      </c>
      <c r="H497" s="20">
        <f t="shared" si="112"/>
        <v>0.474</v>
      </c>
      <c r="I497" s="18">
        <v>3711935.35</v>
      </c>
      <c r="J497" s="18">
        <v>0</v>
      </c>
      <c r="K497" s="18">
        <v>0</v>
      </c>
      <c r="L497" s="18">
        <v>419338.98</v>
      </c>
      <c r="M497" s="21">
        <f t="shared" si="113"/>
        <v>4131274.33</v>
      </c>
      <c r="N497" s="18">
        <v>21089205</v>
      </c>
      <c r="O497" s="18">
        <v>0</v>
      </c>
      <c r="P497" s="18">
        <v>0</v>
      </c>
      <c r="Q497" s="21">
        <f t="shared" si="114"/>
        <v>21089205</v>
      </c>
      <c r="R497" s="18">
        <v>10901144</v>
      </c>
      <c r="S497" s="18">
        <v>0</v>
      </c>
      <c r="T497" s="22">
        <f t="shared" si="115"/>
        <v>10901144</v>
      </c>
      <c r="U497" s="21">
        <f t="shared" si="116"/>
        <v>36121623.33</v>
      </c>
      <c r="V497" s="23">
        <f t="shared" si="117"/>
        <v>1.6531122879196298</v>
      </c>
      <c r="W497" s="23">
        <f t="shared" si="117"/>
        <v>0</v>
      </c>
      <c r="X497" s="23">
        <f t="shared" si="117"/>
        <v>1.6531122879196298</v>
      </c>
      <c r="Y497" s="24">
        <f t="shared" si="118"/>
        <v>3.1980885609763616</v>
      </c>
      <c r="Z497" s="24">
        <f t="shared" si="119"/>
        <v>0.6264902435643394</v>
      </c>
      <c r="AA497" s="25"/>
      <c r="AB497" s="24">
        <f t="shared" si="120"/>
        <v>5.47769109246033</v>
      </c>
      <c r="AC497" s="35">
        <v>149217.16333459073</v>
      </c>
      <c r="AD497" s="27">
        <f t="shared" si="121"/>
        <v>8173.655264400859</v>
      </c>
      <c r="AF497" s="30">
        <f t="shared" si="122"/>
        <v>1391205803.7974684</v>
      </c>
      <c r="AG497" s="23">
        <f t="shared" si="123"/>
        <v>0.2969563754494968</v>
      </c>
      <c r="AH497" s="23">
        <f t="shared" si="124"/>
        <v>1.5158939779027951</v>
      </c>
      <c r="AI497" s="23">
        <f t="shared" si="125"/>
        <v>0.7835752244739045</v>
      </c>
      <c r="AJ497" s="23">
        <f t="shared" si="126"/>
        <v>0.7835752244739045</v>
      </c>
      <c r="AK497" s="23">
        <f t="shared" si="127"/>
        <v>2.597</v>
      </c>
    </row>
    <row r="498" spans="1:37" ht="12.75">
      <c r="A498" s="14" t="s">
        <v>1033</v>
      </c>
      <c r="B498" s="15" t="s">
        <v>1034</v>
      </c>
      <c r="C498" s="16" t="s">
        <v>999</v>
      </c>
      <c r="D498" s="17"/>
      <c r="E498" s="17" t="s">
        <v>1171</v>
      </c>
      <c r="F498" s="36">
        <v>340573963</v>
      </c>
      <c r="G498" s="34">
        <v>99.46</v>
      </c>
      <c r="H498" s="20">
        <f t="shared" si="112"/>
        <v>0.9945999999999999</v>
      </c>
      <c r="I498" s="18">
        <v>923792.39</v>
      </c>
      <c r="J498" s="18">
        <v>126907.38</v>
      </c>
      <c r="K498" s="18">
        <v>0</v>
      </c>
      <c r="L498" s="18">
        <v>104359.92</v>
      </c>
      <c r="M498" s="21">
        <f t="shared" si="113"/>
        <v>1155059.69</v>
      </c>
      <c r="N498" s="18">
        <v>5645708.5</v>
      </c>
      <c r="O498" s="18">
        <v>0</v>
      </c>
      <c r="P498" s="18">
        <v>0</v>
      </c>
      <c r="Q498" s="21">
        <f t="shared" si="114"/>
        <v>5645708.5</v>
      </c>
      <c r="R498" s="18">
        <v>2730620.88</v>
      </c>
      <c r="S498" s="18">
        <v>0</v>
      </c>
      <c r="T498" s="22">
        <f t="shared" si="115"/>
        <v>2730620.88</v>
      </c>
      <c r="U498" s="21">
        <f t="shared" si="116"/>
        <v>9531389.07</v>
      </c>
      <c r="V498" s="23">
        <f t="shared" si="117"/>
        <v>0.801770298570945</v>
      </c>
      <c r="W498" s="23">
        <f t="shared" si="117"/>
        <v>0</v>
      </c>
      <c r="X498" s="23">
        <f t="shared" si="117"/>
        <v>0.801770298570945</v>
      </c>
      <c r="Y498" s="24">
        <f t="shared" si="118"/>
        <v>1.6577040858522705</v>
      </c>
      <c r="Z498" s="24">
        <f t="shared" si="119"/>
        <v>0.33915090860894725</v>
      </c>
      <c r="AA498" s="25"/>
      <c r="AB498" s="24">
        <f t="shared" si="120"/>
        <v>2.798625293032163</v>
      </c>
      <c r="AC498" s="35">
        <v>237342.37685950412</v>
      </c>
      <c r="AD498" s="27">
        <f t="shared" si="121"/>
        <v>6642.323789873797</v>
      </c>
      <c r="AF498" s="30">
        <f t="shared" si="122"/>
        <v>342423047.45626384</v>
      </c>
      <c r="AG498" s="23">
        <f t="shared" si="123"/>
        <v>0.33731949370245895</v>
      </c>
      <c r="AH498" s="23">
        <f t="shared" si="124"/>
        <v>1.648752483788668</v>
      </c>
      <c r="AI498" s="23">
        <f t="shared" si="125"/>
        <v>0.797440738958662</v>
      </c>
      <c r="AJ498" s="23">
        <f t="shared" si="126"/>
        <v>0.797440738958662</v>
      </c>
      <c r="AK498" s="23">
        <f t="shared" si="127"/>
        <v>2.783</v>
      </c>
    </row>
    <row r="499" spans="1:37" ht="12.75">
      <c r="A499" s="14" t="s">
        <v>1035</v>
      </c>
      <c r="B499" s="15" t="s">
        <v>1036</v>
      </c>
      <c r="C499" s="16" t="s">
        <v>999</v>
      </c>
      <c r="D499" s="17"/>
      <c r="E499" s="17" t="s">
        <v>1172</v>
      </c>
      <c r="F499" s="36">
        <v>3870044665</v>
      </c>
      <c r="G499" s="34">
        <v>88.96</v>
      </c>
      <c r="H499" s="20">
        <f t="shared" si="112"/>
        <v>0.8896</v>
      </c>
      <c r="I499" s="18">
        <v>12122699</v>
      </c>
      <c r="J499" s="18">
        <v>1665357.91</v>
      </c>
      <c r="K499" s="18">
        <v>0</v>
      </c>
      <c r="L499" s="18">
        <v>1369481.24</v>
      </c>
      <c r="M499" s="21">
        <f t="shared" si="113"/>
        <v>15157538.15</v>
      </c>
      <c r="N499" s="18">
        <v>36600264</v>
      </c>
      <c r="O499" s="18">
        <v>15910655.4</v>
      </c>
      <c r="P499" s="18">
        <v>0</v>
      </c>
      <c r="Q499" s="21">
        <f t="shared" si="114"/>
        <v>52510919.4</v>
      </c>
      <c r="R499" s="18">
        <v>10675362.29</v>
      </c>
      <c r="S499" s="18">
        <v>774009</v>
      </c>
      <c r="T499" s="22">
        <f t="shared" si="115"/>
        <v>11449371.29</v>
      </c>
      <c r="U499" s="21">
        <f t="shared" si="116"/>
        <v>79117828.84</v>
      </c>
      <c r="V499" s="23">
        <f t="shared" si="117"/>
        <v>0.27584597114720893</v>
      </c>
      <c r="W499" s="23">
        <f t="shared" si="117"/>
        <v>0.02000000173124617</v>
      </c>
      <c r="X499" s="23">
        <f t="shared" si="117"/>
        <v>0.2958459728784551</v>
      </c>
      <c r="Y499" s="24">
        <f t="shared" si="118"/>
        <v>1.356855642388303</v>
      </c>
      <c r="Z499" s="24">
        <f t="shared" si="119"/>
        <v>0.39166313213596976</v>
      </c>
      <c r="AA499" s="25"/>
      <c r="AB499" s="24">
        <f t="shared" si="120"/>
        <v>2.044364747402728</v>
      </c>
      <c r="AC499" s="35">
        <v>605498.4630541872</v>
      </c>
      <c r="AD499" s="27">
        <f t="shared" si="121"/>
        <v>12378.597124745134</v>
      </c>
      <c r="AF499" s="30">
        <f t="shared" si="122"/>
        <v>4350319992.131295</v>
      </c>
      <c r="AG499" s="23">
        <f t="shared" si="123"/>
        <v>0.34842352234815877</v>
      </c>
      <c r="AH499" s="23">
        <f t="shared" si="124"/>
        <v>1.2070587794686343</v>
      </c>
      <c r="AI499" s="23">
        <f t="shared" si="125"/>
        <v>0.2453925759325571</v>
      </c>
      <c r="AJ499" s="23">
        <f t="shared" si="126"/>
        <v>0.26318457747267365</v>
      </c>
      <c r="AK499" s="23">
        <f t="shared" si="127"/>
        <v>1.818</v>
      </c>
    </row>
    <row r="500" spans="1:37" ht="12.75">
      <c r="A500" s="14" t="s">
        <v>1037</v>
      </c>
      <c r="B500" s="15" t="s">
        <v>1038</v>
      </c>
      <c r="C500" s="16" t="s">
        <v>999</v>
      </c>
      <c r="D500" s="17"/>
      <c r="E500" s="17" t="s">
        <v>1172</v>
      </c>
      <c r="F500" s="36">
        <v>1580694587</v>
      </c>
      <c r="G500" s="34">
        <v>90.19</v>
      </c>
      <c r="H500" s="20">
        <f t="shared" si="112"/>
        <v>0.9018999999999999</v>
      </c>
      <c r="I500" s="18">
        <v>4841988.86</v>
      </c>
      <c r="J500" s="18">
        <v>665169.77</v>
      </c>
      <c r="K500" s="18">
        <v>0</v>
      </c>
      <c r="L500" s="18">
        <v>546985.91</v>
      </c>
      <c r="M500" s="21">
        <f t="shared" si="113"/>
        <v>6054144.540000001</v>
      </c>
      <c r="N500" s="18">
        <v>11436568.5</v>
      </c>
      <c r="O500" s="18">
        <v>5555582.3</v>
      </c>
      <c r="P500" s="18">
        <v>0</v>
      </c>
      <c r="Q500" s="21">
        <f t="shared" si="114"/>
        <v>16992150.8</v>
      </c>
      <c r="R500" s="18">
        <v>7315234</v>
      </c>
      <c r="S500" s="18">
        <v>0</v>
      </c>
      <c r="T500" s="22">
        <f t="shared" si="115"/>
        <v>7315234</v>
      </c>
      <c r="U500" s="21">
        <f t="shared" si="116"/>
        <v>30361529.340000004</v>
      </c>
      <c r="V500" s="23">
        <f t="shared" si="117"/>
        <v>0.4627860473593182</v>
      </c>
      <c r="W500" s="23">
        <f t="shared" si="117"/>
        <v>0</v>
      </c>
      <c r="X500" s="23">
        <f t="shared" si="117"/>
        <v>0.4627860473593182</v>
      </c>
      <c r="Y500" s="24">
        <f t="shared" si="118"/>
        <v>1.074980008139928</v>
      </c>
      <c r="Z500" s="24">
        <f t="shared" si="119"/>
        <v>0.3830053313138853</v>
      </c>
      <c r="AA500" s="25"/>
      <c r="AB500" s="24">
        <f t="shared" si="120"/>
        <v>1.9207713868131318</v>
      </c>
      <c r="AC500" s="35">
        <v>613720.932642487</v>
      </c>
      <c r="AD500" s="27">
        <f t="shared" si="121"/>
        <v>11788.176069079584</v>
      </c>
      <c r="AF500" s="30">
        <f t="shared" si="122"/>
        <v>1752627327.8633997</v>
      </c>
      <c r="AG500" s="23">
        <f t="shared" si="123"/>
        <v>0.34543250831199307</v>
      </c>
      <c r="AH500" s="23">
        <f t="shared" si="124"/>
        <v>0.9695244693414009</v>
      </c>
      <c r="AI500" s="23">
        <f t="shared" si="125"/>
        <v>0.41738673611336913</v>
      </c>
      <c r="AJ500" s="23">
        <f t="shared" si="126"/>
        <v>0.41738673611336913</v>
      </c>
      <c r="AK500" s="23">
        <f t="shared" si="127"/>
        <v>1.732</v>
      </c>
    </row>
    <row r="501" spans="1:37" ht="12.75">
      <c r="A501" s="14" t="s">
        <v>1039</v>
      </c>
      <c r="B501" s="15" t="s">
        <v>1040</v>
      </c>
      <c r="C501" s="16" t="s">
        <v>1041</v>
      </c>
      <c r="D501" s="17"/>
      <c r="E501" s="17" t="s">
        <v>1171</v>
      </c>
      <c r="F501" s="36">
        <v>45741952</v>
      </c>
      <c r="G501" s="34">
        <v>59.8</v>
      </c>
      <c r="H501" s="20">
        <f t="shared" si="112"/>
        <v>0.598</v>
      </c>
      <c r="I501" s="18">
        <v>313539.08999999997</v>
      </c>
      <c r="J501" s="18">
        <v>22917.39</v>
      </c>
      <c r="K501" s="18">
        <v>8472.01</v>
      </c>
      <c r="L501" s="18">
        <v>5662.07</v>
      </c>
      <c r="M501" s="21">
        <f t="shared" si="113"/>
        <v>350590.56</v>
      </c>
      <c r="O501" s="18">
        <v>1027699.46</v>
      </c>
      <c r="Q501" s="21">
        <f t="shared" si="114"/>
        <v>1027699.46</v>
      </c>
      <c r="R501" s="18">
        <v>284017</v>
      </c>
      <c r="T501" s="22">
        <f t="shared" si="115"/>
        <v>284017</v>
      </c>
      <c r="U501" s="21">
        <f t="shared" si="116"/>
        <v>1662307.02</v>
      </c>
      <c r="V501" s="23">
        <f t="shared" si="117"/>
        <v>0.62091141191351</v>
      </c>
      <c r="W501" s="23">
        <f t="shared" si="117"/>
        <v>0</v>
      </c>
      <c r="X501" s="23">
        <f t="shared" si="117"/>
        <v>0.62091141191351</v>
      </c>
      <c r="Y501" s="24">
        <f t="shared" si="118"/>
        <v>2.2467328460315814</v>
      </c>
      <c r="Z501" s="24">
        <f t="shared" si="119"/>
        <v>0.7664529926488489</v>
      </c>
      <c r="AA501" s="25"/>
      <c r="AB501" s="24">
        <f t="shared" si="120"/>
        <v>3.634097250593941</v>
      </c>
      <c r="AC501" s="35">
        <v>153261.73469387754</v>
      </c>
      <c r="AD501" s="27">
        <f t="shared" si="121"/>
        <v>5569.680486722784</v>
      </c>
      <c r="AF501" s="30">
        <f t="shared" si="122"/>
        <v>76491558.5284281</v>
      </c>
      <c r="AG501" s="23">
        <f t="shared" si="123"/>
        <v>0.4583388896040117</v>
      </c>
      <c r="AH501" s="23">
        <f t="shared" si="124"/>
        <v>1.3435462419268858</v>
      </c>
      <c r="AI501" s="23">
        <f t="shared" si="125"/>
        <v>0.3713050243242789</v>
      </c>
      <c r="AJ501" s="23">
        <f t="shared" si="126"/>
        <v>0.3713050243242789</v>
      </c>
      <c r="AK501" s="23">
        <f t="shared" si="127"/>
        <v>2.173</v>
      </c>
    </row>
    <row r="502" spans="1:37" ht="12.75">
      <c r="A502" s="14" t="s">
        <v>1042</v>
      </c>
      <c r="B502" s="15" t="s">
        <v>1043</v>
      </c>
      <c r="C502" s="16" t="s">
        <v>1041</v>
      </c>
      <c r="D502" s="17"/>
      <c r="E502" s="17" t="s">
        <v>1171</v>
      </c>
      <c r="F502" s="36">
        <v>618040236</v>
      </c>
      <c r="G502" s="34">
        <v>73.37</v>
      </c>
      <c r="H502" s="20">
        <f t="shared" si="112"/>
        <v>0.7337</v>
      </c>
      <c r="I502" s="18">
        <v>3190652.7399999998</v>
      </c>
      <c r="J502" s="18">
        <v>233205.47</v>
      </c>
      <c r="K502" s="18">
        <v>86211.46</v>
      </c>
      <c r="L502" s="18">
        <v>57598.83</v>
      </c>
      <c r="M502" s="21">
        <f t="shared" si="113"/>
        <v>3567668.5</v>
      </c>
      <c r="O502" s="18">
        <v>11115684.04</v>
      </c>
      <c r="Q502" s="21">
        <f t="shared" si="114"/>
        <v>11115684.04</v>
      </c>
      <c r="R502" s="18">
        <v>5118396.01</v>
      </c>
      <c r="S502" s="18">
        <v>62000</v>
      </c>
      <c r="T502" s="22">
        <f t="shared" si="115"/>
        <v>5180396.01</v>
      </c>
      <c r="U502" s="21">
        <f t="shared" si="116"/>
        <v>19863748.549999997</v>
      </c>
      <c r="V502" s="23">
        <f t="shared" si="117"/>
        <v>0.828165499891499</v>
      </c>
      <c r="W502" s="23">
        <f t="shared" si="117"/>
        <v>0.010031709327093066</v>
      </c>
      <c r="X502" s="23">
        <f t="shared" si="117"/>
        <v>0.838197209218592</v>
      </c>
      <c r="Y502" s="24">
        <f t="shared" si="118"/>
        <v>1.7985372784046376</v>
      </c>
      <c r="Z502" s="24">
        <f t="shared" si="119"/>
        <v>0.5772550543133247</v>
      </c>
      <c r="AA502" s="25"/>
      <c r="AB502" s="24">
        <f t="shared" si="120"/>
        <v>3.2139895419365536</v>
      </c>
      <c r="AC502" s="35">
        <v>249270.24625060475</v>
      </c>
      <c r="AD502" s="27">
        <f t="shared" si="121"/>
        <v>8011.519645653932</v>
      </c>
      <c r="AF502" s="30">
        <f t="shared" si="122"/>
        <v>842360959.5202398</v>
      </c>
      <c r="AG502" s="23">
        <f t="shared" si="123"/>
        <v>0.42353203334968637</v>
      </c>
      <c r="AH502" s="23">
        <f t="shared" si="124"/>
        <v>1.3195868011654825</v>
      </c>
      <c r="AI502" s="23">
        <f t="shared" si="125"/>
        <v>0.6076250272703928</v>
      </c>
      <c r="AJ502" s="23">
        <f t="shared" si="126"/>
        <v>0.6149852924036809</v>
      </c>
      <c r="AK502" s="23">
        <f t="shared" si="127"/>
        <v>2.359</v>
      </c>
    </row>
    <row r="503" spans="1:37" ht="12.75">
      <c r="A503" s="14" t="s">
        <v>1044</v>
      </c>
      <c r="B503" s="15" t="s">
        <v>1045</v>
      </c>
      <c r="C503" s="16" t="s">
        <v>1041</v>
      </c>
      <c r="D503" s="17"/>
      <c r="E503" s="17" t="s">
        <v>1171</v>
      </c>
      <c r="F503" s="36">
        <v>147337661</v>
      </c>
      <c r="G503" s="34">
        <v>102.34</v>
      </c>
      <c r="H503" s="20">
        <f t="shared" si="112"/>
        <v>1.0234</v>
      </c>
      <c r="I503" s="18">
        <v>521725.18</v>
      </c>
      <c r="J503" s="18">
        <v>37972.43</v>
      </c>
      <c r="K503" s="18">
        <v>14056.19</v>
      </c>
      <c r="L503" s="18">
        <v>8961.3</v>
      </c>
      <c r="M503" s="21">
        <f t="shared" si="113"/>
        <v>582715.1</v>
      </c>
      <c r="N503" s="18">
        <v>1164453.29</v>
      </c>
      <c r="O503" s="18">
        <v>927860.34</v>
      </c>
      <c r="Q503" s="21">
        <f t="shared" si="114"/>
        <v>2092313.63</v>
      </c>
      <c r="T503" s="22">
        <f t="shared" si="115"/>
        <v>0</v>
      </c>
      <c r="U503" s="21">
        <f t="shared" si="116"/>
        <v>2675028.73</v>
      </c>
      <c r="V503" s="23">
        <f t="shared" si="117"/>
        <v>0</v>
      </c>
      <c r="W503" s="23">
        <f t="shared" si="117"/>
        <v>0</v>
      </c>
      <c r="X503" s="23">
        <f t="shared" si="117"/>
        <v>0</v>
      </c>
      <c r="Y503" s="24">
        <f t="shared" si="118"/>
        <v>1.4200806608433942</v>
      </c>
      <c r="Z503" s="24">
        <f t="shared" si="119"/>
        <v>0.39549636939057964</v>
      </c>
      <c r="AA503" s="25"/>
      <c r="AB503" s="24">
        <f t="shared" si="120"/>
        <v>1.8155770302339738</v>
      </c>
      <c r="AC503" s="35">
        <v>295622.22222222225</v>
      </c>
      <c r="AD503" s="27">
        <f t="shared" si="121"/>
        <v>5367.249162933901</v>
      </c>
      <c r="AF503" s="30">
        <f t="shared" si="122"/>
        <v>143968791.28395543</v>
      </c>
      <c r="AG503" s="23">
        <f t="shared" si="123"/>
        <v>0.4047509844343192</v>
      </c>
      <c r="AH503" s="23">
        <f t="shared" si="124"/>
        <v>1.4533105483071298</v>
      </c>
      <c r="AI503" s="23">
        <f t="shared" si="125"/>
        <v>0</v>
      </c>
      <c r="AJ503" s="23">
        <f t="shared" si="126"/>
        <v>0</v>
      </c>
      <c r="AK503" s="23">
        <f t="shared" si="127"/>
        <v>1.858</v>
      </c>
    </row>
    <row r="504" spans="1:37" ht="12.75">
      <c r="A504" s="14" t="s">
        <v>1046</v>
      </c>
      <c r="B504" s="15" t="s">
        <v>1047</v>
      </c>
      <c r="C504" s="16" t="s">
        <v>1041</v>
      </c>
      <c r="D504" s="17"/>
      <c r="E504" s="17" t="s">
        <v>1171</v>
      </c>
      <c r="F504" s="36">
        <v>1108142151</v>
      </c>
      <c r="G504" s="34">
        <v>97.54</v>
      </c>
      <c r="H504" s="20">
        <f t="shared" si="112"/>
        <v>0.9754</v>
      </c>
      <c r="I504" s="18">
        <v>4179453.15</v>
      </c>
      <c r="J504" s="18">
        <v>305397.27</v>
      </c>
      <c r="K504" s="18">
        <v>112888.09</v>
      </c>
      <c r="L504" s="18">
        <v>75261.58</v>
      </c>
      <c r="M504" s="21">
        <f t="shared" si="113"/>
        <v>4673000.09</v>
      </c>
      <c r="N504" s="18">
        <v>10626558</v>
      </c>
      <c r="O504" s="18">
        <v>5386805.79</v>
      </c>
      <c r="Q504" s="21">
        <f t="shared" si="114"/>
        <v>16013363.79</v>
      </c>
      <c r="R504" s="18">
        <v>7418002</v>
      </c>
      <c r="S504" s="18">
        <v>110814</v>
      </c>
      <c r="T504" s="22">
        <f t="shared" si="115"/>
        <v>7528816</v>
      </c>
      <c r="U504" s="21">
        <f t="shared" si="116"/>
        <v>28215179.88</v>
      </c>
      <c r="V504" s="23">
        <f t="shared" si="117"/>
        <v>0.6694088834456763</v>
      </c>
      <c r="W504" s="23">
        <f t="shared" si="117"/>
        <v>0.00999998058913292</v>
      </c>
      <c r="X504" s="23">
        <f t="shared" si="117"/>
        <v>0.6794088640348092</v>
      </c>
      <c r="Y504" s="24">
        <f t="shared" si="118"/>
        <v>1.4450640448564616</v>
      </c>
      <c r="Z504" s="24">
        <f t="shared" si="119"/>
        <v>0.4216968090044253</v>
      </c>
      <c r="AA504" s="25"/>
      <c r="AB504" s="24">
        <f t="shared" si="120"/>
        <v>2.546169717895696</v>
      </c>
      <c r="AC504" s="35">
        <v>304802.3728813559</v>
      </c>
      <c r="AD504" s="27">
        <f t="shared" si="121"/>
        <v>7760.785717732609</v>
      </c>
      <c r="AF504" s="30">
        <f t="shared" si="122"/>
        <v>1136089964.1172853</v>
      </c>
      <c r="AG504" s="23">
        <f t="shared" si="123"/>
        <v>0.4113230675029164</v>
      </c>
      <c r="AH504" s="23">
        <f t="shared" si="124"/>
        <v>1.4095154693529928</v>
      </c>
      <c r="AI504" s="23">
        <f t="shared" si="125"/>
        <v>0.6529414249129126</v>
      </c>
      <c r="AJ504" s="23">
        <f t="shared" si="126"/>
        <v>0.6626954059795529</v>
      </c>
      <c r="AK504" s="23">
        <f t="shared" si="127"/>
        <v>2.484</v>
      </c>
    </row>
    <row r="505" spans="1:37" ht="12.75">
      <c r="A505" s="14" t="s">
        <v>1048</v>
      </c>
      <c r="B505" s="15" t="s">
        <v>1049</v>
      </c>
      <c r="C505" s="16" t="s">
        <v>1041</v>
      </c>
      <c r="D505" s="17"/>
      <c r="E505" s="17" t="s">
        <v>1171</v>
      </c>
      <c r="F505" s="36">
        <v>951598197</v>
      </c>
      <c r="G505" s="34">
        <v>107.7</v>
      </c>
      <c r="H505" s="20">
        <f t="shared" si="112"/>
        <v>1.077</v>
      </c>
      <c r="I505" s="18">
        <v>3348125.44</v>
      </c>
      <c r="J505" s="18">
        <v>244606.24</v>
      </c>
      <c r="K505" s="18">
        <v>90437.51</v>
      </c>
      <c r="L505" s="18">
        <v>60226.25</v>
      </c>
      <c r="M505" s="21">
        <f t="shared" si="113"/>
        <v>3743395.4399999995</v>
      </c>
      <c r="N505" s="18">
        <v>6775933.71</v>
      </c>
      <c r="O505" s="18">
        <v>4601123.92</v>
      </c>
      <c r="Q505" s="21">
        <f t="shared" si="114"/>
        <v>11377057.629999999</v>
      </c>
      <c r="R505" s="18">
        <v>2043308.81</v>
      </c>
      <c r="T505" s="22">
        <f t="shared" si="115"/>
        <v>2043308.81</v>
      </c>
      <c r="U505" s="21">
        <f t="shared" si="116"/>
        <v>17163761.88</v>
      </c>
      <c r="V505" s="23">
        <f t="shared" si="117"/>
        <v>0.21472390515678963</v>
      </c>
      <c r="W505" s="23">
        <f t="shared" si="117"/>
        <v>0</v>
      </c>
      <c r="X505" s="23">
        <f t="shared" si="117"/>
        <v>0.21472390515678963</v>
      </c>
      <c r="Y505" s="24">
        <f t="shared" si="118"/>
        <v>1.1955736849719987</v>
      </c>
      <c r="Z505" s="24">
        <f t="shared" si="119"/>
        <v>0.3933798373937019</v>
      </c>
      <c r="AA505" s="25"/>
      <c r="AB505" s="24">
        <f t="shared" si="120"/>
        <v>1.8036774275224903</v>
      </c>
      <c r="AC505" s="35">
        <v>349235.6302521008</v>
      </c>
      <c r="AD505" s="27">
        <f t="shared" si="121"/>
        <v>6299.084231723048</v>
      </c>
      <c r="AF505" s="30">
        <f t="shared" si="122"/>
        <v>883563785.5153204</v>
      </c>
      <c r="AG505" s="23">
        <f t="shared" si="123"/>
        <v>0.423670084873017</v>
      </c>
      <c r="AH505" s="23">
        <f t="shared" si="124"/>
        <v>1.2876328587148425</v>
      </c>
      <c r="AI505" s="23">
        <f t="shared" si="125"/>
        <v>0.23125764585386238</v>
      </c>
      <c r="AJ505" s="23">
        <f t="shared" si="126"/>
        <v>0.23125764585386238</v>
      </c>
      <c r="AK505" s="23">
        <f t="shared" si="127"/>
        <v>1.943</v>
      </c>
    </row>
    <row r="506" spans="1:37" ht="12.75">
      <c r="A506" s="14" t="s">
        <v>1050</v>
      </c>
      <c r="B506" s="15" t="s">
        <v>1051</v>
      </c>
      <c r="C506" s="16" t="s">
        <v>1041</v>
      </c>
      <c r="D506" s="17"/>
      <c r="E506" s="17" t="s">
        <v>1170</v>
      </c>
      <c r="F506" s="36">
        <v>489898013</v>
      </c>
      <c r="G506" s="34">
        <v>95.44</v>
      </c>
      <c r="H506" s="20">
        <f t="shared" si="112"/>
        <v>0.9544</v>
      </c>
      <c r="I506" s="18">
        <v>1936105.77</v>
      </c>
      <c r="J506" s="18">
        <v>141510.54</v>
      </c>
      <c r="K506" s="18">
        <v>52314.4</v>
      </c>
      <c r="L506" s="18">
        <v>34951.61</v>
      </c>
      <c r="M506" s="21">
        <f t="shared" si="113"/>
        <v>2164882.32</v>
      </c>
      <c r="N506" s="18">
        <v>4238607</v>
      </c>
      <c r="O506" s="18">
        <v>1823507.23</v>
      </c>
      <c r="Q506" s="21">
        <f t="shared" si="114"/>
        <v>6062114.23</v>
      </c>
      <c r="R506" s="18">
        <v>4214172</v>
      </c>
      <c r="T506" s="22">
        <f t="shared" si="115"/>
        <v>4214172</v>
      </c>
      <c r="U506" s="21">
        <f t="shared" si="116"/>
        <v>12441168.55</v>
      </c>
      <c r="V506" s="23">
        <f t="shared" si="117"/>
        <v>0.8602141442039284</v>
      </c>
      <c r="W506" s="23">
        <f t="shared" si="117"/>
        <v>0</v>
      </c>
      <c r="X506" s="23">
        <f t="shared" si="117"/>
        <v>0.8602141442039284</v>
      </c>
      <c r="Y506" s="24">
        <f t="shared" si="118"/>
        <v>1.2374237227208351</v>
      </c>
      <c r="Z506" s="24">
        <f t="shared" si="119"/>
        <v>0.4419046949676033</v>
      </c>
      <c r="AA506" s="25"/>
      <c r="AB506" s="24">
        <f t="shared" si="120"/>
        <v>2.539542561892367</v>
      </c>
      <c r="AC506" s="35">
        <v>222601.1683848797</v>
      </c>
      <c r="AD506" s="27">
        <f t="shared" si="121"/>
        <v>5653.051414403715</v>
      </c>
      <c r="AF506" s="30">
        <f t="shared" si="122"/>
        <v>513304707.66974014</v>
      </c>
      <c r="AG506" s="23">
        <f t="shared" si="123"/>
        <v>0.4217538408770806</v>
      </c>
      <c r="AH506" s="23">
        <f t="shared" si="124"/>
        <v>1.180997200964765</v>
      </c>
      <c r="AI506" s="23">
        <f t="shared" si="125"/>
        <v>0.8209883792282293</v>
      </c>
      <c r="AJ506" s="23">
        <f t="shared" si="126"/>
        <v>0.8209883792282293</v>
      </c>
      <c r="AK506" s="23">
        <f t="shared" si="127"/>
        <v>2.424</v>
      </c>
    </row>
    <row r="507" spans="1:37" ht="12.75">
      <c r="A507" s="14" t="s">
        <v>1052</v>
      </c>
      <c r="B507" s="15" t="s">
        <v>1053</v>
      </c>
      <c r="C507" s="16" t="s">
        <v>1041</v>
      </c>
      <c r="D507" s="17"/>
      <c r="E507" s="17" t="s">
        <v>1171</v>
      </c>
      <c r="F507" s="36">
        <v>558244365</v>
      </c>
      <c r="G507" s="34">
        <v>112.58</v>
      </c>
      <c r="H507" s="20">
        <f t="shared" si="112"/>
        <v>1.1258</v>
      </c>
      <c r="I507" s="18">
        <v>1918631.56</v>
      </c>
      <c r="J507" s="18">
        <v>140214.46</v>
      </c>
      <c r="K507" s="18">
        <v>51833.48</v>
      </c>
      <c r="L507" s="18">
        <v>34587.89</v>
      </c>
      <c r="M507" s="21">
        <f t="shared" si="113"/>
        <v>2145267.39</v>
      </c>
      <c r="N507" s="18">
        <v>4268721.5</v>
      </c>
      <c r="O507" s="18">
        <v>2925383.69</v>
      </c>
      <c r="Q507" s="21">
        <f t="shared" si="114"/>
        <v>7194105.1899999995</v>
      </c>
      <c r="R507" s="18">
        <v>1488796</v>
      </c>
      <c r="S507" s="18">
        <v>27912</v>
      </c>
      <c r="T507" s="22">
        <f t="shared" si="115"/>
        <v>1516708</v>
      </c>
      <c r="U507" s="21">
        <f t="shared" si="116"/>
        <v>10856080.58</v>
      </c>
      <c r="V507" s="23">
        <f t="shared" si="117"/>
        <v>0.26669252630969237</v>
      </c>
      <c r="W507" s="23">
        <f t="shared" si="117"/>
        <v>0.004999960904217994</v>
      </c>
      <c r="X507" s="23">
        <f t="shared" si="117"/>
        <v>0.27169248721391037</v>
      </c>
      <c r="Y507" s="24">
        <f t="shared" si="118"/>
        <v>1.2887018017638208</v>
      </c>
      <c r="Z507" s="24">
        <f t="shared" si="119"/>
        <v>0.38428823011943886</v>
      </c>
      <c r="AA507" s="25"/>
      <c r="AB507" s="24">
        <f t="shared" si="120"/>
        <v>1.9446825190971697</v>
      </c>
      <c r="AC507" s="35">
        <v>430322.8333333333</v>
      </c>
      <c r="AD507" s="27">
        <f t="shared" si="121"/>
        <v>8368.412915516981</v>
      </c>
      <c r="AF507" s="30">
        <f t="shared" si="122"/>
        <v>495864598.50772786</v>
      </c>
      <c r="AG507" s="23">
        <f t="shared" si="123"/>
        <v>0.43263168946846425</v>
      </c>
      <c r="AH507" s="23">
        <f t="shared" si="124"/>
        <v>1.4508204884257092</v>
      </c>
      <c r="AI507" s="23">
        <f t="shared" si="125"/>
        <v>0.3002424461194516</v>
      </c>
      <c r="AJ507" s="23">
        <f t="shared" si="126"/>
        <v>0.30587140210542024</v>
      </c>
      <c r="AK507" s="23">
        <f t="shared" si="127"/>
        <v>2.19</v>
      </c>
    </row>
    <row r="508" spans="1:37" ht="12.75">
      <c r="A508" s="14" t="s">
        <v>1054</v>
      </c>
      <c r="B508" s="15" t="s">
        <v>1055</v>
      </c>
      <c r="C508" s="16" t="s">
        <v>1041</v>
      </c>
      <c r="D508" s="17"/>
      <c r="E508" s="17" t="s">
        <v>1171</v>
      </c>
      <c r="F508" s="36">
        <v>555135424</v>
      </c>
      <c r="G508" s="34">
        <v>102.27</v>
      </c>
      <c r="H508" s="20">
        <f t="shared" si="112"/>
        <v>1.0227</v>
      </c>
      <c r="I508" s="18">
        <v>2056328.18</v>
      </c>
      <c r="J508" s="18">
        <v>150275.95</v>
      </c>
      <c r="K508" s="18">
        <v>55557.27</v>
      </c>
      <c r="L508" s="18">
        <v>37053.82</v>
      </c>
      <c r="M508" s="21">
        <f t="shared" si="113"/>
        <v>2299215.2199999997</v>
      </c>
      <c r="N508" s="18">
        <v>7871430.5</v>
      </c>
      <c r="Q508" s="21">
        <f t="shared" si="114"/>
        <v>7871430.5</v>
      </c>
      <c r="R508" s="18">
        <v>2404433.07</v>
      </c>
      <c r="S508" s="18">
        <v>166550</v>
      </c>
      <c r="T508" s="22">
        <f t="shared" si="115"/>
        <v>2570983.07</v>
      </c>
      <c r="U508" s="21">
        <f t="shared" si="116"/>
        <v>12741628.79</v>
      </c>
      <c r="V508" s="23">
        <f t="shared" si="117"/>
        <v>0.4331254980406366</v>
      </c>
      <c r="W508" s="23">
        <f t="shared" si="117"/>
        <v>0.030001688380815704</v>
      </c>
      <c r="X508" s="23">
        <f t="shared" si="117"/>
        <v>0.4631271864214523</v>
      </c>
      <c r="Y508" s="24">
        <f t="shared" si="118"/>
        <v>1.417929780679966</v>
      </c>
      <c r="Z508" s="24">
        <f t="shared" si="119"/>
        <v>0.4141719516713817</v>
      </c>
      <c r="AA508" s="25"/>
      <c r="AB508" s="24">
        <f t="shared" si="120"/>
        <v>2.2952289187728</v>
      </c>
      <c r="AC508" s="35">
        <v>419511.2195121951</v>
      </c>
      <c r="AD508" s="27">
        <f t="shared" si="121"/>
        <v>9628.742827740343</v>
      </c>
      <c r="AF508" s="30">
        <f t="shared" si="122"/>
        <v>542813556.2726117</v>
      </c>
      <c r="AG508" s="23">
        <f t="shared" si="123"/>
        <v>0.423573654974322</v>
      </c>
      <c r="AH508" s="23">
        <f t="shared" si="124"/>
        <v>1.4501167867014013</v>
      </c>
      <c r="AI508" s="23">
        <f t="shared" si="125"/>
        <v>0.442957446846159</v>
      </c>
      <c r="AJ508" s="23">
        <f t="shared" si="126"/>
        <v>0.4736401735532193</v>
      </c>
      <c r="AK508" s="23">
        <f t="shared" si="127"/>
        <v>2.348</v>
      </c>
    </row>
    <row r="509" spans="1:37" ht="12.75">
      <c r="A509" s="14" t="s">
        <v>1056</v>
      </c>
      <c r="B509" s="15" t="s">
        <v>1057</v>
      </c>
      <c r="C509" s="16" t="s">
        <v>1041</v>
      </c>
      <c r="D509" s="17"/>
      <c r="E509" s="17" t="s">
        <v>1171</v>
      </c>
      <c r="F509" s="36">
        <v>208542422</v>
      </c>
      <c r="G509" s="34">
        <v>61.65</v>
      </c>
      <c r="H509" s="20">
        <f t="shared" si="112"/>
        <v>0.6164999999999999</v>
      </c>
      <c r="I509" s="18">
        <v>1288243.27</v>
      </c>
      <c r="J509" s="18">
        <v>94162.31</v>
      </c>
      <c r="K509" s="18">
        <v>34809.48</v>
      </c>
      <c r="L509" s="18">
        <v>23267.54</v>
      </c>
      <c r="M509" s="21">
        <f t="shared" si="113"/>
        <v>1440482.6</v>
      </c>
      <c r="N509" s="18">
        <v>3697968</v>
      </c>
      <c r="O509" s="18">
        <v>1456721.77</v>
      </c>
      <c r="Q509" s="21">
        <f t="shared" si="114"/>
        <v>5154689.77</v>
      </c>
      <c r="R509" s="18">
        <v>1854800</v>
      </c>
      <c r="S509" s="18">
        <v>6257</v>
      </c>
      <c r="T509" s="22">
        <f t="shared" si="115"/>
        <v>1861057</v>
      </c>
      <c r="U509" s="21">
        <f t="shared" si="116"/>
        <v>8456229.37</v>
      </c>
      <c r="V509" s="23">
        <f t="shared" si="117"/>
        <v>0.8894113639861725</v>
      </c>
      <c r="W509" s="23">
        <f t="shared" si="117"/>
        <v>0.0030003487731623257</v>
      </c>
      <c r="X509" s="23">
        <f t="shared" si="117"/>
        <v>0.892411712759335</v>
      </c>
      <c r="Y509" s="24">
        <f t="shared" si="118"/>
        <v>2.4717703575917995</v>
      </c>
      <c r="Z509" s="24">
        <f t="shared" si="119"/>
        <v>0.6907384052535843</v>
      </c>
      <c r="AA509" s="25"/>
      <c r="AB509" s="24">
        <f t="shared" si="120"/>
        <v>4.054920475604719</v>
      </c>
      <c r="AC509" s="35">
        <v>134353.53159851301</v>
      </c>
      <c r="AD509" s="27">
        <f t="shared" si="121"/>
        <v>5447.928862486161</v>
      </c>
      <c r="AF509" s="30">
        <f t="shared" si="122"/>
        <v>338268324.4120033</v>
      </c>
      <c r="AG509" s="23">
        <f t="shared" si="123"/>
        <v>0.42584022683883466</v>
      </c>
      <c r="AH509" s="23">
        <f t="shared" si="124"/>
        <v>1.5238464254553443</v>
      </c>
      <c r="AI509" s="23">
        <f t="shared" si="125"/>
        <v>0.5483221058974753</v>
      </c>
      <c r="AJ509" s="23">
        <f t="shared" si="126"/>
        <v>0.5501718209161298</v>
      </c>
      <c r="AK509" s="23">
        <f t="shared" si="127"/>
        <v>2.5</v>
      </c>
    </row>
    <row r="510" spans="1:37" ht="12.75">
      <c r="A510" s="14" t="s">
        <v>1058</v>
      </c>
      <c r="B510" s="15" t="s">
        <v>1059</v>
      </c>
      <c r="C510" s="16" t="s">
        <v>1041</v>
      </c>
      <c r="D510" s="17"/>
      <c r="E510" s="17" t="s">
        <v>1171</v>
      </c>
      <c r="F510" s="36">
        <v>389931787</v>
      </c>
      <c r="G510" s="34">
        <v>52.3</v>
      </c>
      <c r="H510" s="20">
        <f t="shared" si="112"/>
        <v>0.523</v>
      </c>
      <c r="I510" s="18">
        <v>2734004.45</v>
      </c>
      <c r="J510" s="18">
        <v>199816.81</v>
      </c>
      <c r="K510" s="18">
        <v>73868.39</v>
      </c>
      <c r="L510" s="18">
        <v>49322.75</v>
      </c>
      <c r="M510" s="21">
        <f t="shared" si="113"/>
        <v>3057012.4000000004</v>
      </c>
      <c r="N510" s="18">
        <v>4768669.5</v>
      </c>
      <c r="O510" s="18">
        <v>4682037.51</v>
      </c>
      <c r="Q510" s="21">
        <f t="shared" si="114"/>
        <v>9450707.01</v>
      </c>
      <c r="R510" s="18">
        <v>2215592.63</v>
      </c>
      <c r="S510" s="18">
        <v>38973</v>
      </c>
      <c r="T510" s="22">
        <f t="shared" si="115"/>
        <v>2254565.63</v>
      </c>
      <c r="U510" s="21">
        <f t="shared" si="116"/>
        <v>14762285.04</v>
      </c>
      <c r="V510" s="23">
        <f t="shared" si="117"/>
        <v>0.5682000554625212</v>
      </c>
      <c r="W510" s="23">
        <f t="shared" si="117"/>
        <v>0.009994825069237046</v>
      </c>
      <c r="X510" s="23">
        <f t="shared" si="117"/>
        <v>0.5781948805317582</v>
      </c>
      <c r="Y510" s="24">
        <f t="shared" si="118"/>
        <v>2.4236821221246063</v>
      </c>
      <c r="Z510" s="24">
        <f t="shared" si="119"/>
        <v>0.7839864565850335</v>
      </c>
      <c r="AA510" s="25"/>
      <c r="AB510" s="24">
        <f t="shared" si="120"/>
        <v>3.785863459241398</v>
      </c>
      <c r="AC510" s="35">
        <v>154560.11904761905</v>
      </c>
      <c r="AD510" s="27">
        <f t="shared" si="121"/>
        <v>5851.435069583814</v>
      </c>
      <c r="AF510" s="30">
        <f t="shared" si="122"/>
        <v>745567470.3632886</v>
      </c>
      <c r="AG510" s="23">
        <f t="shared" si="123"/>
        <v>0.41002491679397257</v>
      </c>
      <c r="AH510" s="23">
        <f t="shared" si="124"/>
        <v>1.2675857498711691</v>
      </c>
      <c r="AI510" s="23">
        <f t="shared" si="125"/>
        <v>0.2971686290068986</v>
      </c>
      <c r="AJ510" s="23">
        <f t="shared" si="126"/>
        <v>0.30239592251810954</v>
      </c>
      <c r="AK510" s="23">
        <f t="shared" si="127"/>
        <v>1.98</v>
      </c>
    </row>
    <row r="511" spans="1:37" ht="12.75">
      <c r="A511" s="14" t="s">
        <v>1060</v>
      </c>
      <c r="B511" s="15" t="s">
        <v>1061</v>
      </c>
      <c r="C511" s="16" t="s">
        <v>1041</v>
      </c>
      <c r="D511" s="17"/>
      <c r="E511" s="17" t="s">
        <v>1170</v>
      </c>
      <c r="F511" s="36">
        <v>1162370298</v>
      </c>
      <c r="G511" s="70">
        <v>94.25</v>
      </c>
      <c r="H511" s="20">
        <f t="shared" si="112"/>
        <v>0.9425</v>
      </c>
      <c r="I511" s="18">
        <v>4714272.71</v>
      </c>
      <c r="J511" s="18">
        <v>344516.89</v>
      </c>
      <c r="K511" s="18">
        <v>127361.92</v>
      </c>
      <c r="L511" s="18">
        <v>84948.89</v>
      </c>
      <c r="M511" s="21">
        <f t="shared" si="113"/>
        <v>5271100.409999999</v>
      </c>
      <c r="N511" s="18">
        <v>9093908.01</v>
      </c>
      <c r="O511" s="18">
        <v>4352865.07</v>
      </c>
      <c r="Q511" s="21">
        <f t="shared" si="114"/>
        <v>13446773.08</v>
      </c>
      <c r="R511" s="18">
        <v>6268641.59</v>
      </c>
      <c r="T511" s="22">
        <f t="shared" si="115"/>
        <v>6268641.59</v>
      </c>
      <c r="U511" s="21">
        <f t="shared" si="116"/>
        <v>24986515.08</v>
      </c>
      <c r="V511" s="23">
        <f t="shared" si="117"/>
        <v>0.539298156601727</v>
      </c>
      <c r="W511" s="23">
        <f t="shared" si="117"/>
        <v>0</v>
      </c>
      <c r="X511" s="23">
        <f t="shared" si="117"/>
        <v>0.539298156601727</v>
      </c>
      <c r="Y511" s="24">
        <f t="shared" si="118"/>
        <v>1.1568407333821944</v>
      </c>
      <c r="Z511" s="24">
        <f t="shared" si="119"/>
        <v>0.4534785875954995</v>
      </c>
      <c r="AA511" s="25"/>
      <c r="AB511" s="24">
        <f t="shared" si="120"/>
        <v>2.149617477579421</v>
      </c>
      <c r="AC511" s="35">
        <v>252173.0248917749</v>
      </c>
      <c r="AD511" s="27">
        <f t="shared" si="121"/>
        <v>5420.755416814297</v>
      </c>
      <c r="AF511" s="30">
        <f t="shared" si="122"/>
        <v>1233284135.8090186</v>
      </c>
      <c r="AG511" s="23">
        <f t="shared" si="123"/>
        <v>0.42740356880875835</v>
      </c>
      <c r="AH511" s="23">
        <f t="shared" si="124"/>
        <v>1.0903223912127182</v>
      </c>
      <c r="AI511" s="23">
        <f t="shared" si="125"/>
        <v>0.5082885125971276</v>
      </c>
      <c r="AJ511" s="23">
        <f t="shared" si="126"/>
        <v>0.5082885125971276</v>
      </c>
      <c r="AK511" s="23">
        <f t="shared" si="127"/>
        <v>2.0250000000000004</v>
      </c>
    </row>
    <row r="512" spans="1:37" ht="12.75">
      <c r="A512" s="14" t="s">
        <v>1062</v>
      </c>
      <c r="B512" s="15" t="s">
        <v>1063</v>
      </c>
      <c r="C512" s="16" t="s">
        <v>1041</v>
      </c>
      <c r="D512" s="17"/>
      <c r="E512" s="17" t="s">
        <v>1171</v>
      </c>
      <c r="F512" s="36">
        <v>2047303100</v>
      </c>
      <c r="G512" s="34">
        <v>110.48</v>
      </c>
      <c r="H512" s="20">
        <f t="shared" si="112"/>
        <v>1.1048</v>
      </c>
      <c r="I512" s="18">
        <v>6847545.63</v>
      </c>
      <c r="J512" s="18">
        <v>500442.27</v>
      </c>
      <c r="K512" s="18">
        <v>185016.37</v>
      </c>
      <c r="L512" s="18">
        <v>123438.9</v>
      </c>
      <c r="M512" s="21">
        <f t="shared" si="113"/>
        <v>7656443.170000001</v>
      </c>
      <c r="N512" s="18">
        <v>21486584</v>
      </c>
      <c r="Q512" s="21">
        <f t="shared" si="114"/>
        <v>21486584</v>
      </c>
      <c r="R512" s="18">
        <v>11399135</v>
      </c>
      <c r="S512" s="18">
        <v>10237</v>
      </c>
      <c r="T512" s="22">
        <f t="shared" si="115"/>
        <v>11409372</v>
      </c>
      <c r="U512" s="21">
        <f t="shared" si="116"/>
        <v>40552399.17</v>
      </c>
      <c r="V512" s="23">
        <f t="shared" si="117"/>
        <v>0.5567878542263722</v>
      </c>
      <c r="W512" s="23">
        <f t="shared" si="117"/>
        <v>0.0005000236652794596</v>
      </c>
      <c r="X512" s="23">
        <f t="shared" si="117"/>
        <v>0.5572878778916517</v>
      </c>
      <c r="Y512" s="24">
        <f t="shared" si="118"/>
        <v>1.0495067388898107</v>
      </c>
      <c r="Z512" s="24">
        <f t="shared" si="119"/>
        <v>0.37397702225918583</v>
      </c>
      <c r="AA512" s="25"/>
      <c r="AB512" s="24">
        <f t="shared" si="120"/>
        <v>1.980771639040648</v>
      </c>
      <c r="AC512" s="35">
        <v>315006.7696352284</v>
      </c>
      <c r="AD512" s="27">
        <f t="shared" si="121"/>
        <v>6239.564753992711</v>
      </c>
      <c r="AF512" s="30">
        <f t="shared" si="122"/>
        <v>1853098388.8486605</v>
      </c>
      <c r="AG512" s="23">
        <f t="shared" si="123"/>
        <v>0.4131698141919484</v>
      </c>
      <c r="AH512" s="23">
        <f t="shared" si="124"/>
        <v>1.1594950451254629</v>
      </c>
      <c r="AI512" s="23">
        <f t="shared" si="125"/>
        <v>0.6151392213492961</v>
      </c>
      <c r="AJ512" s="23">
        <f t="shared" si="126"/>
        <v>0.6156916474946968</v>
      </c>
      <c r="AK512" s="23">
        <f t="shared" si="127"/>
        <v>2.188</v>
      </c>
    </row>
    <row r="513" spans="1:37" ht="12.75">
      <c r="A513" s="14" t="s">
        <v>1064</v>
      </c>
      <c r="B513" s="15" t="s">
        <v>1065</v>
      </c>
      <c r="C513" s="16" t="s">
        <v>1041</v>
      </c>
      <c r="D513" s="17"/>
      <c r="E513" s="17" t="s">
        <v>1171</v>
      </c>
      <c r="F513" s="36">
        <v>473162907</v>
      </c>
      <c r="G513" s="34">
        <v>101.33</v>
      </c>
      <c r="H513" s="20">
        <f t="shared" si="112"/>
        <v>1.0133</v>
      </c>
      <c r="I513" s="18">
        <v>1626101.24</v>
      </c>
      <c r="J513" s="18">
        <v>118807.39</v>
      </c>
      <c r="K513" s="18">
        <v>43926.27</v>
      </c>
      <c r="L513" s="18">
        <v>29234.53</v>
      </c>
      <c r="M513" s="21">
        <f t="shared" si="113"/>
        <v>1818069.43</v>
      </c>
      <c r="N513" s="18">
        <v>3968745</v>
      </c>
      <c r="O513" s="18">
        <v>2165435.27</v>
      </c>
      <c r="Q513" s="21">
        <f t="shared" si="114"/>
        <v>6134180.27</v>
      </c>
      <c r="R513" s="18">
        <v>783097.14</v>
      </c>
      <c r="S513" s="18">
        <v>47316.29</v>
      </c>
      <c r="T513" s="22">
        <f t="shared" si="115"/>
        <v>830413.43</v>
      </c>
      <c r="U513" s="21">
        <f t="shared" si="116"/>
        <v>8782663.129999999</v>
      </c>
      <c r="V513" s="23">
        <f t="shared" si="117"/>
        <v>0.16550264790726718</v>
      </c>
      <c r="W513" s="23">
        <f t="shared" si="117"/>
        <v>0.00999999985205941</v>
      </c>
      <c r="X513" s="23">
        <f t="shared" si="117"/>
        <v>0.17550264775932659</v>
      </c>
      <c r="Y513" s="24">
        <f t="shared" si="118"/>
        <v>1.2964203616239935</v>
      </c>
      <c r="Z513" s="24">
        <f t="shared" si="119"/>
        <v>0.3842375222367124</v>
      </c>
      <c r="AA513" s="25"/>
      <c r="AB513" s="24">
        <f t="shared" si="120"/>
        <v>1.856160531620032</v>
      </c>
      <c r="AC513" s="35">
        <v>417266.7425968109</v>
      </c>
      <c r="AD513" s="27">
        <f t="shared" si="121"/>
        <v>7745.140587658557</v>
      </c>
      <c r="AF513" s="30">
        <f t="shared" si="122"/>
        <v>466952439.55393267</v>
      </c>
      <c r="AG513" s="23">
        <f t="shared" si="123"/>
        <v>0.38934788128246073</v>
      </c>
      <c r="AH513" s="23">
        <f t="shared" si="124"/>
        <v>1.3136627524335924</v>
      </c>
      <c r="AI513" s="23">
        <f t="shared" si="125"/>
        <v>0.16770383312443385</v>
      </c>
      <c r="AJ513" s="23">
        <f t="shared" si="126"/>
        <v>0.17783683297452565</v>
      </c>
      <c r="AK513" s="23">
        <f t="shared" si="127"/>
        <v>1.881</v>
      </c>
    </row>
    <row r="514" spans="1:37" ht="12.75">
      <c r="A514" s="14" t="s">
        <v>1066</v>
      </c>
      <c r="B514" s="15" t="s">
        <v>1067</v>
      </c>
      <c r="C514" s="16" t="s">
        <v>1041</v>
      </c>
      <c r="D514" s="17"/>
      <c r="E514" s="17" t="s">
        <v>1171</v>
      </c>
      <c r="F514" s="36">
        <v>228534574</v>
      </c>
      <c r="G514" s="34">
        <v>55.44</v>
      </c>
      <c r="H514" s="20">
        <f aca="true" t="shared" si="128" ref="H514:H567">G514/100</f>
        <v>0.5544</v>
      </c>
      <c r="I514" s="18">
        <v>1641743.5</v>
      </c>
      <c r="J514" s="18">
        <v>120013.15</v>
      </c>
      <c r="K514" s="18">
        <v>44363.9</v>
      </c>
      <c r="L514" s="18">
        <v>29683.9</v>
      </c>
      <c r="M514" s="21">
        <f aca="true" t="shared" si="129" ref="M514:M567">SUM(I514:L514)</f>
        <v>1835804.4499999997</v>
      </c>
      <c r="N514" s="18">
        <v>5369418.5</v>
      </c>
      <c r="Q514" s="21">
        <f aca="true" t="shared" si="130" ref="Q514:Q567">SUM(N514:P514)</f>
        <v>5369418.5</v>
      </c>
      <c r="R514" s="18">
        <v>1068983.99</v>
      </c>
      <c r="T514" s="22">
        <f aca="true" t="shared" si="131" ref="T514:T567">R514+S514</f>
        <v>1068983.99</v>
      </c>
      <c r="U514" s="21">
        <f aca="true" t="shared" si="132" ref="U514:U567">M514+Q514+T514</f>
        <v>8274206.9399999995</v>
      </c>
      <c r="V514" s="23">
        <f aca="true" t="shared" si="133" ref="V514:X568">(R514/$F514)*100</f>
        <v>0.46775591600420163</v>
      </c>
      <c r="W514" s="23">
        <f t="shared" si="133"/>
        <v>0</v>
      </c>
      <c r="X514" s="23">
        <f t="shared" si="133"/>
        <v>0.46775591600420163</v>
      </c>
      <c r="Y514" s="24">
        <f aca="true" t="shared" si="134" ref="Y514:Y568">(Q514/F514)*100</f>
        <v>2.3494994241002676</v>
      </c>
      <c r="Z514" s="24">
        <f aca="true" t="shared" si="135" ref="Z514:Z568">(M514/F514)*100</f>
        <v>0.8032939689904425</v>
      </c>
      <c r="AA514" s="25"/>
      <c r="AB514" s="24">
        <f aca="true" t="shared" si="136" ref="AB514:AB568">((U514/F514)*100)-AA514</f>
        <v>3.6205493090949115</v>
      </c>
      <c r="AC514" s="35">
        <v>107049.31818181818</v>
      </c>
      <c r="AD514" s="27">
        <f aca="true" t="shared" si="137" ref="AD514:AD568">AC514/100*AB514</f>
        <v>3875.773349822631</v>
      </c>
      <c r="AF514" s="30">
        <f aca="true" t="shared" si="138" ref="AF514:AF567">F514/H514</f>
        <v>412219650.07215005</v>
      </c>
      <c r="AG514" s="23">
        <f aca="true" t="shared" si="139" ref="AG514:AG568">(M514/AF514)*100</f>
        <v>0.44534617640830126</v>
      </c>
      <c r="AH514" s="23">
        <f aca="true" t="shared" si="140" ref="AH514:AH568">(Q514/AF514)*100</f>
        <v>1.3025624807211884</v>
      </c>
      <c r="AI514" s="23">
        <f aca="true" t="shared" si="141" ref="AI514:AI568">(R514/AF514)*100</f>
        <v>0.25932387983272936</v>
      </c>
      <c r="AJ514" s="23">
        <f aca="true" t="shared" si="142" ref="AJ514:AJ567">(T514/AF514)*100</f>
        <v>0.25932387983272936</v>
      </c>
      <c r="AK514" s="23">
        <f t="shared" si="127"/>
        <v>2.007</v>
      </c>
    </row>
    <row r="515" spans="1:37" ht="12.75">
      <c r="A515" s="14" t="s">
        <v>1068</v>
      </c>
      <c r="B515" s="15" t="s">
        <v>1069</v>
      </c>
      <c r="C515" s="16" t="s">
        <v>1041</v>
      </c>
      <c r="D515" s="17"/>
      <c r="E515" s="17" t="s">
        <v>1171</v>
      </c>
      <c r="F515" s="36">
        <v>817684380</v>
      </c>
      <c r="G515" s="34">
        <v>106.18</v>
      </c>
      <c r="H515" s="20">
        <f t="shared" si="128"/>
        <v>1.0618</v>
      </c>
      <c r="I515" s="18">
        <v>2966352.52</v>
      </c>
      <c r="J515" s="18">
        <v>216769.15</v>
      </c>
      <c r="K515" s="18">
        <v>80133.29</v>
      </c>
      <c r="L515" s="18">
        <v>53440.23</v>
      </c>
      <c r="M515" s="21">
        <f t="shared" si="129"/>
        <v>3316695.19</v>
      </c>
      <c r="N515" s="18">
        <v>11443366</v>
      </c>
      <c r="Q515" s="21">
        <f t="shared" si="130"/>
        <v>11443366</v>
      </c>
      <c r="R515" s="18">
        <v>7384386.44</v>
      </c>
      <c r="T515" s="22">
        <f t="shared" si="131"/>
        <v>7384386.44</v>
      </c>
      <c r="U515" s="21">
        <f t="shared" si="132"/>
        <v>22144447.63</v>
      </c>
      <c r="V515" s="23">
        <f t="shared" si="133"/>
        <v>0.9030851781710689</v>
      </c>
      <c r="W515" s="23">
        <f t="shared" si="133"/>
        <v>0</v>
      </c>
      <c r="X515" s="23">
        <f t="shared" si="133"/>
        <v>0.9030851781710689</v>
      </c>
      <c r="Y515" s="24">
        <f t="shared" si="134"/>
        <v>1.3994844807968572</v>
      </c>
      <c r="Z515" s="24">
        <f t="shared" si="135"/>
        <v>0.40562046568628346</v>
      </c>
      <c r="AA515" s="25"/>
      <c r="AB515" s="24">
        <f t="shared" si="136"/>
        <v>2.7081901246542093</v>
      </c>
      <c r="AC515" s="35">
        <v>268955.2738336714</v>
      </c>
      <c r="AD515" s="27">
        <f t="shared" si="137"/>
        <v>7283.8201657001755</v>
      </c>
      <c r="AF515" s="30">
        <f t="shared" si="138"/>
        <v>770092653.983801</v>
      </c>
      <c r="AG515" s="23">
        <f t="shared" si="139"/>
        <v>0.4306878104656959</v>
      </c>
      <c r="AH515" s="23">
        <f t="shared" si="140"/>
        <v>1.485972621710103</v>
      </c>
      <c r="AI515" s="23">
        <f t="shared" si="141"/>
        <v>0.9588958421820412</v>
      </c>
      <c r="AJ515" s="23">
        <f t="shared" si="142"/>
        <v>0.9588958421820412</v>
      </c>
      <c r="AK515" s="23">
        <f aca="true" t="shared" si="143" ref="AK515:AK567">ROUND(AG515,3)+ROUND(AH515,3)+ROUND(AJ515,3)</f>
        <v>2.876</v>
      </c>
    </row>
    <row r="516" spans="1:37" ht="12.75">
      <c r="A516" s="14" t="s">
        <v>1070</v>
      </c>
      <c r="B516" s="15" t="s">
        <v>1071</v>
      </c>
      <c r="C516" s="16" t="s">
        <v>1041</v>
      </c>
      <c r="D516" s="17"/>
      <c r="E516" s="17" t="s">
        <v>1171</v>
      </c>
      <c r="F516" s="36">
        <v>241981615</v>
      </c>
      <c r="G516" s="34">
        <v>100.33</v>
      </c>
      <c r="H516" s="20">
        <f t="shared" si="128"/>
        <v>1.0033</v>
      </c>
      <c r="I516" s="18">
        <v>891544.4</v>
      </c>
      <c r="J516" s="18">
        <v>65153.22</v>
      </c>
      <c r="K516" s="18">
        <v>24087.02</v>
      </c>
      <c r="L516" s="18">
        <v>16074.42</v>
      </c>
      <c r="M516" s="21">
        <f t="shared" si="129"/>
        <v>996859.06</v>
      </c>
      <c r="N516" s="18">
        <v>2187233</v>
      </c>
      <c r="O516" s="18">
        <v>781814.93</v>
      </c>
      <c r="Q516" s="21">
        <f t="shared" si="130"/>
        <v>2969047.93</v>
      </c>
      <c r="R516" s="18">
        <v>2103315.66</v>
      </c>
      <c r="T516" s="22">
        <f t="shared" si="131"/>
        <v>2103315.66</v>
      </c>
      <c r="U516" s="21">
        <f t="shared" si="132"/>
        <v>6069222.65</v>
      </c>
      <c r="V516" s="23">
        <f t="shared" si="133"/>
        <v>0.8692047368970572</v>
      </c>
      <c r="W516" s="23">
        <f t="shared" si="133"/>
        <v>0</v>
      </c>
      <c r="X516" s="23">
        <f t="shared" si="133"/>
        <v>0.8692047368970572</v>
      </c>
      <c r="Y516" s="24">
        <f t="shared" si="134"/>
        <v>1.2269725243382645</v>
      </c>
      <c r="Z516" s="24">
        <f t="shared" si="135"/>
        <v>0.41195652818500283</v>
      </c>
      <c r="AA516" s="25"/>
      <c r="AB516" s="24">
        <f t="shared" si="136"/>
        <v>2.5081337894203246</v>
      </c>
      <c r="AC516" s="35">
        <v>267803.3540372671</v>
      </c>
      <c r="AD516" s="27">
        <f t="shared" si="137"/>
        <v>6716.866411809635</v>
      </c>
      <c r="AF516" s="30">
        <f t="shared" si="138"/>
        <v>241185702.18279675</v>
      </c>
      <c r="AG516" s="23">
        <f t="shared" si="139"/>
        <v>0.4133159847280134</v>
      </c>
      <c r="AH516" s="23">
        <f t="shared" si="140"/>
        <v>1.2310215336685808</v>
      </c>
      <c r="AI516" s="23">
        <f t="shared" si="141"/>
        <v>0.8720731125288176</v>
      </c>
      <c r="AJ516" s="23">
        <f t="shared" si="142"/>
        <v>0.8720731125288176</v>
      </c>
      <c r="AK516" s="23">
        <f t="shared" si="143"/>
        <v>2.516</v>
      </c>
    </row>
    <row r="517" spans="1:37" ht="12.75">
      <c r="A517" s="14" t="s">
        <v>1072</v>
      </c>
      <c r="B517" s="15" t="s">
        <v>1073</v>
      </c>
      <c r="C517" s="16" t="s">
        <v>1041</v>
      </c>
      <c r="D517" s="17"/>
      <c r="E517" s="17" t="s">
        <v>1171</v>
      </c>
      <c r="F517" s="36">
        <v>273666288</v>
      </c>
      <c r="G517" s="34">
        <v>100.26</v>
      </c>
      <c r="H517" s="20">
        <f t="shared" si="128"/>
        <v>1.0026000000000002</v>
      </c>
      <c r="I517" s="18">
        <v>1000304.89</v>
      </c>
      <c r="J517" s="18">
        <v>73110.77</v>
      </c>
      <c r="K517" s="18">
        <v>27027.28</v>
      </c>
      <c r="L517" s="18">
        <v>18050.9</v>
      </c>
      <c r="M517" s="21">
        <f t="shared" si="129"/>
        <v>1118493.8399999999</v>
      </c>
      <c r="O517" s="18">
        <v>3447660.8</v>
      </c>
      <c r="Q517" s="21">
        <f t="shared" si="130"/>
        <v>3447660.8</v>
      </c>
      <c r="R517" s="18">
        <v>524325</v>
      </c>
      <c r="T517" s="22">
        <f t="shared" si="131"/>
        <v>524325</v>
      </c>
      <c r="U517" s="21">
        <f t="shared" si="132"/>
        <v>5090479.64</v>
      </c>
      <c r="V517" s="23">
        <f t="shared" si="133"/>
        <v>0.19159283513941622</v>
      </c>
      <c r="W517" s="23">
        <f t="shared" si="133"/>
        <v>0</v>
      </c>
      <c r="X517" s="23">
        <f t="shared" si="133"/>
        <v>0.19159283513941622</v>
      </c>
      <c r="Y517" s="24">
        <f t="shared" si="134"/>
        <v>1.2598047151500078</v>
      </c>
      <c r="Z517" s="24">
        <f t="shared" si="135"/>
        <v>0.4087072062014448</v>
      </c>
      <c r="AA517" s="25"/>
      <c r="AB517" s="24">
        <f t="shared" si="136"/>
        <v>1.8601047564908688</v>
      </c>
      <c r="AC517" s="35">
        <v>259297.14912280702</v>
      </c>
      <c r="AD517" s="27">
        <f t="shared" si="137"/>
        <v>4823.198604278555</v>
      </c>
      <c r="AF517" s="30">
        <f t="shared" si="138"/>
        <v>272956600.8378216</v>
      </c>
      <c r="AG517" s="23">
        <f t="shared" si="139"/>
        <v>0.40976984493756874</v>
      </c>
      <c r="AH517" s="23">
        <f t="shared" si="140"/>
        <v>1.263080207409398</v>
      </c>
      <c r="AI517" s="23">
        <f t="shared" si="141"/>
        <v>0.19209097651077875</v>
      </c>
      <c r="AJ517" s="23">
        <f t="shared" si="142"/>
        <v>0.19209097651077875</v>
      </c>
      <c r="AK517" s="23">
        <f t="shared" si="143"/>
        <v>1.8649999999999998</v>
      </c>
    </row>
    <row r="518" spans="1:37" ht="12.75">
      <c r="A518" s="14" t="s">
        <v>1074</v>
      </c>
      <c r="B518" s="15" t="s">
        <v>1075</v>
      </c>
      <c r="C518" s="16" t="s">
        <v>1041</v>
      </c>
      <c r="D518" s="17"/>
      <c r="E518" s="17" t="s">
        <v>1171</v>
      </c>
      <c r="F518" s="36">
        <v>2452814530</v>
      </c>
      <c r="G518" s="34">
        <v>67.93</v>
      </c>
      <c r="H518" s="20">
        <f t="shared" si="128"/>
        <v>0.6793</v>
      </c>
      <c r="I518" s="18">
        <v>13063138.81</v>
      </c>
      <c r="K518" s="18">
        <v>352895.8</v>
      </c>
      <c r="L518" s="18">
        <v>235208.03</v>
      </c>
      <c r="M518" s="21">
        <f t="shared" si="129"/>
        <v>13651242.64</v>
      </c>
      <c r="N518" s="18">
        <v>50662464</v>
      </c>
      <c r="Q518" s="21">
        <f t="shared" si="130"/>
        <v>50662464</v>
      </c>
      <c r="R518" s="18">
        <v>15646009.72</v>
      </c>
      <c r="S518" s="18">
        <v>269809.6</v>
      </c>
      <c r="T518" s="22">
        <f t="shared" si="131"/>
        <v>15915819.32</v>
      </c>
      <c r="U518" s="21">
        <f t="shared" si="132"/>
        <v>80229525.96000001</v>
      </c>
      <c r="V518" s="23">
        <f t="shared" si="133"/>
        <v>0.637879853068222</v>
      </c>
      <c r="W518" s="23">
        <f t="shared" si="133"/>
        <v>0.011000000069308133</v>
      </c>
      <c r="X518" s="23">
        <f t="shared" si="133"/>
        <v>0.6488798531375302</v>
      </c>
      <c r="Y518" s="24">
        <f t="shared" si="134"/>
        <v>2.065482872037618</v>
      </c>
      <c r="Z518" s="24">
        <f t="shared" si="135"/>
        <v>0.5565542144762164</v>
      </c>
      <c r="AA518" s="25"/>
      <c r="AB518" s="24">
        <f t="shared" si="136"/>
        <v>3.2709169396513653</v>
      </c>
      <c r="AC518" s="35">
        <v>312078.3407492465</v>
      </c>
      <c r="AD518" s="27">
        <f t="shared" si="137"/>
        <v>10207.823312550014</v>
      </c>
      <c r="AF518" s="30">
        <f t="shared" si="138"/>
        <v>3610797188.282055</v>
      </c>
      <c r="AG518" s="23">
        <f t="shared" si="139"/>
        <v>0.3780672778936939</v>
      </c>
      <c r="AH518" s="23">
        <f t="shared" si="140"/>
        <v>1.403082514975154</v>
      </c>
      <c r="AI518" s="23">
        <f t="shared" si="141"/>
        <v>0.43331178418924327</v>
      </c>
      <c r="AJ518" s="23">
        <f t="shared" si="142"/>
        <v>0.4407840842363242</v>
      </c>
      <c r="AK518" s="23">
        <f t="shared" si="143"/>
        <v>2.222</v>
      </c>
    </row>
    <row r="519" spans="1:37" ht="12.75">
      <c r="A519" s="14" t="s">
        <v>1076</v>
      </c>
      <c r="B519" s="15" t="s">
        <v>1077</v>
      </c>
      <c r="C519" s="16" t="s">
        <v>1041</v>
      </c>
      <c r="D519" s="17"/>
      <c r="E519" s="17" t="s">
        <v>1172</v>
      </c>
      <c r="F519" s="36">
        <v>350855778</v>
      </c>
      <c r="G519" s="34">
        <v>90.92</v>
      </c>
      <c r="H519" s="20">
        <f t="shared" si="128"/>
        <v>0.9092</v>
      </c>
      <c r="I519" s="18">
        <v>1513546.07</v>
      </c>
      <c r="J519" s="18">
        <v>110597.22</v>
      </c>
      <c r="K519" s="18">
        <v>40999.13</v>
      </c>
      <c r="L519" s="18">
        <v>27256.49</v>
      </c>
      <c r="M519" s="21">
        <f t="shared" si="129"/>
        <v>1692398.91</v>
      </c>
      <c r="N519" s="18">
        <v>3760430.5</v>
      </c>
      <c r="O519" s="18">
        <v>2110172.48</v>
      </c>
      <c r="Q519" s="21">
        <f t="shared" si="130"/>
        <v>5870602.98</v>
      </c>
      <c r="R519" s="18">
        <v>3067983.79</v>
      </c>
      <c r="T519" s="22">
        <f t="shared" si="131"/>
        <v>3067983.79</v>
      </c>
      <c r="U519" s="21">
        <f t="shared" si="132"/>
        <v>10630985.68</v>
      </c>
      <c r="V519" s="23">
        <f t="shared" si="133"/>
        <v>0.8744287488975029</v>
      </c>
      <c r="W519" s="23">
        <f t="shared" si="133"/>
        <v>0</v>
      </c>
      <c r="X519" s="23">
        <f t="shared" si="133"/>
        <v>0.8744287488975029</v>
      </c>
      <c r="Y519" s="24">
        <f t="shared" si="134"/>
        <v>1.6732239706766354</v>
      </c>
      <c r="Z519" s="24">
        <f t="shared" si="135"/>
        <v>0.48236312927416003</v>
      </c>
      <c r="AA519" s="25"/>
      <c r="AB519" s="24">
        <f t="shared" si="136"/>
        <v>3.030015848848298</v>
      </c>
      <c r="AC519" s="35">
        <v>231214.6735143067</v>
      </c>
      <c r="AD519" s="27">
        <f t="shared" si="137"/>
        <v>7005.841252346341</v>
      </c>
      <c r="AF519" s="30">
        <f t="shared" si="138"/>
        <v>385895048.3941927</v>
      </c>
      <c r="AG519" s="23">
        <f t="shared" si="139"/>
        <v>0.43856455713606635</v>
      </c>
      <c r="AH519" s="23">
        <f t="shared" si="140"/>
        <v>1.5212952341391968</v>
      </c>
      <c r="AI519" s="23">
        <f t="shared" si="141"/>
        <v>0.7950306184976096</v>
      </c>
      <c r="AJ519" s="23">
        <f t="shared" si="142"/>
        <v>0.7950306184976096</v>
      </c>
      <c r="AK519" s="23">
        <f t="shared" si="143"/>
        <v>2.755</v>
      </c>
    </row>
    <row r="520" spans="1:37" ht="12.75">
      <c r="A520" s="14" t="s">
        <v>1078</v>
      </c>
      <c r="B520" s="15" t="s">
        <v>1079</v>
      </c>
      <c r="C520" s="16" t="s">
        <v>1041</v>
      </c>
      <c r="D520" s="17"/>
      <c r="E520" s="17" t="s">
        <v>1171</v>
      </c>
      <c r="F520" s="36">
        <v>249764913</v>
      </c>
      <c r="G520" s="34">
        <v>45.13</v>
      </c>
      <c r="H520" s="20">
        <f t="shared" si="128"/>
        <v>0.45130000000000003</v>
      </c>
      <c r="I520" s="18">
        <v>2091897.32</v>
      </c>
      <c r="J520" s="18">
        <v>152903.25</v>
      </c>
      <c r="K520" s="18">
        <v>56524.74</v>
      </c>
      <c r="L520" s="18">
        <v>37776.85</v>
      </c>
      <c r="M520" s="21">
        <f t="shared" si="129"/>
        <v>2339102.1600000006</v>
      </c>
      <c r="N520" s="18">
        <v>3701636</v>
      </c>
      <c r="O520" s="18">
        <v>3231870.98</v>
      </c>
      <c r="Q520" s="21">
        <f t="shared" si="130"/>
        <v>6933506.98</v>
      </c>
      <c r="R520" s="18">
        <v>2062218</v>
      </c>
      <c r="S520" s="18">
        <v>12488</v>
      </c>
      <c r="T520" s="22">
        <f t="shared" si="131"/>
        <v>2074706</v>
      </c>
      <c r="U520" s="21">
        <f t="shared" si="132"/>
        <v>11347315.14</v>
      </c>
      <c r="V520" s="23">
        <f t="shared" si="133"/>
        <v>0.8256636111253944</v>
      </c>
      <c r="W520" s="23">
        <f t="shared" si="133"/>
        <v>0.004999901647514437</v>
      </c>
      <c r="X520" s="23">
        <f t="shared" si="133"/>
        <v>0.830663512772909</v>
      </c>
      <c r="Y520" s="24">
        <f t="shared" si="134"/>
        <v>2.7760132104704396</v>
      </c>
      <c r="Z520" s="24">
        <f t="shared" si="135"/>
        <v>0.9365215201384194</v>
      </c>
      <c r="AA520" s="25"/>
      <c r="AB520" s="24">
        <f t="shared" si="136"/>
        <v>4.5431982433817675</v>
      </c>
      <c r="AC520" s="35">
        <v>128007.05689277899</v>
      </c>
      <c r="AD520" s="27">
        <f t="shared" si="137"/>
        <v>5815.614360157435</v>
      </c>
      <c r="AF520" s="30">
        <f t="shared" si="138"/>
        <v>553434329.714159</v>
      </c>
      <c r="AG520" s="23">
        <f t="shared" si="139"/>
        <v>0.4226521620384688</v>
      </c>
      <c r="AH520" s="23">
        <f t="shared" si="140"/>
        <v>1.2528147618853096</v>
      </c>
      <c r="AI520" s="23">
        <f t="shared" si="141"/>
        <v>0.3726219877008906</v>
      </c>
      <c r="AJ520" s="23">
        <f t="shared" si="142"/>
        <v>0.3748784433144139</v>
      </c>
      <c r="AK520" s="23">
        <f t="shared" si="143"/>
        <v>2.051</v>
      </c>
    </row>
    <row r="521" spans="1:37" ht="12.75">
      <c r="A521" s="14" t="s">
        <v>1080</v>
      </c>
      <c r="B521" s="15" t="s">
        <v>1081</v>
      </c>
      <c r="C521" s="16" t="s">
        <v>1041</v>
      </c>
      <c r="D521" s="17"/>
      <c r="E521" s="17" t="s">
        <v>1171</v>
      </c>
      <c r="F521" s="36">
        <v>79634895</v>
      </c>
      <c r="G521" s="34">
        <v>56.33</v>
      </c>
      <c r="H521" s="20">
        <f t="shared" si="128"/>
        <v>0.5633</v>
      </c>
      <c r="I521" s="18">
        <v>584059.64</v>
      </c>
      <c r="J521" s="18">
        <v>42692.21</v>
      </c>
      <c r="K521" s="18">
        <v>15782.15</v>
      </c>
      <c r="L521" s="18">
        <v>10551.61</v>
      </c>
      <c r="M521" s="21">
        <f t="shared" si="129"/>
        <v>653085.61</v>
      </c>
      <c r="O521" s="18">
        <v>2082156.27</v>
      </c>
      <c r="Q521" s="21">
        <f t="shared" si="130"/>
        <v>2082156.27</v>
      </c>
      <c r="R521" s="18">
        <v>726794</v>
      </c>
      <c r="T521" s="22">
        <f t="shared" si="131"/>
        <v>726794</v>
      </c>
      <c r="U521" s="21">
        <f t="shared" si="132"/>
        <v>3462035.88</v>
      </c>
      <c r="V521" s="23">
        <f t="shared" si="133"/>
        <v>0.9126576986131519</v>
      </c>
      <c r="W521" s="23">
        <f t="shared" si="133"/>
        <v>0</v>
      </c>
      <c r="X521" s="23">
        <f t="shared" si="133"/>
        <v>0.9126576986131519</v>
      </c>
      <c r="Y521" s="24">
        <f t="shared" si="134"/>
        <v>2.6146280094925722</v>
      </c>
      <c r="Z521" s="24">
        <f t="shared" si="135"/>
        <v>0.8200997941919808</v>
      </c>
      <c r="AA521" s="25"/>
      <c r="AB521" s="24">
        <f t="shared" si="136"/>
        <v>4.347385502297705</v>
      </c>
      <c r="AC521" s="35">
        <v>116180.99352051836</v>
      </c>
      <c r="AD521" s="27">
        <f t="shared" si="137"/>
        <v>5050.835668736451</v>
      </c>
      <c r="AF521" s="30">
        <f t="shared" si="138"/>
        <v>141372084.14699095</v>
      </c>
      <c r="AG521" s="23">
        <f t="shared" si="139"/>
        <v>0.4619622140683427</v>
      </c>
      <c r="AH521" s="23">
        <f t="shared" si="140"/>
        <v>1.472819957747166</v>
      </c>
      <c r="AI521" s="23">
        <f t="shared" si="141"/>
        <v>0.5141000816287884</v>
      </c>
      <c r="AJ521" s="23">
        <f t="shared" si="142"/>
        <v>0.5141000816287884</v>
      </c>
      <c r="AK521" s="23">
        <f t="shared" si="143"/>
        <v>2.449</v>
      </c>
    </row>
    <row r="522" spans="1:37" ht="12.75">
      <c r="A522" s="14" t="s">
        <v>1082</v>
      </c>
      <c r="B522" s="15" t="s">
        <v>1083</v>
      </c>
      <c r="C522" s="16" t="s">
        <v>1041</v>
      </c>
      <c r="D522" s="17"/>
      <c r="E522" s="17" t="s">
        <v>1171</v>
      </c>
      <c r="F522" s="36">
        <v>2804903031</v>
      </c>
      <c r="G522" s="34">
        <v>91.5</v>
      </c>
      <c r="H522" s="20">
        <f t="shared" si="128"/>
        <v>0.915</v>
      </c>
      <c r="I522" s="18">
        <v>11512837.01</v>
      </c>
      <c r="J522" s="18">
        <v>841357.98</v>
      </c>
      <c r="K522" s="18">
        <v>311019.44</v>
      </c>
      <c r="L522" s="18">
        <v>207579.51</v>
      </c>
      <c r="M522" s="21">
        <f t="shared" si="129"/>
        <v>12872793.94</v>
      </c>
      <c r="N522" s="18">
        <v>41227574.5</v>
      </c>
      <c r="Q522" s="21">
        <f t="shared" si="130"/>
        <v>41227574.5</v>
      </c>
      <c r="R522" s="18">
        <v>16160703</v>
      </c>
      <c r="T522" s="22">
        <f t="shared" si="131"/>
        <v>16160703</v>
      </c>
      <c r="U522" s="21">
        <f t="shared" si="132"/>
        <v>70261071.44</v>
      </c>
      <c r="V522" s="23">
        <f t="shared" si="133"/>
        <v>0.5761590622346188</v>
      </c>
      <c r="W522" s="23">
        <f t="shared" si="133"/>
        <v>0</v>
      </c>
      <c r="X522" s="23">
        <f t="shared" si="133"/>
        <v>0.5761590622346188</v>
      </c>
      <c r="Y522" s="24">
        <f t="shared" si="134"/>
        <v>1.4698395646605154</v>
      </c>
      <c r="Z522" s="24">
        <f t="shared" si="135"/>
        <v>0.4589390006616596</v>
      </c>
      <c r="AA522" s="25"/>
      <c r="AB522" s="24">
        <f t="shared" si="136"/>
        <v>2.5049376275567936</v>
      </c>
      <c r="AC522" s="35">
        <v>229259.30695821365</v>
      </c>
      <c r="AD522" s="27">
        <f t="shared" si="137"/>
        <v>5742.802644672224</v>
      </c>
      <c r="AF522" s="30">
        <f t="shared" si="138"/>
        <v>3065467793.4426227</v>
      </c>
      <c r="AG522" s="23">
        <f t="shared" si="139"/>
        <v>0.4199291856054186</v>
      </c>
      <c r="AH522" s="23">
        <f t="shared" si="140"/>
        <v>1.3449032016643718</v>
      </c>
      <c r="AI522" s="23">
        <f t="shared" si="141"/>
        <v>0.5271855419446763</v>
      </c>
      <c r="AJ522" s="23">
        <f t="shared" si="142"/>
        <v>0.5271855419446763</v>
      </c>
      <c r="AK522" s="23">
        <f t="shared" si="143"/>
        <v>2.292</v>
      </c>
    </row>
    <row r="523" spans="1:37" ht="12.75">
      <c r="A523" s="14" t="s">
        <v>1084</v>
      </c>
      <c r="B523" s="15" t="s">
        <v>1085</v>
      </c>
      <c r="C523" s="16" t="s">
        <v>1041</v>
      </c>
      <c r="D523" s="17"/>
      <c r="E523" s="17" t="s">
        <v>1171</v>
      </c>
      <c r="F523" s="36">
        <v>2406786</v>
      </c>
      <c r="G523" s="34">
        <v>95.42</v>
      </c>
      <c r="H523" s="20">
        <f t="shared" si="128"/>
        <v>0.9542</v>
      </c>
      <c r="I523" s="18">
        <v>9544.56</v>
      </c>
      <c r="J523" s="18">
        <v>808.99</v>
      </c>
      <c r="K523" s="18">
        <v>299.06</v>
      </c>
      <c r="L523" s="18">
        <v>199.95</v>
      </c>
      <c r="M523" s="21">
        <f t="shared" si="129"/>
        <v>10852.56</v>
      </c>
      <c r="Q523" s="21">
        <f t="shared" si="130"/>
        <v>0</v>
      </c>
      <c r="T523" s="22">
        <f t="shared" si="131"/>
        <v>0</v>
      </c>
      <c r="U523" s="21">
        <f t="shared" si="132"/>
        <v>10852.56</v>
      </c>
      <c r="V523" s="23">
        <f t="shared" si="133"/>
        <v>0</v>
      </c>
      <c r="W523" s="23">
        <f t="shared" si="133"/>
        <v>0</v>
      </c>
      <c r="X523" s="23">
        <f t="shared" si="133"/>
        <v>0</v>
      </c>
      <c r="Y523" s="24">
        <f t="shared" si="134"/>
        <v>0</v>
      </c>
      <c r="Z523" s="24">
        <f t="shared" si="135"/>
        <v>0.45091503773081615</v>
      </c>
      <c r="AA523" s="25"/>
      <c r="AB523" s="24">
        <f t="shared" si="136"/>
        <v>0.45091503773081615</v>
      </c>
      <c r="AC523" s="35">
        <v>88937.5</v>
      </c>
      <c r="AD523" s="27">
        <f t="shared" si="137"/>
        <v>401.0325616818446</v>
      </c>
      <c r="AF523" s="30">
        <f t="shared" si="138"/>
        <v>2522307.692307692</v>
      </c>
      <c r="AG523" s="23">
        <f t="shared" si="139"/>
        <v>0.43026312900274477</v>
      </c>
      <c r="AH523" s="23">
        <f t="shared" si="140"/>
        <v>0</v>
      </c>
      <c r="AI523" s="23">
        <f t="shared" si="141"/>
        <v>0</v>
      </c>
      <c r="AJ523" s="23">
        <f t="shared" si="142"/>
        <v>0</v>
      </c>
      <c r="AK523" s="23">
        <f t="shared" si="143"/>
        <v>0.43</v>
      </c>
    </row>
    <row r="524" spans="1:37" ht="12.75">
      <c r="A524" s="14" t="s">
        <v>1086</v>
      </c>
      <c r="B524" s="15" t="s">
        <v>1087</v>
      </c>
      <c r="C524" s="16" t="s">
        <v>1041</v>
      </c>
      <c r="D524" s="17"/>
      <c r="E524" s="17" t="s">
        <v>1171</v>
      </c>
      <c r="F524" s="36">
        <v>1459063024</v>
      </c>
      <c r="G524" s="34">
        <v>106.19</v>
      </c>
      <c r="H524" s="20">
        <f t="shared" si="128"/>
        <v>1.0619</v>
      </c>
      <c r="I524" s="18">
        <v>5258347.87</v>
      </c>
      <c r="J524" s="18">
        <v>384146.64</v>
      </c>
      <c r="K524" s="18">
        <v>142050.35</v>
      </c>
      <c r="L524" s="18">
        <v>94428.15</v>
      </c>
      <c r="M524" s="21">
        <f t="shared" si="129"/>
        <v>5878973.01</v>
      </c>
      <c r="O524" s="18">
        <v>20350029.69</v>
      </c>
      <c r="Q524" s="21">
        <f t="shared" si="130"/>
        <v>20350029.69</v>
      </c>
      <c r="R524" s="18">
        <v>3401713</v>
      </c>
      <c r="S524" s="18">
        <v>72953</v>
      </c>
      <c r="T524" s="22">
        <f t="shared" si="131"/>
        <v>3474666</v>
      </c>
      <c r="U524" s="21">
        <f t="shared" si="132"/>
        <v>29703668.700000003</v>
      </c>
      <c r="V524" s="23">
        <f t="shared" si="133"/>
        <v>0.23314366439595277</v>
      </c>
      <c r="W524" s="23">
        <f t="shared" si="133"/>
        <v>0.004999989637185131</v>
      </c>
      <c r="X524" s="23">
        <f t="shared" si="133"/>
        <v>0.23814365403313792</v>
      </c>
      <c r="Y524" s="24">
        <f t="shared" si="134"/>
        <v>1.3947327397969893</v>
      </c>
      <c r="Z524" s="24">
        <f t="shared" si="135"/>
        <v>0.4029279690662629</v>
      </c>
      <c r="AA524" s="25"/>
      <c r="AB524" s="24">
        <f t="shared" si="136"/>
        <v>2.03580436289639</v>
      </c>
      <c r="AC524" s="35">
        <v>322500.4058853374</v>
      </c>
      <c r="AD524" s="27">
        <f t="shared" si="137"/>
        <v>6565.477333372264</v>
      </c>
      <c r="AF524" s="30">
        <f t="shared" si="138"/>
        <v>1374011699.783407</v>
      </c>
      <c r="AG524" s="23">
        <f t="shared" si="139"/>
        <v>0.42786921035146463</v>
      </c>
      <c r="AH524" s="23">
        <f t="shared" si="140"/>
        <v>1.4810666963904229</v>
      </c>
      <c r="AI524" s="23">
        <f t="shared" si="141"/>
        <v>0.24757525722206228</v>
      </c>
      <c r="AJ524" s="23">
        <f t="shared" si="142"/>
        <v>0.25288474621778917</v>
      </c>
      <c r="AK524" s="23">
        <f t="shared" si="143"/>
        <v>2.162</v>
      </c>
    </row>
    <row r="525" spans="1:37" ht="12.75">
      <c r="A525" s="14" t="s">
        <v>1088</v>
      </c>
      <c r="B525" s="15" t="s">
        <v>1089</v>
      </c>
      <c r="C525" s="16" t="s">
        <v>1090</v>
      </c>
      <c r="D525" s="17"/>
      <c r="E525" s="17" t="s">
        <v>1171</v>
      </c>
      <c r="F525" s="36">
        <v>1854302742</v>
      </c>
      <c r="G525" s="34">
        <v>52.67</v>
      </c>
      <c r="H525" s="20">
        <f t="shared" si="128"/>
        <v>0.5267000000000001</v>
      </c>
      <c r="I525" s="18">
        <v>12837490.49</v>
      </c>
      <c r="L525" s="18">
        <v>522495.52</v>
      </c>
      <c r="M525" s="21">
        <f t="shared" si="129"/>
        <v>13359986.01</v>
      </c>
      <c r="N525" s="18">
        <v>36917887</v>
      </c>
      <c r="Q525" s="21">
        <f t="shared" si="130"/>
        <v>36917887</v>
      </c>
      <c r="R525" s="18">
        <v>11214981.56</v>
      </c>
      <c r="T525" s="22">
        <f t="shared" si="131"/>
        <v>11214981.56</v>
      </c>
      <c r="U525" s="21">
        <f t="shared" si="132"/>
        <v>61492854.57</v>
      </c>
      <c r="V525" s="23">
        <f t="shared" si="133"/>
        <v>0.6048085518065852</v>
      </c>
      <c r="W525" s="23">
        <f t="shared" si="133"/>
        <v>0</v>
      </c>
      <c r="X525" s="23">
        <f t="shared" si="133"/>
        <v>0.6048085518065852</v>
      </c>
      <c r="Y525" s="24">
        <f t="shared" si="134"/>
        <v>1.990930939366534</v>
      </c>
      <c r="Z525" s="24">
        <f t="shared" si="135"/>
        <v>0.720485695641602</v>
      </c>
      <c r="AA525" s="25"/>
      <c r="AB525" s="24">
        <f t="shared" si="136"/>
        <v>3.3162251868147212</v>
      </c>
      <c r="AC525" s="35">
        <v>307709.7127222982</v>
      </c>
      <c r="AD525" s="27">
        <f t="shared" si="137"/>
        <v>10204.346995572076</v>
      </c>
      <c r="AF525" s="30">
        <f t="shared" si="138"/>
        <v>3520605168.0273395</v>
      </c>
      <c r="AG525" s="23">
        <f t="shared" si="139"/>
        <v>0.3794798158944318</v>
      </c>
      <c r="AH525" s="23">
        <f t="shared" si="140"/>
        <v>1.0486233257643538</v>
      </c>
      <c r="AI525" s="23">
        <f t="shared" si="141"/>
        <v>0.3185526642365285</v>
      </c>
      <c r="AJ525" s="23">
        <f t="shared" si="142"/>
        <v>0.3185526642365285</v>
      </c>
      <c r="AK525" s="23">
        <f t="shared" si="143"/>
        <v>1.7469999999999999</v>
      </c>
    </row>
    <row r="526" spans="1:37" ht="12.75">
      <c r="A526" s="14" t="s">
        <v>1091</v>
      </c>
      <c r="B526" s="15" t="s">
        <v>1092</v>
      </c>
      <c r="C526" s="16" t="s">
        <v>1090</v>
      </c>
      <c r="D526" s="17"/>
      <c r="E526" s="17" t="s">
        <v>1171</v>
      </c>
      <c r="F526" s="36">
        <v>729447072</v>
      </c>
      <c r="G526" s="34">
        <v>28.86</v>
      </c>
      <c r="H526" s="20">
        <f t="shared" si="128"/>
        <v>0.28859999999999997</v>
      </c>
      <c r="I526" s="18">
        <v>9808393.079999998</v>
      </c>
      <c r="L526" s="18">
        <v>398756.54</v>
      </c>
      <c r="M526" s="21">
        <f t="shared" si="129"/>
        <v>10207149.619999997</v>
      </c>
      <c r="N526" s="18">
        <v>27787860</v>
      </c>
      <c r="Q526" s="21">
        <f t="shared" si="130"/>
        <v>27787860</v>
      </c>
      <c r="R526" s="18">
        <v>14143312.95</v>
      </c>
      <c r="T526" s="22">
        <f t="shared" si="131"/>
        <v>14143312.95</v>
      </c>
      <c r="U526" s="21">
        <f t="shared" si="132"/>
        <v>52138322.56999999</v>
      </c>
      <c r="V526" s="23">
        <f t="shared" si="133"/>
        <v>1.9389087286651003</v>
      </c>
      <c r="W526" s="23">
        <f t="shared" si="133"/>
        <v>0</v>
      </c>
      <c r="X526" s="23">
        <f t="shared" si="133"/>
        <v>1.9389087286651003</v>
      </c>
      <c r="Y526" s="24">
        <f t="shared" si="134"/>
        <v>3.8094415711082603</v>
      </c>
      <c r="Z526" s="24">
        <f t="shared" si="135"/>
        <v>1.3992995532923322</v>
      </c>
      <c r="AA526" s="25"/>
      <c r="AB526" s="24">
        <f t="shared" si="136"/>
        <v>7.147649853065692</v>
      </c>
      <c r="AC526" s="35">
        <v>120338.22314049587</v>
      </c>
      <c r="AD526" s="27">
        <f t="shared" si="137"/>
        <v>8601.354829483518</v>
      </c>
      <c r="AF526" s="30">
        <f t="shared" si="138"/>
        <v>2527536632.016632</v>
      </c>
      <c r="AG526" s="23">
        <f t="shared" si="139"/>
        <v>0.40383785108016707</v>
      </c>
      <c r="AH526" s="23">
        <f t="shared" si="140"/>
        <v>1.099404837421844</v>
      </c>
      <c r="AI526" s="23">
        <f t="shared" si="141"/>
        <v>0.5595690590927479</v>
      </c>
      <c r="AJ526" s="23">
        <f t="shared" si="142"/>
        <v>0.5595690590927479</v>
      </c>
      <c r="AK526" s="23">
        <f t="shared" si="143"/>
        <v>2.063</v>
      </c>
    </row>
    <row r="527" spans="1:37" ht="12.75">
      <c r="A527" s="14" t="s">
        <v>1093</v>
      </c>
      <c r="B527" s="15" t="s">
        <v>1094</v>
      </c>
      <c r="C527" s="16" t="s">
        <v>1090</v>
      </c>
      <c r="D527" s="17"/>
      <c r="E527" s="17" t="s">
        <v>1171</v>
      </c>
      <c r="F527" s="36">
        <v>1654410421</v>
      </c>
      <c r="G527" s="34">
        <v>40</v>
      </c>
      <c r="H527" s="20">
        <f t="shared" si="128"/>
        <v>0.4</v>
      </c>
      <c r="I527" s="18">
        <v>15499048.91</v>
      </c>
      <c r="L527" s="18">
        <v>637881.08</v>
      </c>
      <c r="M527" s="21">
        <f t="shared" si="129"/>
        <v>16136929.99</v>
      </c>
      <c r="N527" s="18">
        <v>45867924</v>
      </c>
      <c r="Q527" s="21">
        <f t="shared" si="130"/>
        <v>45867924</v>
      </c>
      <c r="R527" s="18">
        <v>21252904</v>
      </c>
      <c r="T527" s="22">
        <f t="shared" si="131"/>
        <v>21252904</v>
      </c>
      <c r="U527" s="21">
        <f t="shared" si="132"/>
        <v>83257757.99000001</v>
      </c>
      <c r="V527" s="23">
        <f t="shared" si="133"/>
        <v>1.284621018474593</v>
      </c>
      <c r="W527" s="23">
        <f t="shared" si="133"/>
        <v>0</v>
      </c>
      <c r="X527" s="23">
        <f t="shared" si="133"/>
        <v>1.284621018474593</v>
      </c>
      <c r="Y527" s="24">
        <f t="shared" si="134"/>
        <v>2.7724634357824804</v>
      </c>
      <c r="Z527" s="24">
        <f t="shared" si="135"/>
        <v>0.9753885604906982</v>
      </c>
      <c r="AA527" s="25"/>
      <c r="AB527" s="24">
        <f t="shared" si="136"/>
        <v>5.032473014747772</v>
      </c>
      <c r="AC527" s="35">
        <v>181742.51336898396</v>
      </c>
      <c r="AD527" s="27">
        <f t="shared" si="137"/>
        <v>9146.14294161848</v>
      </c>
      <c r="AF527" s="30">
        <f t="shared" si="138"/>
        <v>4136026052.5</v>
      </c>
      <c r="AG527" s="23">
        <f t="shared" si="139"/>
        <v>0.3901554241962793</v>
      </c>
      <c r="AH527" s="23">
        <f t="shared" si="140"/>
        <v>1.1089853743129923</v>
      </c>
      <c r="AI527" s="23">
        <f t="shared" si="141"/>
        <v>0.5138484073898372</v>
      </c>
      <c r="AJ527" s="23">
        <f t="shared" si="142"/>
        <v>0.5138484073898372</v>
      </c>
      <c r="AK527" s="23">
        <f t="shared" si="143"/>
        <v>2.013</v>
      </c>
    </row>
    <row r="528" spans="1:37" ht="12.75">
      <c r="A528" s="14" t="s">
        <v>1095</v>
      </c>
      <c r="B528" s="15" t="s">
        <v>1096</v>
      </c>
      <c r="C528" s="16" t="s">
        <v>1090</v>
      </c>
      <c r="D528" s="17"/>
      <c r="E528" s="17" t="s">
        <v>1171</v>
      </c>
      <c r="F528" s="36">
        <v>906491116</v>
      </c>
      <c r="G528" s="34">
        <v>11.8</v>
      </c>
      <c r="H528" s="20">
        <f t="shared" si="128"/>
        <v>0.11800000000000001</v>
      </c>
      <c r="I528" s="18">
        <v>31644765.75</v>
      </c>
      <c r="L528" s="18">
        <v>1307909.39</v>
      </c>
      <c r="M528" s="21">
        <f t="shared" si="129"/>
        <v>32952675.14</v>
      </c>
      <c r="N528" s="18">
        <v>48673323</v>
      </c>
      <c r="Q528" s="21">
        <f t="shared" si="130"/>
        <v>48673323</v>
      </c>
      <c r="R528" s="18">
        <v>110291832.6</v>
      </c>
      <c r="T528" s="22">
        <f t="shared" si="131"/>
        <v>110291832.6</v>
      </c>
      <c r="U528" s="21">
        <f t="shared" si="132"/>
        <v>191917830.74</v>
      </c>
      <c r="V528" s="23">
        <f t="shared" si="133"/>
        <v>12.166896139774192</v>
      </c>
      <c r="W528" s="23">
        <f t="shared" si="133"/>
        <v>0</v>
      </c>
      <c r="X528" s="23">
        <f t="shared" si="133"/>
        <v>12.166896139774192</v>
      </c>
      <c r="Y528" s="24">
        <f t="shared" si="134"/>
        <v>5.369420851555262</v>
      </c>
      <c r="Z528" s="24">
        <f t="shared" si="135"/>
        <v>3.6351900816642977</v>
      </c>
      <c r="AA528" s="25"/>
      <c r="AB528" s="24">
        <f t="shared" si="136"/>
        <v>21.17150707299375</v>
      </c>
      <c r="AC528" s="35">
        <v>34335.82752902156</v>
      </c>
      <c r="AD528" s="27">
        <f t="shared" si="137"/>
        <v>7269.412153877735</v>
      </c>
      <c r="AF528" s="30">
        <f t="shared" si="138"/>
        <v>7682128101.694915</v>
      </c>
      <c r="AG528" s="23">
        <f t="shared" si="139"/>
        <v>0.42895242963638713</v>
      </c>
      <c r="AH528" s="23">
        <f t="shared" si="140"/>
        <v>0.633591660483521</v>
      </c>
      <c r="AI528" s="23">
        <f t="shared" si="141"/>
        <v>1.4356937444933546</v>
      </c>
      <c r="AJ528" s="23">
        <f t="shared" si="142"/>
        <v>1.4356937444933546</v>
      </c>
      <c r="AK528" s="23">
        <f t="shared" si="143"/>
        <v>2.4989999999999997</v>
      </c>
    </row>
    <row r="529" spans="1:37" ht="12.75">
      <c r="A529" s="14" t="s">
        <v>1097</v>
      </c>
      <c r="B529" s="15" t="s">
        <v>1098</v>
      </c>
      <c r="C529" s="16" t="s">
        <v>1090</v>
      </c>
      <c r="D529" s="17"/>
      <c r="E529" s="17" t="s">
        <v>1171</v>
      </c>
      <c r="F529" s="36">
        <v>229072651</v>
      </c>
      <c r="G529" s="34">
        <v>19.86</v>
      </c>
      <c r="H529" s="20">
        <f t="shared" si="128"/>
        <v>0.1986</v>
      </c>
      <c r="I529" s="18">
        <v>4522722.8</v>
      </c>
      <c r="L529" s="18">
        <v>183965.66</v>
      </c>
      <c r="M529" s="21">
        <f t="shared" si="129"/>
        <v>4706688.46</v>
      </c>
      <c r="N529" s="18">
        <v>0</v>
      </c>
      <c r="O529" s="18">
        <v>17340244.03</v>
      </c>
      <c r="Q529" s="21">
        <f t="shared" si="130"/>
        <v>17340244.03</v>
      </c>
      <c r="R529" s="18">
        <v>5819175.68</v>
      </c>
      <c r="T529" s="22">
        <f t="shared" si="131"/>
        <v>5819175.68</v>
      </c>
      <c r="U529" s="21">
        <f t="shared" si="132"/>
        <v>27866108.17</v>
      </c>
      <c r="V529" s="23">
        <f t="shared" si="133"/>
        <v>2.540318826624135</v>
      </c>
      <c r="W529" s="23">
        <f t="shared" si="133"/>
        <v>0</v>
      </c>
      <c r="X529" s="23">
        <f t="shared" si="133"/>
        <v>2.540318826624135</v>
      </c>
      <c r="Y529" s="24">
        <f t="shared" si="134"/>
        <v>7.569757434727553</v>
      </c>
      <c r="Z529" s="24">
        <f t="shared" si="135"/>
        <v>2.0546706206320544</v>
      </c>
      <c r="AA529" s="25"/>
      <c r="AB529" s="24">
        <f t="shared" si="136"/>
        <v>12.164746881983742</v>
      </c>
      <c r="AC529" s="35">
        <v>84594.9779027722</v>
      </c>
      <c r="AD529" s="27">
        <f t="shared" si="137"/>
        <v>10290.764936742316</v>
      </c>
      <c r="AF529" s="30">
        <f t="shared" si="138"/>
        <v>1153437316.2134945</v>
      </c>
      <c r="AG529" s="23">
        <f t="shared" si="139"/>
        <v>0.408057585257526</v>
      </c>
      <c r="AH529" s="23">
        <f t="shared" si="140"/>
        <v>1.503353826536892</v>
      </c>
      <c r="AI529" s="23">
        <f t="shared" si="141"/>
        <v>0.5045073189675532</v>
      </c>
      <c r="AJ529" s="23">
        <f t="shared" si="142"/>
        <v>0.5045073189675532</v>
      </c>
      <c r="AK529" s="23">
        <f t="shared" si="143"/>
        <v>2.416</v>
      </c>
    </row>
    <row r="530" spans="1:37" ht="12.75">
      <c r="A530" s="14" t="s">
        <v>1099</v>
      </c>
      <c r="B530" s="15" t="s">
        <v>1100</v>
      </c>
      <c r="C530" s="16" t="s">
        <v>1090</v>
      </c>
      <c r="D530" s="17"/>
      <c r="E530" s="17" t="s">
        <v>1171</v>
      </c>
      <c r="F530" s="36">
        <v>187703245</v>
      </c>
      <c r="G530" s="34">
        <v>27.76</v>
      </c>
      <c r="H530" s="20">
        <f t="shared" si="128"/>
        <v>0.2776</v>
      </c>
      <c r="I530" s="18">
        <v>2616182.08</v>
      </c>
      <c r="L530" s="18">
        <v>106349.98</v>
      </c>
      <c r="M530" s="21">
        <f t="shared" si="129"/>
        <v>2722532.06</v>
      </c>
      <c r="N530" s="18">
        <v>6884448.5</v>
      </c>
      <c r="Q530" s="21">
        <f t="shared" si="130"/>
        <v>6884448.5</v>
      </c>
      <c r="R530" s="18">
        <v>5298501.73</v>
      </c>
      <c r="T530" s="22">
        <f t="shared" si="131"/>
        <v>5298501.73</v>
      </c>
      <c r="U530" s="21">
        <f t="shared" si="132"/>
        <v>14905482.290000001</v>
      </c>
      <c r="V530" s="23">
        <f t="shared" si="133"/>
        <v>2.8228077410169443</v>
      </c>
      <c r="W530" s="23">
        <f t="shared" si="133"/>
        <v>0</v>
      </c>
      <c r="X530" s="23">
        <f t="shared" si="133"/>
        <v>2.8228077410169443</v>
      </c>
      <c r="Y530" s="24">
        <f t="shared" si="134"/>
        <v>3.667730144995628</v>
      </c>
      <c r="Z530" s="24">
        <f t="shared" si="135"/>
        <v>1.4504448551222437</v>
      </c>
      <c r="AA530" s="25"/>
      <c r="AB530" s="24">
        <f t="shared" si="136"/>
        <v>7.940982741134817</v>
      </c>
      <c r="AC530" s="35">
        <v>102767.92018419033</v>
      </c>
      <c r="AD530" s="27">
        <f t="shared" si="137"/>
        <v>8160.782805249757</v>
      </c>
      <c r="AF530" s="30">
        <f t="shared" si="138"/>
        <v>676164427.2334293</v>
      </c>
      <c r="AG530" s="23">
        <f t="shared" si="139"/>
        <v>0.40264349178193487</v>
      </c>
      <c r="AH530" s="23">
        <f t="shared" si="140"/>
        <v>1.0181618882507868</v>
      </c>
      <c r="AI530" s="23">
        <f t="shared" si="141"/>
        <v>0.7836114289063039</v>
      </c>
      <c r="AJ530" s="23">
        <f t="shared" si="142"/>
        <v>0.7836114289063039</v>
      </c>
      <c r="AK530" s="23">
        <f t="shared" si="143"/>
        <v>2.205</v>
      </c>
    </row>
    <row r="531" spans="1:37" ht="12.75">
      <c r="A531" s="14" t="s">
        <v>1101</v>
      </c>
      <c r="B531" s="15" t="s">
        <v>1102</v>
      </c>
      <c r="C531" s="16" t="s">
        <v>1090</v>
      </c>
      <c r="D531" s="17"/>
      <c r="E531" s="17" t="s">
        <v>1171</v>
      </c>
      <c r="F531" s="36">
        <v>910736073</v>
      </c>
      <c r="G531" s="34">
        <v>46.19</v>
      </c>
      <c r="H531" s="20">
        <f t="shared" si="128"/>
        <v>0.4619</v>
      </c>
      <c r="I531" s="18">
        <v>8151725.48</v>
      </c>
      <c r="L531" s="18">
        <v>333170.21</v>
      </c>
      <c r="M531" s="21">
        <f t="shared" si="129"/>
        <v>8484895.690000001</v>
      </c>
      <c r="N531" s="18">
        <v>25529988</v>
      </c>
      <c r="Q531" s="21">
        <f t="shared" si="130"/>
        <v>25529988</v>
      </c>
      <c r="R531" s="18">
        <v>28656910.7</v>
      </c>
      <c r="T531" s="22">
        <f t="shared" si="131"/>
        <v>28656910.7</v>
      </c>
      <c r="U531" s="21">
        <f t="shared" si="132"/>
        <v>62671794.39</v>
      </c>
      <c r="V531" s="23">
        <f t="shared" si="133"/>
        <v>3.1465658986805063</v>
      </c>
      <c r="W531" s="23">
        <f t="shared" si="133"/>
        <v>0</v>
      </c>
      <c r="X531" s="23">
        <f t="shared" si="133"/>
        <v>3.1465658986805063</v>
      </c>
      <c r="Y531" s="24">
        <f t="shared" si="134"/>
        <v>2.803225737606201</v>
      </c>
      <c r="Z531" s="24">
        <f t="shared" si="135"/>
        <v>0.9316525326651908</v>
      </c>
      <c r="AA531" s="25"/>
      <c r="AB531" s="24">
        <f t="shared" si="136"/>
        <v>6.881444168951897</v>
      </c>
      <c r="AC531" s="35">
        <v>123614.54840989399</v>
      </c>
      <c r="AD531" s="27">
        <f t="shared" si="137"/>
        <v>8506.466133528871</v>
      </c>
      <c r="AF531" s="30">
        <f t="shared" si="138"/>
        <v>1971716979.865772</v>
      </c>
      <c r="AG531" s="23">
        <f t="shared" si="139"/>
        <v>0.4303303048380516</v>
      </c>
      <c r="AH531" s="23">
        <f t="shared" si="140"/>
        <v>1.2948099682003043</v>
      </c>
      <c r="AI531" s="23">
        <f t="shared" si="141"/>
        <v>1.4533987886005255</v>
      </c>
      <c r="AJ531" s="23">
        <f t="shared" si="142"/>
        <v>1.4533987886005255</v>
      </c>
      <c r="AK531" s="23">
        <f t="shared" si="143"/>
        <v>3.178</v>
      </c>
    </row>
    <row r="532" spans="1:37" ht="12.75">
      <c r="A532" s="14" t="s">
        <v>1103</v>
      </c>
      <c r="B532" s="15" t="s">
        <v>1104</v>
      </c>
      <c r="C532" s="16" t="s">
        <v>1090</v>
      </c>
      <c r="D532" s="17"/>
      <c r="E532" s="17" t="s">
        <v>1171</v>
      </c>
      <c r="F532" s="36">
        <v>883240196</v>
      </c>
      <c r="G532" s="34">
        <v>53.83</v>
      </c>
      <c r="H532" s="20">
        <f t="shared" si="128"/>
        <v>0.5383</v>
      </c>
      <c r="I532" s="18">
        <v>6792755.66</v>
      </c>
      <c r="L532" s="18">
        <v>276631.3</v>
      </c>
      <c r="M532" s="21">
        <f t="shared" si="129"/>
        <v>7069386.96</v>
      </c>
      <c r="N532" s="18">
        <v>16898339</v>
      </c>
      <c r="Q532" s="21">
        <f t="shared" si="130"/>
        <v>16898339</v>
      </c>
      <c r="R532" s="18">
        <v>10581613</v>
      </c>
      <c r="T532" s="22">
        <f t="shared" si="131"/>
        <v>10581613</v>
      </c>
      <c r="U532" s="21">
        <f t="shared" si="132"/>
        <v>34549338.96</v>
      </c>
      <c r="V532" s="23">
        <f t="shared" si="133"/>
        <v>1.19804477286267</v>
      </c>
      <c r="W532" s="23">
        <f t="shared" si="133"/>
        <v>0</v>
      </c>
      <c r="X532" s="23">
        <f t="shared" si="133"/>
        <v>1.19804477286267</v>
      </c>
      <c r="Y532" s="24">
        <f t="shared" si="134"/>
        <v>1.9132212365932675</v>
      </c>
      <c r="Z532" s="24">
        <f t="shared" si="135"/>
        <v>0.8003923498970827</v>
      </c>
      <c r="AA532" s="25"/>
      <c r="AB532" s="24">
        <f t="shared" si="136"/>
        <v>3.91165835935302</v>
      </c>
      <c r="AC532" s="35">
        <v>176238.5657370518</v>
      </c>
      <c r="AD532" s="27">
        <f t="shared" si="137"/>
        <v>6893.850589057253</v>
      </c>
      <c r="AF532" s="30">
        <f t="shared" si="138"/>
        <v>1640795459.7807913</v>
      </c>
      <c r="AG532" s="23">
        <f t="shared" si="139"/>
        <v>0.43085120194959975</v>
      </c>
      <c r="AH532" s="23">
        <f t="shared" si="140"/>
        <v>1.029886991658156</v>
      </c>
      <c r="AI532" s="23">
        <f t="shared" si="141"/>
        <v>0.6449075012319753</v>
      </c>
      <c r="AJ532" s="23">
        <f t="shared" si="142"/>
        <v>0.6449075012319753</v>
      </c>
      <c r="AK532" s="23">
        <f t="shared" si="143"/>
        <v>2.106</v>
      </c>
    </row>
    <row r="533" spans="1:37" ht="12.75">
      <c r="A533" s="14" t="s">
        <v>1105</v>
      </c>
      <c r="B533" s="15" t="s">
        <v>1106</v>
      </c>
      <c r="C533" s="16" t="s">
        <v>1090</v>
      </c>
      <c r="D533" s="17"/>
      <c r="E533" s="17" t="s">
        <v>1171</v>
      </c>
      <c r="F533" s="36">
        <v>2793697705</v>
      </c>
      <c r="G533" s="34">
        <v>48.33</v>
      </c>
      <c r="H533" s="20">
        <f t="shared" si="128"/>
        <v>0.4833</v>
      </c>
      <c r="I533" s="18">
        <v>22753870.470000003</v>
      </c>
      <c r="L533" s="18">
        <v>930209.08</v>
      </c>
      <c r="M533" s="21">
        <f t="shared" si="129"/>
        <v>23684079.55</v>
      </c>
      <c r="N533" s="18">
        <v>75984658</v>
      </c>
      <c r="Q533" s="21">
        <f t="shared" si="130"/>
        <v>75984658</v>
      </c>
      <c r="R533" s="18">
        <v>48634481.95</v>
      </c>
      <c r="T533" s="22">
        <f t="shared" si="131"/>
        <v>48634481.95</v>
      </c>
      <c r="U533" s="21">
        <f t="shared" si="132"/>
        <v>148303219.5</v>
      </c>
      <c r="V533" s="23">
        <f t="shared" si="133"/>
        <v>1.7408641551645616</v>
      </c>
      <c r="W533" s="23">
        <f t="shared" si="133"/>
        <v>0</v>
      </c>
      <c r="X533" s="23">
        <f t="shared" si="133"/>
        <v>1.7408641551645616</v>
      </c>
      <c r="Y533" s="24">
        <f t="shared" si="134"/>
        <v>2.7198596993514013</v>
      </c>
      <c r="Z533" s="24">
        <f t="shared" si="135"/>
        <v>0.8477681571492719</v>
      </c>
      <c r="AA533" s="25"/>
      <c r="AB533" s="24">
        <f t="shared" si="136"/>
        <v>5.308492011665235</v>
      </c>
      <c r="AC533" s="35">
        <v>140601.47190452513</v>
      </c>
      <c r="AD533" s="27">
        <f t="shared" si="137"/>
        <v>7463.817904335457</v>
      </c>
      <c r="AF533" s="30">
        <f t="shared" si="138"/>
        <v>5780462869.853093</v>
      </c>
      <c r="AG533" s="23">
        <f t="shared" si="139"/>
        <v>0.4097263503502431</v>
      </c>
      <c r="AH533" s="23">
        <f t="shared" si="140"/>
        <v>1.3145081926965323</v>
      </c>
      <c r="AI533" s="23">
        <f t="shared" si="141"/>
        <v>0.8413596461910329</v>
      </c>
      <c r="AJ533" s="23">
        <f t="shared" si="142"/>
        <v>0.8413596461910329</v>
      </c>
      <c r="AK533" s="23">
        <f t="shared" si="143"/>
        <v>2.566</v>
      </c>
    </row>
    <row r="534" spans="1:37" ht="12.75">
      <c r="A534" s="14" t="s">
        <v>1107</v>
      </c>
      <c r="B534" s="15" t="s">
        <v>1108</v>
      </c>
      <c r="C534" s="16" t="s">
        <v>1090</v>
      </c>
      <c r="D534" s="17"/>
      <c r="E534" s="17" t="s">
        <v>1171</v>
      </c>
      <c r="F534" s="36">
        <v>488774125</v>
      </c>
      <c r="G534" s="34">
        <v>28.58</v>
      </c>
      <c r="H534" s="20">
        <f t="shared" si="128"/>
        <v>0.2858</v>
      </c>
      <c r="I534" s="18">
        <v>6893780.5</v>
      </c>
      <c r="L534" s="18">
        <v>282427.88</v>
      </c>
      <c r="M534" s="21">
        <f t="shared" si="129"/>
        <v>7176208.38</v>
      </c>
      <c r="N534" s="18">
        <v>12852382.5</v>
      </c>
      <c r="Q534" s="21">
        <f t="shared" si="130"/>
        <v>12852382.5</v>
      </c>
      <c r="R534" s="18">
        <v>7465117.44</v>
      </c>
      <c r="T534" s="22">
        <f t="shared" si="131"/>
        <v>7465117.44</v>
      </c>
      <c r="U534" s="21">
        <f t="shared" si="132"/>
        <v>27493708.32</v>
      </c>
      <c r="V534" s="23">
        <f t="shared" si="133"/>
        <v>1.5273143683700525</v>
      </c>
      <c r="W534" s="23">
        <f t="shared" si="133"/>
        <v>0</v>
      </c>
      <c r="X534" s="23">
        <f t="shared" si="133"/>
        <v>1.5273143683700525</v>
      </c>
      <c r="Y534" s="24">
        <f t="shared" si="134"/>
        <v>2.629513683851411</v>
      </c>
      <c r="Z534" s="24">
        <f t="shared" si="135"/>
        <v>1.468205457889163</v>
      </c>
      <c r="AA534" s="25"/>
      <c r="AB534" s="24">
        <f t="shared" si="136"/>
        <v>5.625033510110626</v>
      </c>
      <c r="AC534" s="35">
        <v>164727.6648693488</v>
      </c>
      <c r="AD534" s="27">
        <f t="shared" si="137"/>
        <v>9265.9863493236</v>
      </c>
      <c r="AF534" s="30">
        <f t="shared" si="138"/>
        <v>1710196378.586424</v>
      </c>
      <c r="AG534" s="23">
        <f t="shared" si="139"/>
        <v>0.4196131198647228</v>
      </c>
      <c r="AH534" s="23">
        <f t="shared" si="140"/>
        <v>0.7515150108447332</v>
      </c>
      <c r="AI534" s="23">
        <f t="shared" si="141"/>
        <v>0.43650644648016096</v>
      </c>
      <c r="AJ534" s="23">
        <f t="shared" si="142"/>
        <v>0.43650644648016096</v>
      </c>
      <c r="AK534" s="23">
        <f t="shared" si="143"/>
        <v>1.609</v>
      </c>
    </row>
    <row r="535" spans="1:37" ht="12.75">
      <c r="A535" s="14" t="s">
        <v>1109</v>
      </c>
      <c r="B535" s="15" t="s">
        <v>1110</v>
      </c>
      <c r="C535" s="16" t="s">
        <v>1090</v>
      </c>
      <c r="D535" s="17"/>
      <c r="E535" s="17" t="s">
        <v>1171</v>
      </c>
      <c r="F535" s="36">
        <v>1294367988</v>
      </c>
      <c r="G535" s="34">
        <v>50.94</v>
      </c>
      <c r="H535" s="20">
        <f t="shared" si="128"/>
        <v>0.5094</v>
      </c>
      <c r="I535" s="18">
        <v>9567095.05</v>
      </c>
      <c r="L535" s="18">
        <v>390527.42</v>
      </c>
      <c r="M535" s="21">
        <f t="shared" si="129"/>
        <v>9957622.47</v>
      </c>
      <c r="N535" s="18">
        <v>31325234</v>
      </c>
      <c r="Q535" s="21">
        <f t="shared" si="130"/>
        <v>31325234</v>
      </c>
      <c r="R535" s="18">
        <v>11520744</v>
      </c>
      <c r="S535" s="18">
        <v>32430</v>
      </c>
      <c r="T535" s="22">
        <f t="shared" si="131"/>
        <v>11553174</v>
      </c>
      <c r="U535" s="21">
        <f t="shared" si="132"/>
        <v>52836030.47</v>
      </c>
      <c r="V535" s="23">
        <f t="shared" si="133"/>
        <v>0.8900671298122369</v>
      </c>
      <c r="W535" s="23">
        <f t="shared" si="133"/>
        <v>0.0025054698741514302</v>
      </c>
      <c r="X535" s="23">
        <f t="shared" si="133"/>
        <v>0.8925725996863884</v>
      </c>
      <c r="Y535" s="24">
        <f t="shared" si="134"/>
        <v>2.420118103229852</v>
      </c>
      <c r="Z535" s="24">
        <f t="shared" si="135"/>
        <v>0.7693038272204242</v>
      </c>
      <c r="AA535" s="25"/>
      <c r="AB535" s="24">
        <f t="shared" si="136"/>
        <v>4.081994530136664</v>
      </c>
      <c r="AC535" s="35">
        <v>284646.068329718</v>
      </c>
      <c r="AD535" s="27">
        <f t="shared" si="137"/>
        <v>11619.236939468163</v>
      </c>
      <c r="AF535" s="30">
        <f t="shared" si="138"/>
        <v>2540965818.61013</v>
      </c>
      <c r="AG535" s="23">
        <f t="shared" si="139"/>
        <v>0.39188336958608405</v>
      </c>
      <c r="AH535" s="23">
        <f t="shared" si="140"/>
        <v>1.2328081617852866</v>
      </c>
      <c r="AI535" s="23">
        <f t="shared" si="141"/>
        <v>0.4534001959263535</v>
      </c>
      <c r="AJ535" s="23">
        <f t="shared" si="142"/>
        <v>0.45467648228024626</v>
      </c>
      <c r="AK535" s="23">
        <f t="shared" si="143"/>
        <v>2.08</v>
      </c>
    </row>
    <row r="536" spans="1:37" ht="12.75">
      <c r="A536" s="14" t="s">
        <v>1111</v>
      </c>
      <c r="B536" s="15" t="s">
        <v>1112</v>
      </c>
      <c r="C536" s="16" t="s">
        <v>1090</v>
      </c>
      <c r="D536" s="17"/>
      <c r="E536" s="17" t="s">
        <v>1171</v>
      </c>
      <c r="F536" s="36">
        <v>1259321630</v>
      </c>
      <c r="G536" s="34">
        <v>41.27</v>
      </c>
      <c r="H536" s="20">
        <f t="shared" si="128"/>
        <v>0.4127</v>
      </c>
      <c r="I536" s="18">
        <v>12645094.49</v>
      </c>
      <c r="L536" s="18">
        <v>515726.17</v>
      </c>
      <c r="M536" s="21">
        <f t="shared" si="129"/>
        <v>13160820.66</v>
      </c>
      <c r="N536" s="18">
        <v>21848819</v>
      </c>
      <c r="Q536" s="21">
        <f t="shared" si="130"/>
        <v>21848819</v>
      </c>
      <c r="R536" s="18">
        <v>49962905.24</v>
      </c>
      <c r="T536" s="22">
        <f t="shared" si="131"/>
        <v>49962905.24</v>
      </c>
      <c r="U536" s="21">
        <f t="shared" si="132"/>
        <v>84972544.9</v>
      </c>
      <c r="V536" s="23">
        <f t="shared" si="133"/>
        <v>3.967445968509252</v>
      </c>
      <c r="W536" s="23">
        <f t="shared" si="133"/>
        <v>0</v>
      </c>
      <c r="X536" s="23">
        <f t="shared" si="133"/>
        <v>3.967445968509252</v>
      </c>
      <c r="Y536" s="24">
        <f t="shared" si="134"/>
        <v>1.7349673411072912</v>
      </c>
      <c r="Z536" s="24">
        <f t="shared" si="135"/>
        <v>1.045072231467985</v>
      </c>
      <c r="AA536" s="25"/>
      <c r="AB536" s="24">
        <f t="shared" si="136"/>
        <v>6.7474855410845285</v>
      </c>
      <c r="AC536" s="35">
        <v>112863.20850180308</v>
      </c>
      <c r="AD536" s="27">
        <f t="shared" si="137"/>
        <v>7615.428674863247</v>
      </c>
      <c r="AF536" s="30">
        <f t="shared" si="138"/>
        <v>3051421444.1482916</v>
      </c>
      <c r="AG536" s="23">
        <f t="shared" si="139"/>
        <v>0.4313013099268374</v>
      </c>
      <c r="AH536" s="23">
        <f t="shared" si="140"/>
        <v>0.716021021674979</v>
      </c>
      <c r="AI536" s="23">
        <f t="shared" si="141"/>
        <v>1.6373649512037685</v>
      </c>
      <c r="AJ536" s="23">
        <f t="shared" si="142"/>
        <v>1.6373649512037685</v>
      </c>
      <c r="AK536" s="23">
        <f t="shared" si="143"/>
        <v>2.784</v>
      </c>
    </row>
    <row r="537" spans="1:37" ht="12.75">
      <c r="A537" s="14" t="s">
        <v>1113</v>
      </c>
      <c r="B537" s="15" t="s">
        <v>1114</v>
      </c>
      <c r="C537" s="16" t="s">
        <v>1090</v>
      </c>
      <c r="D537" s="17"/>
      <c r="E537" s="17" t="s">
        <v>1171</v>
      </c>
      <c r="F537" s="36">
        <v>1549552516</v>
      </c>
      <c r="G537" s="34">
        <v>45.3</v>
      </c>
      <c r="H537" s="20">
        <f t="shared" si="128"/>
        <v>0.45299999999999996</v>
      </c>
      <c r="I537" s="18">
        <v>13544916.56</v>
      </c>
      <c r="L537" s="18">
        <v>551003.54</v>
      </c>
      <c r="M537" s="21">
        <f t="shared" si="129"/>
        <v>14095920.100000001</v>
      </c>
      <c r="N537" s="18">
        <v>36156046</v>
      </c>
      <c r="Q537" s="21">
        <f t="shared" si="130"/>
        <v>36156046</v>
      </c>
      <c r="R537" s="18">
        <v>29205868</v>
      </c>
      <c r="T537" s="22">
        <f t="shared" si="131"/>
        <v>29205868</v>
      </c>
      <c r="U537" s="21">
        <f t="shared" si="132"/>
        <v>79457834.1</v>
      </c>
      <c r="V537" s="23">
        <f t="shared" si="133"/>
        <v>1.8847936871085693</v>
      </c>
      <c r="W537" s="23">
        <f t="shared" si="133"/>
        <v>0</v>
      </c>
      <c r="X537" s="23">
        <f t="shared" si="133"/>
        <v>1.8847936871085693</v>
      </c>
      <c r="Y537" s="24">
        <f t="shared" si="134"/>
        <v>2.3333217575182847</v>
      </c>
      <c r="Z537" s="24">
        <f t="shared" si="135"/>
        <v>0.9096768231119443</v>
      </c>
      <c r="AA537" s="25"/>
      <c r="AB537" s="24">
        <f t="shared" si="136"/>
        <v>5.127792267738798</v>
      </c>
      <c r="AC537" s="35">
        <v>134321.48299319728</v>
      </c>
      <c r="AD537" s="27">
        <f t="shared" si="137"/>
        <v>6887.726618837255</v>
      </c>
      <c r="AF537" s="30">
        <f t="shared" si="138"/>
        <v>3420645730.684327</v>
      </c>
      <c r="AG537" s="23">
        <f t="shared" si="139"/>
        <v>0.41208360086971063</v>
      </c>
      <c r="AH537" s="23">
        <f t="shared" si="140"/>
        <v>1.0569947561557829</v>
      </c>
      <c r="AI537" s="23">
        <f t="shared" si="141"/>
        <v>0.8538115402601817</v>
      </c>
      <c r="AJ537" s="23">
        <f t="shared" si="142"/>
        <v>0.8538115402601817</v>
      </c>
      <c r="AK537" s="23">
        <f t="shared" si="143"/>
        <v>2.323</v>
      </c>
    </row>
    <row r="538" spans="1:37" ht="12.75">
      <c r="A538" s="14" t="s">
        <v>1115</v>
      </c>
      <c r="B538" s="15" t="s">
        <v>1116</v>
      </c>
      <c r="C538" s="16" t="s">
        <v>1090</v>
      </c>
      <c r="D538" s="17"/>
      <c r="E538" s="17" t="s">
        <v>1171</v>
      </c>
      <c r="F538" s="36">
        <v>781813635</v>
      </c>
      <c r="G538" s="34">
        <v>47.07</v>
      </c>
      <c r="H538" s="20">
        <f t="shared" si="128"/>
        <v>0.4707</v>
      </c>
      <c r="I538" s="18">
        <v>6654640.2299999995</v>
      </c>
      <c r="L538" s="18">
        <v>271883.45</v>
      </c>
      <c r="M538" s="21">
        <f t="shared" si="129"/>
        <v>6926523.68</v>
      </c>
      <c r="N538" s="18">
        <v>23438800</v>
      </c>
      <c r="Q538" s="21">
        <f t="shared" si="130"/>
        <v>23438800</v>
      </c>
      <c r="R538" s="18">
        <v>26795884.57</v>
      </c>
      <c r="T538" s="22">
        <f t="shared" si="131"/>
        <v>26795884.57</v>
      </c>
      <c r="U538" s="21">
        <f t="shared" si="132"/>
        <v>57161208.25</v>
      </c>
      <c r="V538" s="23">
        <f t="shared" si="133"/>
        <v>3.4274005172601014</v>
      </c>
      <c r="W538" s="23">
        <f t="shared" si="133"/>
        <v>0</v>
      </c>
      <c r="X538" s="23">
        <f t="shared" si="133"/>
        <v>3.4274005172601014</v>
      </c>
      <c r="Y538" s="24">
        <f t="shared" si="134"/>
        <v>2.998003481993506</v>
      </c>
      <c r="Z538" s="24">
        <f t="shared" si="135"/>
        <v>0.8859558557072236</v>
      </c>
      <c r="AA538" s="25"/>
      <c r="AB538" s="24">
        <f t="shared" si="136"/>
        <v>7.3113598549608305</v>
      </c>
      <c r="AC538" s="35">
        <v>119228.40293890178</v>
      </c>
      <c r="AD538" s="27">
        <f t="shared" si="137"/>
        <v>8717.217588185804</v>
      </c>
      <c r="AF538" s="30">
        <f t="shared" si="138"/>
        <v>1660959496.4945824</v>
      </c>
      <c r="AG538" s="23">
        <f t="shared" si="139"/>
        <v>0.41701942128139013</v>
      </c>
      <c r="AH538" s="23">
        <f t="shared" si="140"/>
        <v>1.4111602389743434</v>
      </c>
      <c r="AI538" s="23">
        <f t="shared" si="141"/>
        <v>1.6132774234743297</v>
      </c>
      <c r="AJ538" s="23">
        <f t="shared" si="142"/>
        <v>1.6132774234743297</v>
      </c>
      <c r="AK538" s="23">
        <f t="shared" si="143"/>
        <v>3.441</v>
      </c>
    </row>
    <row r="539" spans="1:37" ht="12.75">
      <c r="A539" s="14" t="s">
        <v>1117</v>
      </c>
      <c r="B539" s="15" t="s">
        <v>1118</v>
      </c>
      <c r="C539" s="16" t="s">
        <v>1090</v>
      </c>
      <c r="D539" s="17"/>
      <c r="E539" s="17" t="s">
        <v>1171</v>
      </c>
      <c r="F539" s="36">
        <v>288153250</v>
      </c>
      <c r="G539" s="34">
        <v>23.46</v>
      </c>
      <c r="H539" s="20">
        <f t="shared" si="128"/>
        <v>0.2346</v>
      </c>
      <c r="I539" s="18">
        <v>4744384.53</v>
      </c>
      <c r="L539" s="18">
        <v>194470.88</v>
      </c>
      <c r="M539" s="21">
        <f t="shared" si="129"/>
        <v>4938855.41</v>
      </c>
      <c r="N539" s="18">
        <v>17946453</v>
      </c>
      <c r="Q539" s="21">
        <f t="shared" si="130"/>
        <v>17946453</v>
      </c>
      <c r="R539" s="18">
        <v>10613416.04</v>
      </c>
      <c r="T539" s="22">
        <f t="shared" si="131"/>
        <v>10613416.04</v>
      </c>
      <c r="U539" s="21">
        <f t="shared" si="132"/>
        <v>33498724.45</v>
      </c>
      <c r="V539" s="23">
        <f t="shared" si="133"/>
        <v>3.6832539768335075</v>
      </c>
      <c r="W539" s="23">
        <f t="shared" si="133"/>
        <v>0</v>
      </c>
      <c r="X539" s="23">
        <f t="shared" si="133"/>
        <v>3.6832539768335075</v>
      </c>
      <c r="Y539" s="24">
        <f t="shared" si="134"/>
        <v>6.228093210817508</v>
      </c>
      <c r="Z539" s="24">
        <f t="shared" si="135"/>
        <v>1.713968317206209</v>
      </c>
      <c r="AA539" s="25"/>
      <c r="AB539" s="24">
        <f t="shared" si="136"/>
        <v>11.625315504857223</v>
      </c>
      <c r="AC539" s="35">
        <v>70805.10265700483</v>
      </c>
      <c r="AD539" s="27">
        <f t="shared" si="137"/>
        <v>8231.316577414857</v>
      </c>
      <c r="AF539" s="30">
        <f t="shared" si="138"/>
        <v>1228274722.9326513</v>
      </c>
      <c r="AG539" s="23">
        <f t="shared" si="139"/>
        <v>0.40209696721657656</v>
      </c>
      <c r="AH539" s="23">
        <f t="shared" si="140"/>
        <v>1.4611106672577874</v>
      </c>
      <c r="AI539" s="23">
        <f t="shared" si="141"/>
        <v>0.8640913829651409</v>
      </c>
      <c r="AJ539" s="23">
        <f t="shared" si="142"/>
        <v>0.8640913829651409</v>
      </c>
      <c r="AK539" s="23">
        <f t="shared" si="143"/>
        <v>2.727</v>
      </c>
    </row>
    <row r="540" spans="1:37" ht="12.75">
      <c r="A540" s="14" t="s">
        <v>1119</v>
      </c>
      <c r="B540" s="15" t="s">
        <v>1120</v>
      </c>
      <c r="C540" s="16" t="s">
        <v>1090</v>
      </c>
      <c r="D540" s="17"/>
      <c r="E540" s="17" t="s">
        <v>1171</v>
      </c>
      <c r="F540" s="36">
        <v>994444787</v>
      </c>
      <c r="G540" s="34">
        <v>24.96</v>
      </c>
      <c r="H540" s="20">
        <f t="shared" si="128"/>
        <v>0.24960000000000002</v>
      </c>
      <c r="I540" s="18">
        <v>15319649.100000001</v>
      </c>
      <c r="L540" s="18">
        <v>624722.43</v>
      </c>
      <c r="M540" s="21">
        <f t="shared" si="129"/>
        <v>15944371.530000001</v>
      </c>
      <c r="N540" s="18">
        <v>0</v>
      </c>
      <c r="O540" s="18">
        <v>58234979.61</v>
      </c>
      <c r="Q540" s="21">
        <f t="shared" si="130"/>
        <v>58234979.61</v>
      </c>
      <c r="R540" s="18">
        <v>15090537.14</v>
      </c>
      <c r="S540" s="18">
        <v>198888.96</v>
      </c>
      <c r="T540" s="22">
        <f t="shared" si="131"/>
        <v>15289426.100000001</v>
      </c>
      <c r="U540" s="21">
        <f t="shared" si="132"/>
        <v>89468777.24000001</v>
      </c>
      <c r="V540" s="23">
        <f t="shared" si="133"/>
        <v>1.5174836589494838</v>
      </c>
      <c r="W540" s="23">
        <f t="shared" si="133"/>
        <v>0.020000000261452423</v>
      </c>
      <c r="X540" s="23">
        <f t="shared" si="133"/>
        <v>1.5374836592109362</v>
      </c>
      <c r="Y540" s="24">
        <f t="shared" si="134"/>
        <v>5.856029451939799</v>
      </c>
      <c r="Z540" s="24">
        <f t="shared" si="135"/>
        <v>1.603344070825724</v>
      </c>
      <c r="AA540" s="25"/>
      <c r="AB540" s="24">
        <f t="shared" si="136"/>
        <v>8.996857181976461</v>
      </c>
      <c r="AC540" s="35">
        <v>122522.2875102487</v>
      </c>
      <c r="AD540" s="27">
        <f t="shared" si="137"/>
        <v>11023.15522338766</v>
      </c>
      <c r="AF540" s="30">
        <f t="shared" si="138"/>
        <v>3984153794.070513</v>
      </c>
      <c r="AG540" s="23">
        <f t="shared" si="139"/>
        <v>0.4001946800781008</v>
      </c>
      <c r="AH540" s="23">
        <f t="shared" si="140"/>
        <v>1.4616649512041737</v>
      </c>
      <c r="AI540" s="23">
        <f t="shared" si="141"/>
        <v>0.37876392127379116</v>
      </c>
      <c r="AJ540" s="23">
        <f t="shared" si="142"/>
        <v>0.3837559213390497</v>
      </c>
      <c r="AK540" s="23">
        <f t="shared" si="143"/>
        <v>2.246</v>
      </c>
    </row>
    <row r="541" spans="1:37" ht="12.75">
      <c r="A541" s="14" t="s">
        <v>1121</v>
      </c>
      <c r="B541" s="15" t="s">
        <v>291</v>
      </c>
      <c r="C541" s="16" t="s">
        <v>1090</v>
      </c>
      <c r="D541" s="17"/>
      <c r="E541" s="17" t="s">
        <v>1171</v>
      </c>
      <c r="F541" s="36">
        <v>1100810619</v>
      </c>
      <c r="G541" s="34">
        <v>37.78</v>
      </c>
      <c r="H541" s="20">
        <f t="shared" si="128"/>
        <v>0.3778</v>
      </c>
      <c r="I541" s="18">
        <v>11211547.54</v>
      </c>
      <c r="L541" s="18">
        <v>456462.31</v>
      </c>
      <c r="M541" s="21">
        <f t="shared" si="129"/>
        <v>11668009.85</v>
      </c>
      <c r="N541" s="18">
        <v>32868559</v>
      </c>
      <c r="Q541" s="21">
        <f t="shared" si="130"/>
        <v>32868559</v>
      </c>
      <c r="R541" s="18">
        <v>18984093.94</v>
      </c>
      <c r="T541" s="22">
        <f t="shared" si="131"/>
        <v>18984093.94</v>
      </c>
      <c r="U541" s="21">
        <f t="shared" si="132"/>
        <v>63520662.79000001</v>
      </c>
      <c r="V541" s="23">
        <f t="shared" si="133"/>
        <v>1.7245558511459091</v>
      </c>
      <c r="W541" s="23">
        <f t="shared" si="133"/>
        <v>0</v>
      </c>
      <c r="X541" s="23">
        <f t="shared" si="133"/>
        <v>1.7245558511459091</v>
      </c>
      <c r="Y541" s="24">
        <f t="shared" si="134"/>
        <v>2.9858504662553584</v>
      </c>
      <c r="Z541" s="24">
        <f t="shared" si="135"/>
        <v>1.05994706524538</v>
      </c>
      <c r="AA541" s="25"/>
      <c r="AB541" s="24">
        <f t="shared" si="136"/>
        <v>5.770353382646648</v>
      </c>
      <c r="AC541" s="35">
        <v>159959.3978674472</v>
      </c>
      <c r="AD541" s="27">
        <f t="shared" si="137"/>
        <v>9230.222525705449</v>
      </c>
      <c r="AF541" s="30">
        <f t="shared" si="138"/>
        <v>2913739065.643197</v>
      </c>
      <c r="AG541" s="23">
        <f t="shared" si="139"/>
        <v>0.40044800124970453</v>
      </c>
      <c r="AH541" s="23">
        <f t="shared" si="140"/>
        <v>1.1280543061512747</v>
      </c>
      <c r="AI541" s="23">
        <f t="shared" si="141"/>
        <v>0.6515372005629245</v>
      </c>
      <c r="AJ541" s="23">
        <f t="shared" si="142"/>
        <v>0.6515372005629245</v>
      </c>
      <c r="AK541" s="23">
        <f t="shared" si="143"/>
        <v>2.18</v>
      </c>
    </row>
    <row r="542" spans="1:37" ht="12.75">
      <c r="A542" s="14" t="s">
        <v>1122</v>
      </c>
      <c r="B542" s="15" t="s">
        <v>1123</v>
      </c>
      <c r="C542" s="16" t="s">
        <v>1090</v>
      </c>
      <c r="D542" s="17"/>
      <c r="E542" s="17" t="s">
        <v>1171</v>
      </c>
      <c r="F542" s="36">
        <v>3125896500</v>
      </c>
      <c r="G542" s="34">
        <v>45.94</v>
      </c>
      <c r="H542" s="20">
        <f t="shared" si="128"/>
        <v>0.4594</v>
      </c>
      <c r="I542" s="18">
        <v>26711084.810000002</v>
      </c>
      <c r="L542" s="18">
        <v>1088983.4</v>
      </c>
      <c r="M542" s="21">
        <f t="shared" si="129"/>
        <v>27800068.21</v>
      </c>
      <c r="N542" s="18">
        <v>58227580</v>
      </c>
      <c r="P542" s="18">
        <v>3398886</v>
      </c>
      <c r="Q542" s="21">
        <f t="shared" si="130"/>
        <v>61626466</v>
      </c>
      <c r="R542" s="18">
        <v>27429187.84</v>
      </c>
      <c r="T542" s="22">
        <f t="shared" si="131"/>
        <v>27429187.84</v>
      </c>
      <c r="U542" s="21">
        <f t="shared" si="132"/>
        <v>116855722.05000001</v>
      </c>
      <c r="V542" s="23">
        <f t="shared" si="133"/>
        <v>0.8774822787638682</v>
      </c>
      <c r="W542" s="23">
        <f t="shared" si="133"/>
        <v>0</v>
      </c>
      <c r="X542" s="23">
        <f t="shared" si="133"/>
        <v>0.8774822787638682</v>
      </c>
      <c r="Y542" s="24">
        <f t="shared" si="134"/>
        <v>1.9714813334350643</v>
      </c>
      <c r="Z542" s="24">
        <f t="shared" si="135"/>
        <v>0.8893470468392028</v>
      </c>
      <c r="AA542" s="25"/>
      <c r="AB542" s="24">
        <f t="shared" si="136"/>
        <v>3.7383106590381354</v>
      </c>
      <c r="AC542" s="35">
        <v>406095.6740116656</v>
      </c>
      <c r="AD542" s="27">
        <f t="shared" si="137"/>
        <v>15181.117867470852</v>
      </c>
      <c r="AF542" s="30">
        <f t="shared" si="138"/>
        <v>6804302350.892468</v>
      </c>
      <c r="AG542" s="23">
        <f t="shared" si="139"/>
        <v>0.4085660333179298</v>
      </c>
      <c r="AH542" s="23">
        <f t="shared" si="140"/>
        <v>0.9056985245800685</v>
      </c>
      <c r="AI542" s="23">
        <f t="shared" si="141"/>
        <v>0.40311535886412103</v>
      </c>
      <c r="AJ542" s="23">
        <f t="shared" si="142"/>
        <v>0.40311535886412103</v>
      </c>
      <c r="AK542" s="23">
        <f t="shared" si="143"/>
        <v>1.718</v>
      </c>
    </row>
    <row r="543" spans="1:37" ht="12.75">
      <c r="A543" s="14" t="s">
        <v>1124</v>
      </c>
      <c r="B543" s="15" t="s">
        <v>605</v>
      </c>
      <c r="C543" s="16" t="s">
        <v>1090</v>
      </c>
      <c r="D543" s="17"/>
      <c r="E543" s="17" t="s">
        <v>1171</v>
      </c>
      <c r="F543" s="36">
        <v>1055338039</v>
      </c>
      <c r="G543" s="34">
        <v>14.87</v>
      </c>
      <c r="H543" s="20">
        <f t="shared" si="128"/>
        <v>0.1487</v>
      </c>
      <c r="I543" s="18">
        <v>27165991.98</v>
      </c>
      <c r="L543" s="18">
        <v>1107220.38</v>
      </c>
      <c r="M543" s="21">
        <f t="shared" si="129"/>
        <v>28273212.36</v>
      </c>
      <c r="N543" s="18">
        <v>77275754</v>
      </c>
      <c r="Q543" s="21">
        <f t="shared" si="130"/>
        <v>77275754</v>
      </c>
      <c r="R543" s="18">
        <v>62109707.04</v>
      </c>
      <c r="T543" s="22">
        <f t="shared" si="131"/>
        <v>62109707.04</v>
      </c>
      <c r="U543" s="21">
        <f t="shared" si="132"/>
        <v>167658673.4</v>
      </c>
      <c r="V543" s="23">
        <f t="shared" si="133"/>
        <v>5.88529028090875</v>
      </c>
      <c r="W543" s="23">
        <f t="shared" si="133"/>
        <v>0</v>
      </c>
      <c r="X543" s="23">
        <f t="shared" si="133"/>
        <v>5.88529028090875</v>
      </c>
      <c r="Y543" s="24">
        <f t="shared" si="134"/>
        <v>7.32236981367825</v>
      </c>
      <c r="Z543" s="24">
        <f t="shared" si="135"/>
        <v>2.6790669259672164</v>
      </c>
      <c r="AA543" s="25"/>
      <c r="AB543" s="24">
        <f t="shared" si="136"/>
        <v>15.886727020554217</v>
      </c>
      <c r="AC543" s="35">
        <v>46074.30112192401</v>
      </c>
      <c r="AD543" s="27">
        <f t="shared" si="137"/>
        <v>7319.698445868216</v>
      </c>
      <c r="AF543" s="30">
        <f t="shared" si="138"/>
        <v>7097095084.06187</v>
      </c>
      <c r="AG543" s="23">
        <f t="shared" si="139"/>
        <v>0.398377251891325</v>
      </c>
      <c r="AH543" s="23">
        <f t="shared" si="140"/>
        <v>1.0888363912939558</v>
      </c>
      <c r="AI543" s="23">
        <f t="shared" si="141"/>
        <v>0.8751426647711311</v>
      </c>
      <c r="AJ543" s="23">
        <f t="shared" si="142"/>
        <v>0.8751426647711311</v>
      </c>
      <c r="AK543" s="23">
        <f t="shared" si="143"/>
        <v>2.362</v>
      </c>
    </row>
    <row r="544" spans="1:37" ht="12.75">
      <c r="A544" s="14" t="s">
        <v>1125</v>
      </c>
      <c r="B544" s="15" t="s">
        <v>1126</v>
      </c>
      <c r="C544" s="16" t="s">
        <v>1090</v>
      </c>
      <c r="D544" s="17"/>
      <c r="E544" s="17" t="s">
        <v>1171</v>
      </c>
      <c r="F544" s="36">
        <v>1906148482</v>
      </c>
      <c r="G544" s="34">
        <v>25.92</v>
      </c>
      <c r="H544" s="20">
        <f t="shared" si="128"/>
        <v>0.25920000000000004</v>
      </c>
      <c r="I544" s="18">
        <v>28209895.970000003</v>
      </c>
      <c r="L544" s="18">
        <v>1150883.29</v>
      </c>
      <c r="M544" s="21">
        <f t="shared" si="129"/>
        <v>29360779.26</v>
      </c>
      <c r="N544" s="18">
        <v>83913722</v>
      </c>
      <c r="Q544" s="21">
        <f t="shared" si="130"/>
        <v>83913722</v>
      </c>
      <c r="R544" s="18">
        <v>25333440.77</v>
      </c>
      <c r="T544" s="22">
        <f t="shared" si="131"/>
        <v>25333440.77</v>
      </c>
      <c r="U544" s="21">
        <f t="shared" si="132"/>
        <v>138607942.03</v>
      </c>
      <c r="V544" s="23">
        <f t="shared" si="133"/>
        <v>1.329038163040648</v>
      </c>
      <c r="W544" s="23">
        <f t="shared" si="133"/>
        <v>0</v>
      </c>
      <c r="X544" s="23">
        <f t="shared" si="133"/>
        <v>1.329038163040648</v>
      </c>
      <c r="Y544" s="24">
        <f t="shared" si="134"/>
        <v>4.402265762211488</v>
      </c>
      <c r="Z544" s="24">
        <f t="shared" si="135"/>
        <v>1.5403196307768012</v>
      </c>
      <c r="AA544" s="25"/>
      <c r="AB544" s="24">
        <f t="shared" si="136"/>
        <v>7.2716235560289375</v>
      </c>
      <c r="AC544" s="35">
        <v>185065.11120802443</v>
      </c>
      <c r="AD544" s="27">
        <f t="shared" si="137"/>
        <v>13457.238220593854</v>
      </c>
      <c r="AF544" s="30">
        <f t="shared" si="138"/>
        <v>7353967908.950616</v>
      </c>
      <c r="AG544" s="23">
        <f t="shared" si="139"/>
        <v>0.39925084829734697</v>
      </c>
      <c r="AH544" s="23">
        <f t="shared" si="140"/>
        <v>1.1410672855652177</v>
      </c>
      <c r="AI544" s="23">
        <f t="shared" si="141"/>
        <v>0.3444866918601361</v>
      </c>
      <c r="AJ544" s="23">
        <f t="shared" si="142"/>
        <v>0.3444866918601361</v>
      </c>
      <c r="AK544" s="23">
        <f t="shared" si="143"/>
        <v>1.884</v>
      </c>
    </row>
    <row r="545" spans="1:37" ht="12.75">
      <c r="A545" s="14" t="s">
        <v>1127</v>
      </c>
      <c r="B545" s="15" t="s">
        <v>1128</v>
      </c>
      <c r="C545" s="16" t="s">
        <v>1090</v>
      </c>
      <c r="D545" s="17"/>
      <c r="E545" s="17" t="s">
        <v>1171</v>
      </c>
      <c r="F545" s="36">
        <v>1385715</v>
      </c>
      <c r="G545" s="34">
        <v>8.36</v>
      </c>
      <c r="H545" s="20">
        <f t="shared" si="128"/>
        <v>0.0836</v>
      </c>
      <c r="I545" s="18">
        <v>61134.52</v>
      </c>
      <c r="L545" s="18">
        <v>2484.92</v>
      </c>
      <c r="M545" s="21">
        <f t="shared" si="129"/>
        <v>63619.439999999995</v>
      </c>
      <c r="N545" s="18">
        <v>1410633</v>
      </c>
      <c r="Q545" s="21">
        <f t="shared" si="130"/>
        <v>1410633</v>
      </c>
      <c r="R545" s="18">
        <v>1247231.58</v>
      </c>
      <c r="T545" s="22">
        <f t="shared" si="131"/>
        <v>1247231.58</v>
      </c>
      <c r="U545" s="21">
        <f t="shared" si="132"/>
        <v>2721484.02</v>
      </c>
      <c r="V545" s="23">
        <f t="shared" si="133"/>
        <v>90.00635628538336</v>
      </c>
      <c r="W545" s="23">
        <f t="shared" si="133"/>
        <v>0</v>
      </c>
      <c r="X545" s="23">
        <f t="shared" si="133"/>
        <v>90.00635628538336</v>
      </c>
      <c r="Y545" s="24">
        <f t="shared" si="134"/>
        <v>101.79820525865708</v>
      </c>
      <c r="Z545" s="24">
        <f t="shared" si="135"/>
        <v>4.591091241705545</v>
      </c>
      <c r="AA545" s="25"/>
      <c r="AB545" s="24">
        <f t="shared" si="136"/>
        <v>196.39565278574597</v>
      </c>
      <c r="AC545" s="35">
        <v>1555.878084179971</v>
      </c>
      <c r="AD545" s="27">
        <f t="shared" si="137"/>
        <v>3055.6769199756122</v>
      </c>
      <c r="AF545" s="30">
        <f t="shared" si="138"/>
        <v>16575538.277511964</v>
      </c>
      <c r="AG545" s="23">
        <f t="shared" si="139"/>
        <v>0.3838152278065835</v>
      </c>
      <c r="AH545" s="23">
        <f t="shared" si="140"/>
        <v>8.510329959623732</v>
      </c>
      <c r="AI545" s="23">
        <f t="shared" si="141"/>
        <v>7.524531385458048</v>
      </c>
      <c r="AJ545" s="23">
        <f t="shared" si="142"/>
        <v>7.524531385458048</v>
      </c>
      <c r="AK545" s="23">
        <f t="shared" si="143"/>
        <v>16.419</v>
      </c>
    </row>
    <row r="546" spans="1:37" ht="12.75">
      <c r="A546" s="14" t="s">
        <v>1129</v>
      </c>
      <c r="B546" s="15" t="s">
        <v>1130</v>
      </c>
      <c r="C546" s="16" t="s">
        <v>1131</v>
      </c>
      <c r="D546" s="17"/>
      <c r="E546" s="17" t="s">
        <v>1171</v>
      </c>
      <c r="F546" s="36">
        <v>553443941</v>
      </c>
      <c r="G546" s="34">
        <v>84.75</v>
      </c>
      <c r="H546" s="20">
        <f t="shared" si="128"/>
        <v>0.8475</v>
      </c>
      <c r="I546" s="18">
        <v>3579733.91</v>
      </c>
      <c r="J546" s="18">
        <v>341884.94</v>
      </c>
      <c r="L546" s="18">
        <v>425319.88</v>
      </c>
      <c r="M546" s="21">
        <f t="shared" si="129"/>
        <v>4346938.73</v>
      </c>
      <c r="N546" s="18">
        <v>7277013</v>
      </c>
      <c r="Q546" s="21">
        <f t="shared" si="130"/>
        <v>7277013</v>
      </c>
      <c r="R546" s="18">
        <v>1439990</v>
      </c>
      <c r="S546" s="18">
        <v>116280</v>
      </c>
      <c r="T546" s="22">
        <f t="shared" si="131"/>
        <v>1556270</v>
      </c>
      <c r="U546" s="21">
        <f t="shared" si="132"/>
        <v>13180221.73</v>
      </c>
      <c r="V546" s="23">
        <f t="shared" si="133"/>
        <v>0.2601871469399644</v>
      </c>
      <c r="W546" s="23">
        <f t="shared" si="133"/>
        <v>0.02101025801997171</v>
      </c>
      <c r="X546" s="23">
        <f t="shared" si="133"/>
        <v>0.2811974049599361</v>
      </c>
      <c r="Y546" s="24">
        <f t="shared" si="134"/>
        <v>1.314859999524324</v>
      </c>
      <c r="Z546" s="24">
        <f t="shared" si="135"/>
        <v>0.7854343336283811</v>
      </c>
      <c r="AA546" s="25"/>
      <c r="AB546" s="24">
        <f t="shared" si="136"/>
        <v>2.3814917381126413</v>
      </c>
      <c r="AC546" s="35">
        <v>255516.5187376726</v>
      </c>
      <c r="AD546" s="27">
        <f t="shared" si="137"/>
        <v>6085.104783250712</v>
      </c>
      <c r="AF546" s="30">
        <f t="shared" si="138"/>
        <v>653031198.820059</v>
      </c>
      <c r="AG546" s="23">
        <f t="shared" si="139"/>
        <v>0.665655597750053</v>
      </c>
      <c r="AH546" s="23">
        <f t="shared" si="140"/>
        <v>1.1143438495968647</v>
      </c>
      <c r="AI546" s="23">
        <f t="shared" si="141"/>
        <v>0.22050860703161987</v>
      </c>
      <c r="AJ546" s="23">
        <f t="shared" si="142"/>
        <v>0.23831480070354588</v>
      </c>
      <c r="AK546" s="23">
        <f t="shared" si="143"/>
        <v>2.0180000000000002</v>
      </c>
    </row>
    <row r="547" spans="1:37" ht="12.75">
      <c r="A547" s="14" t="s">
        <v>1132</v>
      </c>
      <c r="B547" s="15" t="s">
        <v>1133</v>
      </c>
      <c r="C547" s="16" t="s">
        <v>1131</v>
      </c>
      <c r="D547" s="17"/>
      <c r="E547" s="17" t="s">
        <v>1171</v>
      </c>
      <c r="F547" s="36">
        <v>213423229</v>
      </c>
      <c r="G547" s="34">
        <v>95.42</v>
      </c>
      <c r="H547" s="20">
        <f t="shared" si="128"/>
        <v>0.9542</v>
      </c>
      <c r="I547" s="18">
        <v>1177710.9800000002</v>
      </c>
      <c r="L547" s="18">
        <v>140188.71</v>
      </c>
      <c r="M547" s="21">
        <f t="shared" si="129"/>
        <v>1317899.6900000002</v>
      </c>
      <c r="N547" s="18">
        <v>2812073</v>
      </c>
      <c r="Q547" s="21">
        <f t="shared" si="130"/>
        <v>2812073</v>
      </c>
      <c r="R547" s="18">
        <v>1814074</v>
      </c>
      <c r="S547" s="18">
        <v>85392</v>
      </c>
      <c r="T547" s="22">
        <f t="shared" si="131"/>
        <v>1899466</v>
      </c>
      <c r="U547" s="21">
        <f t="shared" si="132"/>
        <v>6029438.69</v>
      </c>
      <c r="V547" s="23">
        <f t="shared" si="133"/>
        <v>0.8499890140824362</v>
      </c>
      <c r="W547" s="23">
        <f t="shared" si="133"/>
        <v>0.04001064007892037</v>
      </c>
      <c r="X547" s="23">
        <f t="shared" si="133"/>
        <v>0.8899996541613565</v>
      </c>
      <c r="Y547" s="24">
        <f t="shared" si="134"/>
        <v>1.3176039989536472</v>
      </c>
      <c r="Z547" s="24">
        <f t="shared" si="135"/>
        <v>0.6175052716496948</v>
      </c>
      <c r="AA547" s="25"/>
      <c r="AB547" s="24">
        <f t="shared" si="136"/>
        <v>2.8251089247646988</v>
      </c>
      <c r="AC547" s="35">
        <v>182042.00743494424</v>
      </c>
      <c r="AD547" s="27">
        <f t="shared" si="137"/>
        <v>5142.8849988654265</v>
      </c>
      <c r="AF547" s="30">
        <f t="shared" si="138"/>
        <v>223667186.12450218</v>
      </c>
      <c r="AG547" s="23">
        <f t="shared" si="139"/>
        <v>0.5892235302081389</v>
      </c>
      <c r="AH547" s="23">
        <f t="shared" si="140"/>
        <v>1.2572577358015702</v>
      </c>
      <c r="AI547" s="23">
        <f t="shared" si="141"/>
        <v>0.8110595172374606</v>
      </c>
      <c r="AJ547" s="23">
        <f t="shared" si="142"/>
        <v>0.8492376700007664</v>
      </c>
      <c r="AK547" s="23">
        <f t="shared" si="143"/>
        <v>2.695</v>
      </c>
    </row>
    <row r="548" spans="1:37" ht="12.75">
      <c r="A548" s="14" t="s">
        <v>1134</v>
      </c>
      <c r="B548" s="15" t="s">
        <v>1135</v>
      </c>
      <c r="C548" s="16" t="s">
        <v>1131</v>
      </c>
      <c r="D548" s="17"/>
      <c r="E548" s="17" t="s">
        <v>1171</v>
      </c>
      <c r="F548" s="36">
        <v>142514288</v>
      </c>
      <c r="G548" s="34">
        <v>52.9</v>
      </c>
      <c r="H548" s="20">
        <f t="shared" si="128"/>
        <v>0.529</v>
      </c>
      <c r="I548" s="18">
        <v>1418764.66</v>
      </c>
      <c r="L548" s="18">
        <v>168458.93</v>
      </c>
      <c r="M548" s="21">
        <f t="shared" si="129"/>
        <v>1587223.5899999999</v>
      </c>
      <c r="N548" s="18">
        <v>3367750</v>
      </c>
      <c r="Q548" s="21">
        <f t="shared" si="130"/>
        <v>3367750</v>
      </c>
      <c r="R548" s="18">
        <v>1850238.83</v>
      </c>
      <c r="T548" s="22">
        <f t="shared" si="131"/>
        <v>1850238.83</v>
      </c>
      <c r="U548" s="21">
        <f t="shared" si="132"/>
        <v>6805212.42</v>
      </c>
      <c r="V548" s="23">
        <f t="shared" si="133"/>
        <v>1.298283039522325</v>
      </c>
      <c r="W548" s="23">
        <f t="shared" si="133"/>
        <v>0</v>
      </c>
      <c r="X548" s="23">
        <f t="shared" si="133"/>
        <v>1.298283039522325</v>
      </c>
      <c r="Y548" s="24">
        <f t="shared" si="134"/>
        <v>2.3630963935349416</v>
      </c>
      <c r="Z548" s="24">
        <f t="shared" si="135"/>
        <v>1.1137294458503695</v>
      </c>
      <c r="AA548" s="25"/>
      <c r="AB548" s="24">
        <f t="shared" si="136"/>
        <v>4.775108878907637</v>
      </c>
      <c r="AC548" s="35">
        <v>121566.74641148325</v>
      </c>
      <c r="AD548" s="27">
        <f t="shared" si="137"/>
        <v>5804.944501693867</v>
      </c>
      <c r="AF548" s="30">
        <f t="shared" si="138"/>
        <v>269403190.92627597</v>
      </c>
      <c r="AG548" s="23">
        <f t="shared" si="139"/>
        <v>0.5891628768548456</v>
      </c>
      <c r="AH548" s="23">
        <f t="shared" si="140"/>
        <v>1.250077992179984</v>
      </c>
      <c r="AI548" s="23">
        <f t="shared" si="141"/>
        <v>0.68679172790731</v>
      </c>
      <c r="AJ548" s="23">
        <f t="shared" si="142"/>
        <v>0.68679172790731</v>
      </c>
      <c r="AK548" s="23">
        <f t="shared" si="143"/>
        <v>2.526</v>
      </c>
    </row>
    <row r="549" spans="1:37" ht="12.75">
      <c r="A549" s="14" t="s">
        <v>1136</v>
      </c>
      <c r="B549" s="15" t="s">
        <v>1137</v>
      </c>
      <c r="C549" s="16" t="s">
        <v>1131</v>
      </c>
      <c r="D549" s="17"/>
      <c r="E549" s="17" t="s">
        <v>1171</v>
      </c>
      <c r="F549" s="36">
        <v>909666140</v>
      </c>
      <c r="G549" s="34">
        <v>104.99</v>
      </c>
      <c r="H549" s="20">
        <f t="shared" si="128"/>
        <v>1.0499</v>
      </c>
      <c r="I549" s="18">
        <v>4629046.93</v>
      </c>
      <c r="J549" s="18">
        <v>443762.79</v>
      </c>
      <c r="L549" s="18">
        <v>552060.41</v>
      </c>
      <c r="M549" s="21">
        <f t="shared" si="129"/>
        <v>5624870.13</v>
      </c>
      <c r="N549" s="18">
        <v>4888504.3</v>
      </c>
      <c r="O549" s="18">
        <v>5242506.52</v>
      </c>
      <c r="Q549" s="21">
        <f t="shared" si="130"/>
        <v>10131010.82</v>
      </c>
      <c r="S549" s="18">
        <v>318430</v>
      </c>
      <c r="T549" s="22">
        <f t="shared" si="131"/>
        <v>318430</v>
      </c>
      <c r="U549" s="21">
        <f t="shared" si="132"/>
        <v>16074310.95</v>
      </c>
      <c r="V549" s="23">
        <f t="shared" si="133"/>
        <v>0</v>
      </c>
      <c r="W549" s="23">
        <f t="shared" si="133"/>
        <v>0.03500515035109474</v>
      </c>
      <c r="X549" s="23">
        <f t="shared" si="133"/>
        <v>0.03500515035109474</v>
      </c>
      <c r="Y549" s="24">
        <f t="shared" si="134"/>
        <v>1.1137064879649141</v>
      </c>
      <c r="Z549" s="24">
        <f t="shared" si="135"/>
        <v>0.6183444543731176</v>
      </c>
      <c r="AA549" s="25"/>
      <c r="AB549" s="24">
        <f t="shared" si="136"/>
        <v>1.7670560926891263</v>
      </c>
      <c r="AC549" s="35">
        <v>380854.3969245555</v>
      </c>
      <c r="AD549" s="27">
        <f t="shared" si="137"/>
        <v>6729.910825129786</v>
      </c>
      <c r="AF549" s="30">
        <f t="shared" si="138"/>
        <v>866431222.0211449</v>
      </c>
      <c r="AG549" s="23">
        <f t="shared" si="139"/>
        <v>0.6491998426463361</v>
      </c>
      <c r="AH549" s="23">
        <f t="shared" si="140"/>
        <v>1.1692804417143634</v>
      </c>
      <c r="AI549" s="23">
        <f t="shared" si="141"/>
        <v>0</v>
      </c>
      <c r="AJ549" s="23">
        <f t="shared" si="142"/>
        <v>0.036751907353614374</v>
      </c>
      <c r="AK549" s="23">
        <f t="shared" si="143"/>
        <v>1.855</v>
      </c>
    </row>
    <row r="550" spans="1:37" ht="12.75">
      <c r="A550" s="14" t="s">
        <v>1138</v>
      </c>
      <c r="B550" s="15" t="s">
        <v>494</v>
      </c>
      <c r="C550" s="16" t="s">
        <v>1131</v>
      </c>
      <c r="D550" s="17"/>
      <c r="E550" s="17" t="s">
        <v>1171</v>
      </c>
      <c r="F550" s="36">
        <v>422376843</v>
      </c>
      <c r="G550" s="34">
        <v>95.27</v>
      </c>
      <c r="H550" s="20">
        <f t="shared" si="128"/>
        <v>0.9527</v>
      </c>
      <c r="I550" s="18">
        <v>2390619.73</v>
      </c>
      <c r="J550" s="18">
        <v>228292.78</v>
      </c>
      <c r="L550" s="18">
        <v>284006.24</v>
      </c>
      <c r="M550" s="21">
        <f t="shared" si="129"/>
        <v>2902918.75</v>
      </c>
      <c r="N550" s="18">
        <v>4020304</v>
      </c>
      <c r="O550" s="18">
        <v>3686606.93</v>
      </c>
      <c r="Q550" s="21">
        <f t="shared" si="130"/>
        <v>7706910.93</v>
      </c>
      <c r="R550" s="18">
        <v>722503</v>
      </c>
      <c r="S550" s="18">
        <v>274545</v>
      </c>
      <c r="T550" s="22">
        <f t="shared" si="131"/>
        <v>997048</v>
      </c>
      <c r="U550" s="21">
        <f t="shared" si="132"/>
        <v>11606877.68</v>
      </c>
      <c r="V550" s="23">
        <f t="shared" si="133"/>
        <v>0.17105648947709948</v>
      </c>
      <c r="W550" s="23">
        <f t="shared" si="133"/>
        <v>0.06500001232311876</v>
      </c>
      <c r="X550" s="23">
        <f t="shared" si="133"/>
        <v>0.23605650180021825</v>
      </c>
      <c r="Y550" s="24">
        <f t="shared" si="134"/>
        <v>1.8246528089135794</v>
      </c>
      <c r="Z550" s="24">
        <f t="shared" si="135"/>
        <v>0.6872817007157752</v>
      </c>
      <c r="AA550" s="25"/>
      <c r="AB550" s="24">
        <f t="shared" si="136"/>
        <v>2.7479910114295727</v>
      </c>
      <c r="AC550" s="35">
        <v>312614.8282097649</v>
      </c>
      <c r="AD550" s="27">
        <f t="shared" si="137"/>
        <v>8590.627379600339</v>
      </c>
      <c r="AF550" s="30">
        <f t="shared" si="138"/>
        <v>443347163.85011023</v>
      </c>
      <c r="AG550" s="23">
        <f t="shared" si="139"/>
        <v>0.6547732762719191</v>
      </c>
      <c r="AH550" s="23">
        <f t="shared" si="140"/>
        <v>1.7383467310519671</v>
      </c>
      <c r="AI550" s="23">
        <f t="shared" si="141"/>
        <v>0.16296551752483268</v>
      </c>
      <c r="AJ550" s="23">
        <f t="shared" si="142"/>
        <v>0.2248910292650679</v>
      </c>
      <c r="AK550" s="23">
        <f t="shared" si="143"/>
        <v>2.618</v>
      </c>
    </row>
    <row r="551" spans="1:37" ht="12.75">
      <c r="A551" s="14" t="s">
        <v>1139</v>
      </c>
      <c r="B551" s="15" t="s">
        <v>1140</v>
      </c>
      <c r="C551" s="16" t="s">
        <v>1131</v>
      </c>
      <c r="D551" s="17"/>
      <c r="E551" s="17" t="s">
        <v>1171</v>
      </c>
      <c r="F551" s="36">
        <v>291632204</v>
      </c>
      <c r="G551" s="34">
        <v>94.8</v>
      </c>
      <c r="H551" s="20">
        <f t="shared" si="128"/>
        <v>0.948</v>
      </c>
      <c r="I551" s="18">
        <v>1635748.25</v>
      </c>
      <c r="J551" s="18">
        <v>157061.65</v>
      </c>
      <c r="L551" s="18">
        <v>195391.59</v>
      </c>
      <c r="M551" s="21">
        <f t="shared" si="129"/>
        <v>1988201.49</v>
      </c>
      <c r="N551" s="18">
        <v>1956315</v>
      </c>
      <c r="O551" s="18">
        <v>1707701.52</v>
      </c>
      <c r="Q551" s="21">
        <f t="shared" si="130"/>
        <v>3664016.52</v>
      </c>
      <c r="R551" s="18">
        <v>403664</v>
      </c>
      <c r="S551" s="18">
        <v>58483</v>
      </c>
      <c r="T551" s="22">
        <f t="shared" si="131"/>
        <v>462147</v>
      </c>
      <c r="U551" s="21">
        <f t="shared" si="132"/>
        <v>6114365.01</v>
      </c>
      <c r="V551" s="23">
        <f t="shared" si="133"/>
        <v>0.13841544056636487</v>
      </c>
      <c r="W551" s="23">
        <f t="shared" si="133"/>
        <v>0.02005368378315311</v>
      </c>
      <c r="X551" s="23">
        <f t="shared" si="133"/>
        <v>0.15846912434951801</v>
      </c>
      <c r="Y551" s="24">
        <f t="shared" si="134"/>
        <v>1.2563826867351042</v>
      </c>
      <c r="Z551" s="24">
        <f t="shared" si="135"/>
        <v>0.6817496362644504</v>
      </c>
      <c r="AA551" s="25"/>
      <c r="AB551" s="24">
        <f t="shared" si="136"/>
        <v>2.096601447349072</v>
      </c>
      <c r="AC551" s="35">
        <v>326389.4278606965</v>
      </c>
      <c r="AD551" s="27">
        <f t="shared" si="137"/>
        <v>6843.085468521719</v>
      </c>
      <c r="AF551" s="30">
        <f t="shared" si="138"/>
        <v>307628907.1729958</v>
      </c>
      <c r="AG551" s="23">
        <f t="shared" si="139"/>
        <v>0.6462986551786989</v>
      </c>
      <c r="AH551" s="23">
        <f t="shared" si="140"/>
        <v>1.1910507870248788</v>
      </c>
      <c r="AI551" s="23">
        <f t="shared" si="141"/>
        <v>0.1312178376569139</v>
      </c>
      <c r="AJ551" s="23">
        <f t="shared" si="142"/>
        <v>0.15022872988334307</v>
      </c>
      <c r="AK551" s="23">
        <f t="shared" si="143"/>
        <v>1.987</v>
      </c>
    </row>
    <row r="552" spans="1:37" ht="12.75">
      <c r="A552" s="14" t="s">
        <v>1141</v>
      </c>
      <c r="B552" s="15" t="s">
        <v>423</v>
      </c>
      <c r="C552" s="16" t="s">
        <v>1131</v>
      </c>
      <c r="D552" s="17"/>
      <c r="E552" s="17" t="s">
        <v>1171</v>
      </c>
      <c r="F552" s="36">
        <v>597515884</v>
      </c>
      <c r="G552" s="34">
        <v>78.73</v>
      </c>
      <c r="H552" s="20">
        <f t="shared" si="128"/>
        <v>0.7873</v>
      </c>
      <c r="I552" s="18">
        <v>4057344.77</v>
      </c>
      <c r="J552" s="18">
        <v>387319.94</v>
      </c>
      <c r="L552" s="18">
        <v>481843.02</v>
      </c>
      <c r="M552" s="21">
        <f t="shared" si="129"/>
        <v>4926507.73</v>
      </c>
      <c r="N552" s="18">
        <v>7795053</v>
      </c>
      <c r="Q552" s="21">
        <f t="shared" si="130"/>
        <v>7795053</v>
      </c>
      <c r="R552" s="18">
        <v>2476931.44</v>
      </c>
      <c r="S552" s="18">
        <v>239006.35</v>
      </c>
      <c r="T552" s="22">
        <f t="shared" si="131"/>
        <v>2715937.79</v>
      </c>
      <c r="U552" s="21">
        <f t="shared" si="132"/>
        <v>15437498.52</v>
      </c>
      <c r="V552" s="23">
        <f t="shared" si="133"/>
        <v>0.4145381748546119</v>
      </c>
      <c r="W552" s="23">
        <f t="shared" si="133"/>
        <v>0.03999999939750556</v>
      </c>
      <c r="X552" s="23">
        <f t="shared" si="133"/>
        <v>0.4545381742521175</v>
      </c>
      <c r="Y552" s="24">
        <f t="shared" si="134"/>
        <v>1.3045766997551482</v>
      </c>
      <c r="Z552" s="24">
        <f t="shared" si="135"/>
        <v>0.8244982036326922</v>
      </c>
      <c r="AA552" s="25"/>
      <c r="AB552" s="24">
        <f t="shared" si="136"/>
        <v>2.5836130776399577</v>
      </c>
      <c r="AC552" s="35">
        <v>269639.4795127353</v>
      </c>
      <c r="AD552" s="27">
        <f t="shared" si="137"/>
        <v>6966.440855171344</v>
      </c>
      <c r="AF552" s="30">
        <f t="shared" si="138"/>
        <v>758943076.3368474</v>
      </c>
      <c r="AG552" s="23">
        <f t="shared" si="139"/>
        <v>0.6491274357200185</v>
      </c>
      <c r="AH552" s="23">
        <f t="shared" si="140"/>
        <v>1.0270932357172282</v>
      </c>
      <c r="AI552" s="23">
        <f t="shared" si="141"/>
        <v>0.326365905063036</v>
      </c>
      <c r="AJ552" s="23">
        <f t="shared" si="142"/>
        <v>0.35785790458869204</v>
      </c>
      <c r="AK552" s="23">
        <f t="shared" si="143"/>
        <v>2.034</v>
      </c>
    </row>
    <row r="553" spans="1:37" ht="12.75">
      <c r="A553" s="14" t="s">
        <v>1142</v>
      </c>
      <c r="B553" s="15" t="s">
        <v>1143</v>
      </c>
      <c r="C553" s="16" t="s">
        <v>1131</v>
      </c>
      <c r="D553" s="33"/>
      <c r="E553" s="17" t="s">
        <v>1170</v>
      </c>
      <c r="F553" s="36">
        <v>1102655875</v>
      </c>
      <c r="G553" s="34">
        <v>99.43</v>
      </c>
      <c r="H553" s="20">
        <f t="shared" si="128"/>
        <v>0.9943000000000001</v>
      </c>
      <c r="I553" s="18">
        <v>5801620.58</v>
      </c>
      <c r="L553" s="18">
        <v>689041.52</v>
      </c>
      <c r="M553" s="21">
        <f t="shared" si="129"/>
        <v>6490662.1</v>
      </c>
      <c r="N553" s="18">
        <v>14830339</v>
      </c>
      <c r="Q553" s="21">
        <f t="shared" si="130"/>
        <v>14830339</v>
      </c>
      <c r="R553" s="18">
        <v>5778738.6</v>
      </c>
      <c r="T553" s="22">
        <f t="shared" si="131"/>
        <v>5778738.6</v>
      </c>
      <c r="U553" s="21">
        <f t="shared" si="132"/>
        <v>27099739.700000003</v>
      </c>
      <c r="V553" s="23">
        <f t="shared" si="133"/>
        <v>0.5240745305057211</v>
      </c>
      <c r="W553" s="23">
        <f t="shared" si="133"/>
        <v>0</v>
      </c>
      <c r="X553" s="23">
        <f t="shared" si="133"/>
        <v>0.5240745305057211</v>
      </c>
      <c r="Y553" s="24">
        <f t="shared" si="134"/>
        <v>1.3449653093264478</v>
      </c>
      <c r="Z553" s="24">
        <f t="shared" si="135"/>
        <v>0.5886389622691667</v>
      </c>
      <c r="AA553" s="25"/>
      <c r="AB553" s="24">
        <f t="shared" si="136"/>
        <v>2.457678802101336</v>
      </c>
      <c r="AC553" s="35">
        <v>285850.1272264631</v>
      </c>
      <c r="AD553" s="27">
        <f t="shared" si="137"/>
        <v>7025.277982624483</v>
      </c>
      <c r="AF553" s="30">
        <f t="shared" si="138"/>
        <v>1108977044.1516645</v>
      </c>
      <c r="AG553" s="23">
        <f t="shared" si="139"/>
        <v>0.5852837201842325</v>
      </c>
      <c r="AH553" s="23">
        <f t="shared" si="140"/>
        <v>1.337299007063287</v>
      </c>
      <c r="AI553" s="23">
        <f t="shared" si="141"/>
        <v>0.5210873056818384</v>
      </c>
      <c r="AJ553" s="23">
        <f t="shared" si="142"/>
        <v>0.5210873056818384</v>
      </c>
      <c r="AK553" s="23">
        <f t="shared" si="143"/>
        <v>2.443</v>
      </c>
    </row>
    <row r="554" spans="1:37" ht="12.75">
      <c r="A554" s="14" t="s">
        <v>1144</v>
      </c>
      <c r="B554" s="15" t="s">
        <v>1145</v>
      </c>
      <c r="C554" s="16" t="s">
        <v>1131</v>
      </c>
      <c r="D554" s="17"/>
      <c r="E554" s="17" t="s">
        <v>1171</v>
      </c>
      <c r="F554" s="36">
        <v>157065887</v>
      </c>
      <c r="G554" s="34">
        <v>69.82</v>
      </c>
      <c r="H554" s="20">
        <f t="shared" si="128"/>
        <v>0.6981999999999999</v>
      </c>
      <c r="I554" s="18">
        <v>1167917.11</v>
      </c>
      <c r="J554" s="18">
        <v>112109.07</v>
      </c>
      <c r="L554" s="18">
        <v>139468.61</v>
      </c>
      <c r="M554" s="21">
        <f t="shared" si="129"/>
        <v>1419494.79</v>
      </c>
      <c r="N554" s="18">
        <v>1353595.7</v>
      </c>
      <c r="O554" s="18">
        <v>1234787.36</v>
      </c>
      <c r="Q554" s="21">
        <f t="shared" si="130"/>
        <v>2588383.06</v>
      </c>
      <c r="R554" s="18">
        <v>337882</v>
      </c>
      <c r="S554" s="18">
        <v>47120</v>
      </c>
      <c r="T554" s="22">
        <f t="shared" si="131"/>
        <v>385002</v>
      </c>
      <c r="U554" s="21">
        <f t="shared" si="132"/>
        <v>4392879.85</v>
      </c>
      <c r="V554" s="23">
        <f t="shared" si="133"/>
        <v>0.21512118669027094</v>
      </c>
      <c r="W554" s="23">
        <f t="shared" si="133"/>
        <v>0.030000148918396263</v>
      </c>
      <c r="X554" s="23">
        <f t="shared" si="133"/>
        <v>0.24512133560866722</v>
      </c>
      <c r="Y554" s="24">
        <f t="shared" si="134"/>
        <v>1.6479600436726276</v>
      </c>
      <c r="Z554" s="24">
        <f t="shared" si="135"/>
        <v>0.9037575358422673</v>
      </c>
      <c r="AA554" s="25"/>
      <c r="AB554" s="24">
        <f t="shared" si="136"/>
        <v>2.796838915123562</v>
      </c>
      <c r="AC554" s="35">
        <v>251328.5956006768</v>
      </c>
      <c r="AD554" s="27">
        <f t="shared" si="137"/>
        <v>7029.255966593254</v>
      </c>
      <c r="AF554" s="30">
        <f t="shared" si="138"/>
        <v>224958302.77857348</v>
      </c>
      <c r="AG554" s="23">
        <f t="shared" si="139"/>
        <v>0.6310035115250711</v>
      </c>
      <c r="AH554" s="23">
        <f t="shared" si="140"/>
        <v>1.1506057024922287</v>
      </c>
      <c r="AI554" s="23">
        <f t="shared" si="141"/>
        <v>0.15019761254714717</v>
      </c>
      <c r="AJ554" s="23">
        <f t="shared" si="142"/>
        <v>0.17114371652197144</v>
      </c>
      <c r="AK554" s="23">
        <f t="shared" si="143"/>
        <v>1.953</v>
      </c>
    </row>
    <row r="555" spans="1:37" ht="12.75">
      <c r="A555" s="14" t="s">
        <v>1146</v>
      </c>
      <c r="B555" s="15" t="s">
        <v>1147</v>
      </c>
      <c r="C555" s="16" t="s">
        <v>1131</v>
      </c>
      <c r="D555" s="17"/>
      <c r="E555" s="17" t="s">
        <v>1171</v>
      </c>
      <c r="F555" s="36">
        <v>490631932</v>
      </c>
      <c r="G555" s="34">
        <v>75.29</v>
      </c>
      <c r="H555" s="20">
        <f t="shared" si="128"/>
        <v>0.7529</v>
      </c>
      <c r="I555" s="18">
        <v>3385209.75</v>
      </c>
      <c r="J555" s="18">
        <v>323226.29</v>
      </c>
      <c r="L555" s="18">
        <v>402107.7</v>
      </c>
      <c r="M555" s="21">
        <f t="shared" si="129"/>
        <v>4110543.74</v>
      </c>
      <c r="N555" s="18">
        <v>6027917</v>
      </c>
      <c r="Q555" s="21">
        <f t="shared" si="130"/>
        <v>6027917</v>
      </c>
      <c r="R555" s="18">
        <v>905872</v>
      </c>
      <c r="S555" s="18">
        <v>245316</v>
      </c>
      <c r="T555" s="22">
        <f t="shared" si="131"/>
        <v>1151188</v>
      </c>
      <c r="U555" s="21">
        <f t="shared" si="132"/>
        <v>11289648.74</v>
      </c>
      <c r="V555" s="23">
        <f t="shared" si="133"/>
        <v>0.18463372253561353</v>
      </c>
      <c r="W555" s="23">
        <f t="shared" si="133"/>
        <v>0.0500000069298384</v>
      </c>
      <c r="X555" s="23">
        <f t="shared" si="133"/>
        <v>0.2346337294654519</v>
      </c>
      <c r="Y555" s="24">
        <f t="shared" si="134"/>
        <v>1.2286026666523613</v>
      </c>
      <c r="Z555" s="24">
        <f t="shared" si="135"/>
        <v>0.8378059950651561</v>
      </c>
      <c r="AA555" s="25"/>
      <c r="AB555" s="24">
        <f t="shared" si="136"/>
        <v>2.3010423911829694</v>
      </c>
      <c r="AC555" s="35">
        <v>205932.53012048194</v>
      </c>
      <c r="AD555" s="27">
        <f t="shared" si="137"/>
        <v>4738.594815307926</v>
      </c>
      <c r="AF555" s="30">
        <f t="shared" si="138"/>
        <v>651656172.1344136</v>
      </c>
      <c r="AG555" s="23">
        <f t="shared" si="139"/>
        <v>0.6307841336845561</v>
      </c>
      <c r="AH555" s="23">
        <f t="shared" si="140"/>
        <v>0.9250149477225628</v>
      </c>
      <c r="AI555" s="23">
        <f t="shared" si="141"/>
        <v>0.13901072969706343</v>
      </c>
      <c r="AJ555" s="23">
        <f t="shared" si="142"/>
        <v>0.17665573491453876</v>
      </c>
      <c r="AK555" s="23">
        <f t="shared" si="143"/>
        <v>1.733</v>
      </c>
    </row>
    <row r="556" spans="1:37" ht="12.75">
      <c r="A556" s="14" t="s">
        <v>1148</v>
      </c>
      <c r="B556" s="15" t="s">
        <v>1149</v>
      </c>
      <c r="C556" s="16" t="s">
        <v>1131</v>
      </c>
      <c r="D556" s="17"/>
      <c r="E556" s="17" t="s">
        <v>1172</v>
      </c>
      <c r="F556" s="36">
        <v>263720199</v>
      </c>
      <c r="G556" s="34">
        <v>96.76</v>
      </c>
      <c r="H556" s="20">
        <f t="shared" si="128"/>
        <v>0.9676</v>
      </c>
      <c r="I556" s="18">
        <v>1458936.06</v>
      </c>
      <c r="J556" s="18">
        <v>139911.52</v>
      </c>
      <c r="L556" s="18">
        <v>174056.08</v>
      </c>
      <c r="M556" s="21">
        <f t="shared" si="129"/>
        <v>1772903.6600000001</v>
      </c>
      <c r="N556" s="18">
        <v>3493522</v>
      </c>
      <c r="Q556" s="21">
        <f t="shared" si="130"/>
        <v>3493522</v>
      </c>
      <c r="R556" s="18">
        <v>518438</v>
      </c>
      <c r="S556" s="18">
        <v>52744</v>
      </c>
      <c r="T556" s="22">
        <f t="shared" si="131"/>
        <v>571182</v>
      </c>
      <c r="U556" s="21">
        <f t="shared" si="132"/>
        <v>5837607.66</v>
      </c>
      <c r="V556" s="23">
        <f t="shared" si="133"/>
        <v>0.19658638282765745</v>
      </c>
      <c r="W556" s="23">
        <f t="shared" si="133"/>
        <v>0.019999984908247396</v>
      </c>
      <c r="X556" s="23">
        <f t="shared" si="133"/>
        <v>0.21658636773590484</v>
      </c>
      <c r="Y556" s="24">
        <f t="shared" si="134"/>
        <v>1.3247077824326987</v>
      </c>
      <c r="Z556" s="24">
        <f t="shared" si="135"/>
        <v>0.6722669202900154</v>
      </c>
      <c r="AA556" s="25"/>
      <c r="AB556" s="24">
        <f t="shared" si="136"/>
        <v>2.213561070458619</v>
      </c>
      <c r="AC556" s="35">
        <v>307427.17815344606</v>
      </c>
      <c r="AD556" s="27">
        <f t="shared" si="137"/>
        <v>6805.088335614145</v>
      </c>
      <c r="AF556" s="30">
        <f t="shared" si="138"/>
        <v>272550846.4241422</v>
      </c>
      <c r="AG556" s="23">
        <f t="shared" si="139"/>
        <v>0.6504854720726191</v>
      </c>
      <c r="AH556" s="23">
        <f t="shared" si="140"/>
        <v>1.2817872502818792</v>
      </c>
      <c r="AI556" s="23">
        <f t="shared" si="141"/>
        <v>0.19021698402404136</v>
      </c>
      <c r="AJ556" s="23">
        <f t="shared" si="142"/>
        <v>0.20956896942126152</v>
      </c>
      <c r="AK556" s="23">
        <f t="shared" si="143"/>
        <v>2.142</v>
      </c>
    </row>
    <row r="557" spans="1:37" ht="12.75">
      <c r="A557" s="14" t="s">
        <v>1150</v>
      </c>
      <c r="B557" s="15" t="s">
        <v>1151</v>
      </c>
      <c r="C557" s="16" t="s">
        <v>1131</v>
      </c>
      <c r="D557" s="17"/>
      <c r="E557" s="17" t="s">
        <v>1171</v>
      </c>
      <c r="F557" s="36">
        <v>697339078</v>
      </c>
      <c r="G557" s="34">
        <v>102.75</v>
      </c>
      <c r="H557" s="20">
        <f t="shared" si="128"/>
        <v>1.0275</v>
      </c>
      <c r="I557" s="18">
        <v>3576484.15</v>
      </c>
      <c r="J557" s="18">
        <v>341956.26</v>
      </c>
      <c r="L557" s="18">
        <v>425408.61</v>
      </c>
      <c r="M557" s="21">
        <f t="shared" si="129"/>
        <v>4343849.0200000005</v>
      </c>
      <c r="O557" s="18">
        <v>7675911.75</v>
      </c>
      <c r="Q557" s="21">
        <f t="shared" si="130"/>
        <v>7675911.75</v>
      </c>
      <c r="R557" s="18">
        <v>1833165</v>
      </c>
      <c r="T557" s="22">
        <f t="shared" si="131"/>
        <v>1833165</v>
      </c>
      <c r="U557" s="21">
        <f t="shared" si="132"/>
        <v>13852925.77</v>
      </c>
      <c r="V557" s="23">
        <f t="shared" si="133"/>
        <v>0.26288000455353805</v>
      </c>
      <c r="W557" s="23">
        <f t="shared" si="133"/>
        <v>0</v>
      </c>
      <c r="X557" s="23">
        <f t="shared" si="133"/>
        <v>0.26288000455353805</v>
      </c>
      <c r="Y557" s="24">
        <f t="shared" si="134"/>
        <v>1.1007430950255737</v>
      </c>
      <c r="Z557" s="24">
        <f t="shared" si="135"/>
        <v>0.6229177679900509</v>
      </c>
      <c r="AA557" s="25"/>
      <c r="AB557" s="24">
        <f t="shared" si="136"/>
        <v>1.9865408675691625</v>
      </c>
      <c r="AC557" s="35">
        <v>319903.4447821682</v>
      </c>
      <c r="AD557" s="27">
        <f t="shared" si="137"/>
        <v>6355.012667359321</v>
      </c>
      <c r="AF557" s="30">
        <f t="shared" si="138"/>
        <v>678675501.7031629</v>
      </c>
      <c r="AG557" s="23">
        <f t="shared" si="139"/>
        <v>0.6400480066097775</v>
      </c>
      <c r="AH557" s="23">
        <f t="shared" si="140"/>
        <v>1.1310135301387774</v>
      </c>
      <c r="AI557" s="23">
        <f t="shared" si="141"/>
        <v>0.2701092046787604</v>
      </c>
      <c r="AJ557" s="23">
        <f t="shared" si="142"/>
        <v>0.2701092046787604</v>
      </c>
      <c r="AK557" s="23">
        <f t="shared" si="143"/>
        <v>2.041</v>
      </c>
    </row>
    <row r="558" spans="1:37" ht="12.75">
      <c r="A558" s="14" t="s">
        <v>1152</v>
      </c>
      <c r="B558" s="15" t="s">
        <v>1153</v>
      </c>
      <c r="C558" s="16" t="s">
        <v>1131</v>
      </c>
      <c r="D558" s="17"/>
      <c r="E558" s="17" t="s">
        <v>1171</v>
      </c>
      <c r="F558" s="36">
        <v>260160967</v>
      </c>
      <c r="G558" s="34">
        <v>70.56</v>
      </c>
      <c r="H558" s="20">
        <f t="shared" si="128"/>
        <v>0.7056</v>
      </c>
      <c r="I558" s="18">
        <v>2000210.52</v>
      </c>
      <c r="J558" s="18">
        <v>191384.89</v>
      </c>
      <c r="L558" s="18">
        <v>238091.21</v>
      </c>
      <c r="M558" s="21">
        <f t="shared" si="129"/>
        <v>2429686.62</v>
      </c>
      <c r="N558" s="18">
        <v>2767980</v>
      </c>
      <c r="O558" s="18">
        <v>2330927.6</v>
      </c>
      <c r="Q558" s="21">
        <f t="shared" si="130"/>
        <v>5098907.6</v>
      </c>
      <c r="R558" s="18">
        <v>866483</v>
      </c>
      <c r="S558" s="18">
        <v>51991</v>
      </c>
      <c r="T558" s="22">
        <f t="shared" si="131"/>
        <v>918474</v>
      </c>
      <c r="U558" s="21">
        <f t="shared" si="132"/>
        <v>8447068.219999999</v>
      </c>
      <c r="V558" s="23">
        <f t="shared" si="133"/>
        <v>0.33305649575018687</v>
      </c>
      <c r="W558" s="23">
        <f t="shared" si="133"/>
        <v>0.01998416618738967</v>
      </c>
      <c r="X558" s="23">
        <f t="shared" si="133"/>
        <v>0.35304066193757655</v>
      </c>
      <c r="Y558" s="24">
        <f t="shared" si="134"/>
        <v>1.959904923016372</v>
      </c>
      <c r="Z558" s="24">
        <f t="shared" si="135"/>
        <v>0.933916662448445</v>
      </c>
      <c r="AA558" s="25"/>
      <c r="AB558" s="24">
        <f t="shared" si="136"/>
        <v>3.2468622474023934</v>
      </c>
      <c r="AC558" s="35">
        <v>209906.61157024794</v>
      </c>
      <c r="AD558" s="27">
        <f t="shared" si="137"/>
        <v>6815.378525875964</v>
      </c>
      <c r="AF558" s="30">
        <f t="shared" si="138"/>
        <v>368708853.4580499</v>
      </c>
      <c r="AG558" s="23">
        <f t="shared" si="139"/>
        <v>0.6589715970236226</v>
      </c>
      <c r="AH558" s="23">
        <f t="shared" si="140"/>
        <v>1.3829089136803523</v>
      </c>
      <c r="AI558" s="23">
        <f t="shared" si="141"/>
        <v>0.2350046634013318</v>
      </c>
      <c r="AJ558" s="23">
        <f t="shared" si="142"/>
        <v>0.24910549106315397</v>
      </c>
      <c r="AK558" s="23">
        <f t="shared" si="143"/>
        <v>2.291</v>
      </c>
    </row>
    <row r="559" spans="1:37" ht="12.75">
      <c r="A559" s="14" t="s">
        <v>1154</v>
      </c>
      <c r="B559" s="15" t="s">
        <v>1155</v>
      </c>
      <c r="C559" s="16" t="s">
        <v>1131</v>
      </c>
      <c r="D559" s="17"/>
      <c r="E559" s="17" t="s">
        <v>1171</v>
      </c>
      <c r="F559" s="36">
        <v>272304759</v>
      </c>
      <c r="G559" s="34">
        <v>82.72</v>
      </c>
      <c r="H559" s="20">
        <f t="shared" si="128"/>
        <v>0.8271999999999999</v>
      </c>
      <c r="I559" s="18">
        <v>1749318.94</v>
      </c>
      <c r="J559" s="18">
        <v>167079.41</v>
      </c>
      <c r="L559" s="18">
        <v>207854.12</v>
      </c>
      <c r="M559" s="21">
        <f t="shared" si="129"/>
        <v>2124252.4699999997</v>
      </c>
      <c r="O559" s="18">
        <v>4701282.25</v>
      </c>
      <c r="Q559" s="21">
        <f t="shared" si="130"/>
        <v>4701282.25</v>
      </c>
      <c r="R559" s="18">
        <v>869162.37</v>
      </c>
      <c r="S559" s="18">
        <v>54461</v>
      </c>
      <c r="T559" s="22">
        <f t="shared" si="131"/>
        <v>923623.37</v>
      </c>
      <c r="U559" s="21">
        <f t="shared" si="132"/>
        <v>7749158.09</v>
      </c>
      <c r="V559" s="23">
        <f t="shared" si="133"/>
        <v>0.31918735948349697</v>
      </c>
      <c r="W559" s="23">
        <f t="shared" si="133"/>
        <v>0.020000017700755643</v>
      </c>
      <c r="X559" s="23">
        <f t="shared" si="133"/>
        <v>0.33918737718425257</v>
      </c>
      <c r="Y559" s="24">
        <f t="shared" si="134"/>
        <v>1.726478181014824</v>
      </c>
      <c r="Z559" s="24">
        <f t="shared" si="135"/>
        <v>0.7801011182474411</v>
      </c>
      <c r="AA559" s="25"/>
      <c r="AB559" s="24">
        <f t="shared" si="136"/>
        <v>2.8457666764465177</v>
      </c>
      <c r="AC559" s="35">
        <v>232149.86449864498</v>
      </c>
      <c r="AD559" s="27">
        <f t="shared" si="137"/>
        <v>6606.443483318184</v>
      </c>
      <c r="AF559" s="30">
        <f t="shared" si="138"/>
        <v>329188538.44294006</v>
      </c>
      <c r="AG559" s="23">
        <f t="shared" si="139"/>
        <v>0.6452996450142834</v>
      </c>
      <c r="AH559" s="23">
        <f t="shared" si="140"/>
        <v>1.428142751335462</v>
      </c>
      <c r="AI559" s="23">
        <f t="shared" si="141"/>
        <v>0.2640317837647487</v>
      </c>
      <c r="AJ559" s="23">
        <f t="shared" si="142"/>
        <v>0.28057579840681374</v>
      </c>
      <c r="AK559" s="23">
        <f t="shared" si="143"/>
        <v>2.354</v>
      </c>
    </row>
    <row r="560" spans="1:37" ht="12.75">
      <c r="A560" s="14" t="s">
        <v>1156</v>
      </c>
      <c r="B560" s="15" t="s">
        <v>1157</v>
      </c>
      <c r="C560" s="16" t="s">
        <v>1131</v>
      </c>
      <c r="D560" s="17"/>
      <c r="E560" s="17" t="s">
        <v>1171</v>
      </c>
      <c r="F560" s="36">
        <v>1039024111</v>
      </c>
      <c r="G560" s="34">
        <v>104.93</v>
      </c>
      <c r="H560" s="20">
        <f t="shared" si="128"/>
        <v>1.0493000000000001</v>
      </c>
      <c r="I560" s="18">
        <v>5173657.4799999995</v>
      </c>
      <c r="J560" s="18">
        <v>500222.07</v>
      </c>
      <c r="L560" s="18">
        <v>622298.23</v>
      </c>
      <c r="M560" s="21">
        <f t="shared" si="129"/>
        <v>6296177.779999999</v>
      </c>
      <c r="N560" s="18">
        <v>12096715</v>
      </c>
      <c r="Q560" s="21">
        <f t="shared" si="130"/>
        <v>12096715</v>
      </c>
      <c r="R560" s="18">
        <v>2471380.7</v>
      </c>
      <c r="S560" s="18">
        <v>311707</v>
      </c>
      <c r="T560" s="22">
        <f t="shared" si="131"/>
        <v>2783087.7</v>
      </c>
      <c r="U560" s="21">
        <f t="shared" si="132"/>
        <v>21175980.48</v>
      </c>
      <c r="V560" s="23">
        <f t="shared" si="133"/>
        <v>0.23785595289231937</v>
      </c>
      <c r="W560" s="23">
        <f t="shared" si="133"/>
        <v>0.029999977546238094</v>
      </c>
      <c r="X560" s="23">
        <f t="shared" si="133"/>
        <v>0.26785593043855743</v>
      </c>
      <c r="Y560" s="24">
        <f t="shared" si="134"/>
        <v>1.1642381415343306</v>
      </c>
      <c r="Z560" s="24">
        <f t="shared" si="135"/>
        <v>0.6059703247829635</v>
      </c>
      <c r="AA560" s="25"/>
      <c r="AB560" s="24">
        <f t="shared" si="136"/>
        <v>2.0380643967558516</v>
      </c>
      <c r="AC560" s="35">
        <v>293717.1296891747</v>
      </c>
      <c r="AD560" s="27">
        <f t="shared" si="137"/>
        <v>5986.144247368281</v>
      </c>
      <c r="AF560" s="30">
        <f t="shared" si="138"/>
        <v>990206910.3211664</v>
      </c>
      <c r="AG560" s="23">
        <f t="shared" si="139"/>
        <v>0.6358446617947637</v>
      </c>
      <c r="AH560" s="23">
        <f t="shared" si="140"/>
        <v>1.2216350819119732</v>
      </c>
      <c r="AI560" s="23">
        <f t="shared" si="141"/>
        <v>0.24958225136991075</v>
      </c>
      <c r="AJ560" s="23">
        <f t="shared" si="142"/>
        <v>0.28106122780917836</v>
      </c>
      <c r="AK560" s="23">
        <f t="shared" si="143"/>
        <v>2.1390000000000002</v>
      </c>
    </row>
    <row r="561" spans="1:37" ht="12.75">
      <c r="A561" s="14" t="s">
        <v>1158</v>
      </c>
      <c r="B561" s="15" t="s">
        <v>259</v>
      </c>
      <c r="C561" s="16" t="s">
        <v>1131</v>
      </c>
      <c r="D561" s="17"/>
      <c r="E561" s="17" t="s">
        <v>1171</v>
      </c>
      <c r="F561" s="36">
        <v>651440597</v>
      </c>
      <c r="G561" s="34">
        <v>77.85</v>
      </c>
      <c r="H561" s="20">
        <f t="shared" si="128"/>
        <v>0.7785</v>
      </c>
      <c r="I561" s="18">
        <v>4501601.239999999</v>
      </c>
      <c r="J561" s="18">
        <v>429996.85</v>
      </c>
      <c r="L561" s="18">
        <v>534934.97</v>
      </c>
      <c r="M561" s="21">
        <f t="shared" si="129"/>
        <v>5466533.059999999</v>
      </c>
      <c r="N561" s="18">
        <v>5114832</v>
      </c>
      <c r="O561" s="18">
        <v>5779107.3</v>
      </c>
      <c r="Q561" s="21">
        <f t="shared" si="130"/>
        <v>10893939.3</v>
      </c>
      <c r="R561" s="18">
        <v>3182203.94</v>
      </c>
      <c r="S561" s="18">
        <v>198801</v>
      </c>
      <c r="T561" s="22">
        <f t="shared" si="131"/>
        <v>3381004.94</v>
      </c>
      <c r="U561" s="21">
        <f t="shared" si="132"/>
        <v>19741477.3</v>
      </c>
      <c r="V561" s="23">
        <f t="shared" si="133"/>
        <v>0.4884872012359402</v>
      </c>
      <c r="W561" s="23">
        <f t="shared" si="133"/>
        <v>0.03051713401275788</v>
      </c>
      <c r="X561" s="23">
        <f t="shared" si="133"/>
        <v>0.519004335248698</v>
      </c>
      <c r="Y561" s="24">
        <f t="shared" si="134"/>
        <v>1.6722843725381151</v>
      </c>
      <c r="Z561" s="24">
        <f t="shared" si="135"/>
        <v>0.8391452858747761</v>
      </c>
      <c r="AA561" s="25"/>
      <c r="AB561" s="24">
        <f t="shared" si="136"/>
        <v>3.0304339936615894</v>
      </c>
      <c r="AC561" s="35">
        <v>242584.05432595575</v>
      </c>
      <c r="AD561" s="27">
        <f t="shared" si="137"/>
        <v>7351.34964549626</v>
      </c>
      <c r="AF561" s="30">
        <f t="shared" si="138"/>
        <v>836789463.0700065</v>
      </c>
      <c r="AG561" s="23">
        <f t="shared" si="139"/>
        <v>0.6532746050535132</v>
      </c>
      <c r="AH561" s="23">
        <f t="shared" si="140"/>
        <v>1.3018733840209225</v>
      </c>
      <c r="AI561" s="23">
        <f t="shared" si="141"/>
        <v>0.3802872861621794</v>
      </c>
      <c r="AJ561" s="23">
        <f t="shared" si="142"/>
        <v>0.40404487499111136</v>
      </c>
      <c r="AK561" s="23">
        <f t="shared" si="143"/>
        <v>2.359</v>
      </c>
    </row>
    <row r="562" spans="1:37" ht="12.75">
      <c r="A562" s="14" t="s">
        <v>1159</v>
      </c>
      <c r="B562" s="15" t="s">
        <v>1160</v>
      </c>
      <c r="C562" s="16" t="s">
        <v>1131</v>
      </c>
      <c r="D562" s="17"/>
      <c r="E562" s="17" t="s">
        <v>1172</v>
      </c>
      <c r="F562" s="36">
        <v>207389892</v>
      </c>
      <c r="G562" s="34">
        <v>94.42</v>
      </c>
      <c r="H562" s="20">
        <f t="shared" si="128"/>
        <v>0.9442</v>
      </c>
      <c r="I562" s="18">
        <v>1188169.09</v>
      </c>
      <c r="J562" s="18">
        <v>113862.03</v>
      </c>
      <c r="L562" s="18">
        <v>141649.37</v>
      </c>
      <c r="M562" s="21">
        <f t="shared" si="129"/>
        <v>1443680.4900000002</v>
      </c>
      <c r="N562" s="18">
        <v>3592589</v>
      </c>
      <c r="Q562" s="21">
        <f t="shared" si="130"/>
        <v>3592589</v>
      </c>
      <c r="R562" s="18">
        <v>558000</v>
      </c>
      <c r="T562" s="22">
        <f t="shared" si="131"/>
        <v>558000</v>
      </c>
      <c r="U562" s="21">
        <f t="shared" si="132"/>
        <v>5594269.49</v>
      </c>
      <c r="V562" s="23">
        <f t="shared" si="133"/>
        <v>0.26905843607845653</v>
      </c>
      <c r="W562" s="23">
        <f t="shared" si="133"/>
        <v>0</v>
      </c>
      <c r="X562" s="23">
        <f t="shared" si="133"/>
        <v>0.26905843607845653</v>
      </c>
      <c r="Y562" s="24">
        <f t="shared" si="134"/>
        <v>1.732287415434885</v>
      </c>
      <c r="Z562" s="24">
        <f t="shared" si="135"/>
        <v>0.696119023004265</v>
      </c>
      <c r="AA562" s="25"/>
      <c r="AB562" s="24">
        <f t="shared" si="136"/>
        <v>2.697464874517607</v>
      </c>
      <c r="AC562" s="35">
        <v>217000.4581901489</v>
      </c>
      <c r="AD562" s="27">
        <f t="shared" si="137"/>
        <v>5853.511137221532</v>
      </c>
      <c r="AF562" s="30">
        <f t="shared" si="138"/>
        <v>219646147.00275365</v>
      </c>
      <c r="AG562" s="23">
        <f t="shared" si="139"/>
        <v>0.657275581520627</v>
      </c>
      <c r="AH562" s="23">
        <f t="shared" si="140"/>
        <v>1.635625777653619</v>
      </c>
      <c r="AI562" s="23">
        <f t="shared" si="141"/>
        <v>0.25404497534527865</v>
      </c>
      <c r="AJ562" s="23">
        <f t="shared" si="142"/>
        <v>0.25404497534527865</v>
      </c>
      <c r="AK562" s="23">
        <f t="shared" si="143"/>
        <v>2.547</v>
      </c>
    </row>
    <row r="563" spans="1:37" ht="12.75">
      <c r="A563" s="14" t="s">
        <v>1161</v>
      </c>
      <c r="B563" s="15" t="s">
        <v>1162</v>
      </c>
      <c r="C563" s="16" t="s">
        <v>1131</v>
      </c>
      <c r="D563" s="33"/>
      <c r="E563" s="17" t="s">
        <v>1170</v>
      </c>
      <c r="F563" s="36">
        <v>984531145</v>
      </c>
      <c r="G563" s="34">
        <v>94.3</v>
      </c>
      <c r="H563" s="20">
        <f t="shared" si="128"/>
        <v>0.943</v>
      </c>
      <c r="I563" s="18">
        <v>5494488.9799999995</v>
      </c>
      <c r="L563" s="18">
        <v>653213.33</v>
      </c>
      <c r="M563" s="21">
        <f t="shared" si="129"/>
        <v>6147702.31</v>
      </c>
      <c r="N563" s="18">
        <v>8618467</v>
      </c>
      <c r="Q563" s="21">
        <f t="shared" si="130"/>
        <v>8618467</v>
      </c>
      <c r="R563" s="18">
        <v>10479461.37</v>
      </c>
      <c r="T563" s="22">
        <f t="shared" si="131"/>
        <v>10479461.37</v>
      </c>
      <c r="U563" s="21">
        <f t="shared" si="132"/>
        <v>25245630.68</v>
      </c>
      <c r="V563" s="23">
        <f t="shared" si="133"/>
        <v>1.0644113620194309</v>
      </c>
      <c r="W563" s="23">
        <f t="shared" si="133"/>
        <v>0</v>
      </c>
      <c r="X563" s="23">
        <f t="shared" si="133"/>
        <v>1.0644113620194309</v>
      </c>
      <c r="Y563" s="24">
        <f t="shared" si="134"/>
        <v>0.8753879492557851</v>
      </c>
      <c r="Z563" s="24">
        <f t="shared" si="135"/>
        <v>0.6244294394566867</v>
      </c>
      <c r="AA563" s="25"/>
      <c r="AB563" s="24">
        <f t="shared" si="136"/>
        <v>2.564228750731903</v>
      </c>
      <c r="AC563" s="35">
        <v>152515.6548810318</v>
      </c>
      <c r="AD563" s="27">
        <f t="shared" si="137"/>
        <v>3910.850271826462</v>
      </c>
      <c r="AF563" s="30">
        <f t="shared" si="138"/>
        <v>1044041511.1346766</v>
      </c>
      <c r="AG563" s="23">
        <f t="shared" si="139"/>
        <v>0.5888369614076556</v>
      </c>
      <c r="AH563" s="23">
        <f t="shared" si="140"/>
        <v>0.8254908361482053</v>
      </c>
      <c r="AI563" s="23">
        <f t="shared" si="141"/>
        <v>1.0037399143843235</v>
      </c>
      <c r="AJ563" s="23">
        <f t="shared" si="142"/>
        <v>1.0037399143843235</v>
      </c>
      <c r="AK563" s="23">
        <f t="shared" si="143"/>
        <v>2.418</v>
      </c>
    </row>
    <row r="564" spans="1:37" ht="12.75">
      <c r="A564" s="14" t="s">
        <v>1163</v>
      </c>
      <c r="B564" s="15" t="s">
        <v>1164</v>
      </c>
      <c r="C564" s="16" t="s">
        <v>1131</v>
      </c>
      <c r="D564" s="17"/>
      <c r="E564" s="17" t="s">
        <v>1171</v>
      </c>
      <c r="F564" s="36">
        <v>347412461</v>
      </c>
      <c r="G564" s="34">
        <v>84.01</v>
      </c>
      <c r="H564" s="20">
        <f t="shared" si="128"/>
        <v>0.8401000000000001</v>
      </c>
      <c r="I564" s="18">
        <v>2260353.0100000002</v>
      </c>
      <c r="J564" s="18">
        <v>215908.83</v>
      </c>
      <c r="L564" s="18">
        <v>268600.07</v>
      </c>
      <c r="M564" s="21">
        <f t="shared" si="129"/>
        <v>2744861.91</v>
      </c>
      <c r="N564" s="18">
        <v>5733020</v>
      </c>
      <c r="Q564" s="21">
        <f t="shared" si="130"/>
        <v>5733020</v>
      </c>
      <c r="R564" s="18">
        <v>3495333</v>
      </c>
      <c r="S564" s="18">
        <v>173976</v>
      </c>
      <c r="T564" s="22">
        <f t="shared" si="131"/>
        <v>3669309</v>
      </c>
      <c r="U564" s="21">
        <f t="shared" si="132"/>
        <v>12147190.91</v>
      </c>
      <c r="V564" s="23">
        <f t="shared" si="133"/>
        <v>1.0061046716456148</v>
      </c>
      <c r="W564" s="23">
        <f t="shared" si="133"/>
        <v>0.050077651071934355</v>
      </c>
      <c r="X564" s="23">
        <f t="shared" si="133"/>
        <v>1.0561823227175493</v>
      </c>
      <c r="Y564" s="24">
        <f t="shared" si="134"/>
        <v>1.6502056326643966</v>
      </c>
      <c r="Z564" s="24">
        <f t="shared" si="135"/>
        <v>0.7900873509542883</v>
      </c>
      <c r="AA564" s="25"/>
      <c r="AB564" s="24">
        <f t="shared" si="136"/>
        <v>3.4964753063362344</v>
      </c>
      <c r="AC564" s="35">
        <v>173745.01488095237</v>
      </c>
      <c r="AD564" s="27">
        <f t="shared" si="137"/>
        <v>6074.951541302715</v>
      </c>
      <c r="AF564" s="30">
        <f t="shared" si="138"/>
        <v>413537032.49613136</v>
      </c>
      <c r="AG564" s="23">
        <f t="shared" si="139"/>
        <v>0.6637523835366977</v>
      </c>
      <c r="AH564" s="23">
        <f t="shared" si="140"/>
        <v>1.3863377520013598</v>
      </c>
      <c r="AI564" s="23">
        <f t="shared" si="141"/>
        <v>0.8452285346494812</v>
      </c>
      <c r="AJ564" s="23">
        <f t="shared" si="142"/>
        <v>0.8872987693150134</v>
      </c>
      <c r="AK564" s="23">
        <f t="shared" si="143"/>
        <v>2.937</v>
      </c>
    </row>
    <row r="565" spans="1:37" ht="12.75">
      <c r="A565" s="14" t="s">
        <v>1165</v>
      </c>
      <c r="B565" s="15" t="s">
        <v>1166</v>
      </c>
      <c r="C565" s="16" t="s">
        <v>1131</v>
      </c>
      <c r="D565" s="17"/>
      <c r="E565" s="17" t="s">
        <v>1171</v>
      </c>
      <c r="F565" s="36">
        <v>374253624</v>
      </c>
      <c r="G565" s="34">
        <v>64.84</v>
      </c>
      <c r="H565" s="20">
        <f t="shared" si="128"/>
        <v>0.6484000000000001</v>
      </c>
      <c r="I565" s="18">
        <v>2918811.72</v>
      </c>
      <c r="L565" s="18">
        <v>350356.28</v>
      </c>
      <c r="M565" s="21">
        <f t="shared" si="129"/>
        <v>3269168</v>
      </c>
      <c r="N565" s="18">
        <v>4045426</v>
      </c>
      <c r="O565" s="18">
        <v>4183500.16</v>
      </c>
      <c r="Q565" s="21">
        <f t="shared" si="130"/>
        <v>8228926.16</v>
      </c>
      <c r="R565" s="18">
        <v>5294709.57</v>
      </c>
      <c r="T565" s="22">
        <f t="shared" si="131"/>
        <v>5294709.57</v>
      </c>
      <c r="U565" s="21">
        <f t="shared" si="132"/>
        <v>16792803.73</v>
      </c>
      <c r="V565" s="23">
        <f t="shared" si="133"/>
        <v>1.4147383566818847</v>
      </c>
      <c r="W565" s="23">
        <f t="shared" si="133"/>
        <v>0</v>
      </c>
      <c r="X565" s="23">
        <f t="shared" si="133"/>
        <v>1.4147383566818847</v>
      </c>
      <c r="Y565" s="24">
        <f t="shared" si="134"/>
        <v>2.1987565736971995</v>
      </c>
      <c r="Z565" s="24">
        <f t="shared" si="135"/>
        <v>0.8735167251179377</v>
      </c>
      <c r="AA565" s="25"/>
      <c r="AB565" s="24">
        <f t="shared" si="136"/>
        <v>4.487011655497023</v>
      </c>
      <c r="AC565" s="35">
        <v>142490.83758937693</v>
      </c>
      <c r="AD565" s="27">
        <f t="shared" si="137"/>
        <v>6393.5804906506755</v>
      </c>
      <c r="AF565" s="30">
        <f t="shared" si="138"/>
        <v>577195595.311536</v>
      </c>
      <c r="AG565" s="23">
        <f t="shared" si="139"/>
        <v>0.566388244566471</v>
      </c>
      <c r="AH565" s="23">
        <f t="shared" si="140"/>
        <v>1.4256737623852644</v>
      </c>
      <c r="AI565" s="23">
        <f t="shared" si="141"/>
        <v>0.9173163504725343</v>
      </c>
      <c r="AJ565" s="23">
        <f t="shared" si="142"/>
        <v>0.9173163504725343</v>
      </c>
      <c r="AK565" s="23">
        <f t="shared" si="143"/>
        <v>2.909</v>
      </c>
    </row>
    <row r="566" spans="1:37" ht="12.75">
      <c r="A566" s="14" t="s">
        <v>1167</v>
      </c>
      <c r="B566" s="15" t="s">
        <v>214</v>
      </c>
      <c r="C566" s="16" t="s">
        <v>1131</v>
      </c>
      <c r="D566" s="17"/>
      <c r="E566" s="17" t="s">
        <v>1171</v>
      </c>
      <c r="F566" s="36">
        <v>674266073</v>
      </c>
      <c r="G566" s="34">
        <v>78.14</v>
      </c>
      <c r="H566" s="20">
        <f t="shared" si="128"/>
        <v>0.7814</v>
      </c>
      <c r="I566" s="18">
        <v>4585327.87</v>
      </c>
      <c r="J566" s="18">
        <v>437884.78</v>
      </c>
      <c r="L566" s="18">
        <v>544747.9</v>
      </c>
      <c r="M566" s="21">
        <f t="shared" si="129"/>
        <v>5567960.550000001</v>
      </c>
      <c r="N566" s="18">
        <v>5198441</v>
      </c>
      <c r="O566" s="18">
        <v>6667947.61</v>
      </c>
      <c r="Q566" s="21">
        <f t="shared" si="130"/>
        <v>11866388.61</v>
      </c>
      <c r="R566" s="18">
        <v>3200968.66</v>
      </c>
      <c r="S566" s="18">
        <v>134853.21</v>
      </c>
      <c r="T566" s="22">
        <f t="shared" si="131"/>
        <v>3335821.87</v>
      </c>
      <c r="U566" s="21">
        <f t="shared" si="132"/>
        <v>20770171.03</v>
      </c>
      <c r="V566" s="23">
        <f t="shared" si="133"/>
        <v>0.47473375692150543</v>
      </c>
      <c r="W566" s="23">
        <f t="shared" si="133"/>
        <v>0.019999999317776736</v>
      </c>
      <c r="X566" s="23">
        <f t="shared" si="133"/>
        <v>0.4947337562392821</v>
      </c>
      <c r="Y566" s="24">
        <f t="shared" si="134"/>
        <v>1.7598970325176064</v>
      </c>
      <c r="Z566" s="24">
        <f t="shared" si="135"/>
        <v>0.8257809154220934</v>
      </c>
      <c r="AA566" s="25"/>
      <c r="AB566" s="24">
        <f t="shared" si="136"/>
        <v>3.0804117041789825</v>
      </c>
      <c r="AC566" s="35">
        <v>245353.7320754717</v>
      </c>
      <c r="AD566" s="27">
        <f t="shared" si="137"/>
        <v>7557.905079492772</v>
      </c>
      <c r="AF566" s="30">
        <f t="shared" si="138"/>
        <v>862894897.619657</v>
      </c>
      <c r="AG566" s="23">
        <f t="shared" si="139"/>
        <v>0.6452652073108238</v>
      </c>
      <c r="AH566" s="23">
        <f t="shared" si="140"/>
        <v>1.3751835412092577</v>
      </c>
      <c r="AI566" s="23">
        <f t="shared" si="141"/>
        <v>0.3709569576584643</v>
      </c>
      <c r="AJ566" s="23">
        <f t="shared" si="142"/>
        <v>0.38658495712537505</v>
      </c>
      <c r="AK566" s="23">
        <f t="shared" si="143"/>
        <v>2.407</v>
      </c>
    </row>
    <row r="567" spans="1:37" ht="12.75">
      <c r="A567" s="14" t="s">
        <v>1168</v>
      </c>
      <c r="B567" s="15" t="s">
        <v>1169</v>
      </c>
      <c r="C567" s="16" t="s">
        <v>1131</v>
      </c>
      <c r="D567" s="17"/>
      <c r="E567" s="17" t="s">
        <v>1171</v>
      </c>
      <c r="F567" s="36">
        <v>576191518</v>
      </c>
      <c r="G567" s="34">
        <v>87.81</v>
      </c>
      <c r="H567" s="20">
        <f t="shared" si="128"/>
        <v>0.8781</v>
      </c>
      <c r="I567" s="18">
        <v>3249710.27</v>
      </c>
      <c r="J567" s="18">
        <v>355585.9</v>
      </c>
      <c r="L567" s="18">
        <v>442364.15</v>
      </c>
      <c r="M567" s="21">
        <f t="shared" si="129"/>
        <v>4047660.32</v>
      </c>
      <c r="N567" s="18">
        <v>6906779</v>
      </c>
      <c r="Q567" s="21">
        <f t="shared" si="130"/>
        <v>6906779</v>
      </c>
      <c r="R567" s="18">
        <v>521330.44</v>
      </c>
      <c r="S567" s="18">
        <v>115238.3</v>
      </c>
      <c r="T567" s="22">
        <f t="shared" si="131"/>
        <v>636568.74</v>
      </c>
      <c r="U567" s="21">
        <f t="shared" si="132"/>
        <v>11591008.06</v>
      </c>
      <c r="V567" s="23">
        <f t="shared" si="133"/>
        <v>0.09047867309980082</v>
      </c>
      <c r="W567" s="23">
        <f t="shared" si="133"/>
        <v>0.01999999937520774</v>
      </c>
      <c r="X567" s="23">
        <f t="shared" si="133"/>
        <v>0.11047867247500856</v>
      </c>
      <c r="Y567" s="24">
        <f t="shared" si="134"/>
        <v>1.1986950144587167</v>
      </c>
      <c r="Z567" s="24">
        <f t="shared" si="135"/>
        <v>0.7024852316552149</v>
      </c>
      <c r="AA567" s="25"/>
      <c r="AB567" s="24">
        <f t="shared" si="136"/>
        <v>2.0116589185889406</v>
      </c>
      <c r="AC567" s="35">
        <v>269342.36888626986</v>
      </c>
      <c r="AD567" s="27">
        <f t="shared" si="137"/>
        <v>5418.249785239372</v>
      </c>
      <c r="AF567" s="30">
        <f t="shared" si="138"/>
        <v>656179840.5648559</v>
      </c>
      <c r="AG567" s="23">
        <f t="shared" si="139"/>
        <v>0.6168522819164443</v>
      </c>
      <c r="AH567" s="23">
        <f t="shared" si="140"/>
        <v>1.0525740921961992</v>
      </c>
      <c r="AI567" s="23">
        <f t="shared" si="141"/>
        <v>0.0794493228489351</v>
      </c>
      <c r="AJ567" s="23">
        <f t="shared" si="142"/>
        <v>0.09701132230030501</v>
      </c>
      <c r="AK567" s="23">
        <f t="shared" si="143"/>
        <v>1.767</v>
      </c>
    </row>
    <row r="568" spans="6:37" ht="12.75">
      <c r="F568" s="21">
        <f>SUM(F2:F567)</f>
        <v>983962995668</v>
      </c>
      <c r="G568" s="34">
        <v>76.79</v>
      </c>
      <c r="H568" s="20">
        <f>G568/100</f>
        <v>0.7679</v>
      </c>
      <c r="I568" s="21">
        <f aca="true" t="shared" si="144" ref="I568:N568">SUM(I2:I567)</f>
        <v>4221084312.450002</v>
      </c>
      <c r="J568" s="21">
        <f t="shared" si="144"/>
        <v>126793423.12999997</v>
      </c>
      <c r="K568" s="21">
        <f t="shared" si="144"/>
        <v>23130618.000000007</v>
      </c>
      <c r="L568" s="21">
        <f t="shared" si="144"/>
        <v>201163998.85999992</v>
      </c>
      <c r="M568" s="21">
        <f t="shared" si="144"/>
        <v>4572172352.439997</v>
      </c>
      <c r="N568" s="61">
        <f t="shared" si="144"/>
        <v>10574650319.56</v>
      </c>
      <c r="O568" s="61">
        <f aca="true" t="shared" si="145" ref="O568:U568">SUM(O2:O567)</f>
        <v>2554861707.480001</v>
      </c>
      <c r="P568" s="61">
        <f t="shared" si="145"/>
        <v>62576560.160000004</v>
      </c>
      <c r="Q568" s="62">
        <f t="shared" si="145"/>
        <v>13192088587.2</v>
      </c>
      <c r="R568" s="61">
        <f t="shared" si="145"/>
        <v>7156354271.329996</v>
      </c>
      <c r="S568" s="61">
        <f t="shared" si="145"/>
        <v>90290479.47999997</v>
      </c>
      <c r="T568" s="62">
        <f t="shared" si="145"/>
        <v>7246644750.809998</v>
      </c>
      <c r="U568" s="62">
        <f t="shared" si="145"/>
        <v>25010905690.45002</v>
      </c>
      <c r="V568" s="23">
        <f t="shared" si="133"/>
        <v>0.7272991263733082</v>
      </c>
      <c r="W568" s="23">
        <f t="shared" si="133"/>
        <v>0.009176206816467006</v>
      </c>
      <c r="X568" s="23">
        <f t="shared" si="133"/>
        <v>0.7364753331897753</v>
      </c>
      <c r="Y568" s="24">
        <f t="shared" si="134"/>
        <v>1.3407098280402363</v>
      </c>
      <c r="Z568" s="24">
        <f t="shared" si="135"/>
        <v>0.464669136194091</v>
      </c>
      <c r="AA568" s="25">
        <v>0</v>
      </c>
      <c r="AB568" s="24">
        <f t="shared" si="136"/>
        <v>2.541854297424105</v>
      </c>
      <c r="AC568" s="35">
        <v>298056.7556463436</v>
      </c>
      <c r="AD568" s="27">
        <f t="shared" si="137"/>
        <v>7576.168452159448</v>
      </c>
      <c r="AF568" s="30">
        <f>SUM(AF2:AF567)</f>
        <v>1281461379262.806</v>
      </c>
      <c r="AG568" s="23">
        <f t="shared" si="139"/>
        <v>0.35679361285708494</v>
      </c>
      <c r="AH568" s="23">
        <f t="shared" si="140"/>
        <v>1.0294565876647095</v>
      </c>
      <c r="AI568" s="23">
        <f t="shared" si="141"/>
        <v>0.5584525907013191</v>
      </c>
      <c r="AJ568" s="23">
        <f>(R568/AF568)*100</f>
        <v>0.5584525907013191</v>
      </c>
      <c r="AK568" s="23">
        <f>(U568/AF568)*100</f>
        <v>1.9517486906111985</v>
      </c>
    </row>
    <row r="569" spans="4:25" ht="12.75">
      <c r="D569" s="63"/>
      <c r="V569" s="23"/>
      <c r="W569" s="23"/>
      <c r="X569" s="23"/>
      <c r="Y569" s="23"/>
    </row>
    <row r="571" spans="3:30" ht="12.75">
      <c r="C571" s="43" t="s">
        <v>37</v>
      </c>
      <c r="F571" s="26">
        <f>SUMIF($C$2:$C$567,$C571,F$2:F$567)</f>
        <v>47827529564</v>
      </c>
      <c r="I571" s="26">
        <f aca="true" t="shared" si="146" ref="I571:U586">SUMIF($C$2:$C$567,$C571,I$2:I$567)</f>
        <v>146224156.37999997</v>
      </c>
      <c r="J571" s="26">
        <f t="shared" si="146"/>
        <v>8063043.000000001</v>
      </c>
      <c r="K571" s="26">
        <f t="shared" si="146"/>
        <v>6194455.000000001</v>
      </c>
      <c r="L571" s="26">
        <f t="shared" si="146"/>
        <v>2776325.2600000007</v>
      </c>
      <c r="M571" s="26">
        <f t="shared" si="146"/>
        <v>163257979.64000005</v>
      </c>
      <c r="N571" s="26">
        <f t="shared" si="146"/>
        <v>358735803.5</v>
      </c>
      <c r="O571" s="26">
        <f t="shared" si="146"/>
        <v>58542171.510000005</v>
      </c>
      <c r="P571" s="26">
        <f t="shared" si="146"/>
        <v>5846588</v>
      </c>
      <c r="Q571" s="26">
        <f t="shared" si="146"/>
        <v>423124563.0100001</v>
      </c>
      <c r="R571" s="26">
        <f t="shared" si="146"/>
        <v>381525030.4699999</v>
      </c>
      <c r="S571" s="26">
        <f t="shared" si="146"/>
        <v>540866</v>
      </c>
      <c r="T571" s="26">
        <f t="shared" si="146"/>
        <v>382065896.4699999</v>
      </c>
      <c r="U571" s="26">
        <f t="shared" si="146"/>
        <v>968448439.1199998</v>
      </c>
      <c r="V571" s="23">
        <f aca="true" t="shared" si="147" ref="V571:V591">(R571/F571)*100</f>
        <v>0.7977100928022332</v>
      </c>
      <c r="W571" s="23">
        <f aca="true" t="shared" si="148" ref="W571:W591">(S571/$F571)*100</f>
        <v>0.001130867525315613</v>
      </c>
      <c r="X571" s="23">
        <f>V571+W571</f>
        <v>0.7988409603275488</v>
      </c>
      <c r="Y571" s="23">
        <f aca="true" t="shared" si="149" ref="Y571:Y591">(Q571/F571)*100</f>
        <v>0.8846883099905873</v>
      </c>
      <c r="Z571" s="23">
        <f aca="true" t="shared" si="150" ref="Z571:Z591">(M571/F571)*100</f>
        <v>0.34134729752565995</v>
      </c>
      <c r="AB571" s="24">
        <f aca="true" t="shared" si="151" ref="AB571:AB591">((U571/F571)*100)-AA571</f>
        <v>2.0248765678437954</v>
      </c>
      <c r="AC571" s="35">
        <v>254231.38350997295</v>
      </c>
      <c r="AD571" s="27">
        <f aca="true" t="shared" si="152" ref="AD571:AD591">AC571/100*AB571</f>
        <v>5147.871712798537</v>
      </c>
    </row>
    <row r="572" spans="3:30" ht="12.75">
      <c r="C572" s="43" t="s">
        <v>84</v>
      </c>
      <c r="F572" s="26">
        <f aca="true" t="shared" si="153" ref="F572:F591">SUMIF($C$2:$C$567,$C572,F$2:F$567)</f>
        <v>159486766343</v>
      </c>
      <c r="I572" s="26">
        <f t="shared" si="146"/>
        <v>352741117.0000001</v>
      </c>
      <c r="J572" s="26">
        <f t="shared" si="146"/>
        <v>0</v>
      </c>
      <c r="K572" s="26">
        <f t="shared" si="146"/>
        <v>0</v>
      </c>
      <c r="L572" s="26">
        <f t="shared" si="146"/>
        <v>4585302.500000002</v>
      </c>
      <c r="M572" s="26">
        <f t="shared" si="146"/>
        <v>357326419.50000006</v>
      </c>
      <c r="N572" s="26">
        <f t="shared" si="146"/>
        <v>1649093661.09</v>
      </c>
      <c r="O572" s="26">
        <f t="shared" si="146"/>
        <v>233765994.79</v>
      </c>
      <c r="P572" s="26">
        <f t="shared" si="146"/>
        <v>0</v>
      </c>
      <c r="Q572" s="26">
        <f t="shared" si="146"/>
        <v>1882859655.88</v>
      </c>
      <c r="R572" s="26">
        <f t="shared" si="146"/>
        <v>1033606088.03</v>
      </c>
      <c r="S572" s="26">
        <f t="shared" si="146"/>
        <v>4832239.09</v>
      </c>
      <c r="T572" s="26">
        <f t="shared" si="146"/>
        <v>1038438327.1199999</v>
      </c>
      <c r="U572" s="26">
        <f t="shared" si="146"/>
        <v>3278624402.5000005</v>
      </c>
      <c r="V572" s="23">
        <f t="shared" si="147"/>
        <v>0.6480826664997875</v>
      </c>
      <c r="W572" s="23">
        <f t="shared" si="148"/>
        <v>0.0030298683714030236</v>
      </c>
      <c r="X572" s="23">
        <f aca="true" t="shared" si="154" ref="X572:X591">V572+W572</f>
        <v>0.6511125348711906</v>
      </c>
      <c r="Y572" s="23">
        <f t="shared" si="149"/>
        <v>1.1805742250931532</v>
      </c>
      <c r="Z572" s="23">
        <f t="shared" si="150"/>
        <v>0.22404769229035373</v>
      </c>
      <c r="AB572" s="24">
        <f t="shared" si="151"/>
        <v>2.0557344522546974</v>
      </c>
      <c r="AC572" s="35">
        <v>491984.1128467047</v>
      </c>
      <c r="AD572" s="27">
        <f t="shared" si="152"/>
        <v>10113.886907409338</v>
      </c>
    </row>
    <row r="573" spans="3:30" ht="12.75">
      <c r="C573" s="43" t="s">
        <v>225</v>
      </c>
      <c r="F573" s="26">
        <f t="shared" si="153"/>
        <v>40441732925</v>
      </c>
      <c r="I573" s="26">
        <f t="shared" si="146"/>
        <v>160172090.00000003</v>
      </c>
      <c r="J573" s="26">
        <f t="shared" si="146"/>
        <v>11174999.999999993</v>
      </c>
      <c r="K573" s="26">
        <f t="shared" si="146"/>
        <v>0</v>
      </c>
      <c r="L573" s="26">
        <f t="shared" si="146"/>
        <v>20757912.419999998</v>
      </c>
      <c r="M573" s="26">
        <f t="shared" si="146"/>
        <v>192105002.42000002</v>
      </c>
      <c r="N573" s="26">
        <f t="shared" si="146"/>
        <v>522245111</v>
      </c>
      <c r="O573" s="26">
        <f t="shared" si="146"/>
        <v>169665186.58</v>
      </c>
      <c r="P573" s="26">
        <f t="shared" si="146"/>
        <v>0</v>
      </c>
      <c r="Q573" s="26">
        <f t="shared" si="146"/>
        <v>691910297.5799999</v>
      </c>
      <c r="R573" s="26">
        <f t="shared" si="146"/>
        <v>211034214.69</v>
      </c>
      <c r="S573" s="26">
        <f t="shared" si="146"/>
        <v>8029983.66</v>
      </c>
      <c r="T573" s="26">
        <f t="shared" si="146"/>
        <v>219064198.35</v>
      </c>
      <c r="U573" s="26">
        <f t="shared" si="146"/>
        <v>1103079498.35</v>
      </c>
      <c r="V573" s="23">
        <f t="shared" si="147"/>
        <v>0.5218228780684724</v>
      </c>
      <c r="W573" s="23">
        <f t="shared" si="148"/>
        <v>0.01985568638933392</v>
      </c>
      <c r="X573" s="23">
        <f t="shared" si="154"/>
        <v>0.5416785644578063</v>
      </c>
      <c r="Y573" s="23">
        <f t="shared" si="149"/>
        <v>1.710881922056014</v>
      </c>
      <c r="Z573" s="23">
        <f t="shared" si="150"/>
        <v>0.47501674267090027</v>
      </c>
      <c r="AB573" s="24">
        <f t="shared" si="151"/>
        <v>2.7275772291847207</v>
      </c>
      <c r="AC573" s="35">
        <v>220978.53653105398</v>
      </c>
      <c r="AD573" s="27">
        <f t="shared" si="152"/>
        <v>6027.360243806668</v>
      </c>
    </row>
    <row r="574" spans="3:30" ht="12.75">
      <c r="C574" s="43" t="s">
        <v>305</v>
      </c>
      <c r="F574" s="26">
        <f t="shared" si="153"/>
        <v>29033843527</v>
      </c>
      <c r="I574" s="26">
        <f t="shared" si="146"/>
        <v>256577245</v>
      </c>
      <c r="J574" s="26">
        <f t="shared" si="146"/>
        <v>8384057.000000002</v>
      </c>
      <c r="K574" s="26">
        <f t="shared" si="146"/>
        <v>0</v>
      </c>
      <c r="L574" s="26">
        <f t="shared" si="146"/>
        <v>0</v>
      </c>
      <c r="M574" s="26">
        <f t="shared" si="146"/>
        <v>264961301.99999994</v>
      </c>
      <c r="N574" s="26">
        <f t="shared" si="146"/>
        <v>527985989.53999996</v>
      </c>
      <c r="O574" s="26">
        <f t="shared" si="146"/>
        <v>59442999.00999999</v>
      </c>
      <c r="P574" s="26">
        <f t="shared" si="146"/>
        <v>0</v>
      </c>
      <c r="Q574" s="26">
        <f t="shared" si="146"/>
        <v>587428988.55</v>
      </c>
      <c r="R574" s="26">
        <f t="shared" si="146"/>
        <v>273526481.15000004</v>
      </c>
      <c r="S574" s="26">
        <f t="shared" si="146"/>
        <v>2587749.73</v>
      </c>
      <c r="T574" s="26">
        <f t="shared" si="146"/>
        <v>276114230.88000005</v>
      </c>
      <c r="U574" s="26">
        <f t="shared" si="146"/>
        <v>1128504521.4299998</v>
      </c>
      <c r="V574" s="23">
        <f t="shared" si="147"/>
        <v>0.9420953202273556</v>
      </c>
      <c r="W574" s="23">
        <f t="shared" si="148"/>
        <v>0.008912873445754864</v>
      </c>
      <c r="X574" s="23">
        <f t="shared" si="154"/>
        <v>0.9510081936731105</v>
      </c>
      <c r="Y574" s="23">
        <f t="shared" si="149"/>
        <v>2.023256025347525</v>
      </c>
      <c r="Z574" s="23">
        <f t="shared" si="150"/>
        <v>0.9125946475312489</v>
      </c>
      <c r="AB574" s="24">
        <f t="shared" si="151"/>
        <v>3.8868588665518846</v>
      </c>
      <c r="AC574" s="35">
        <v>145890.39048075388</v>
      </c>
      <c r="AD574" s="27">
        <f t="shared" si="152"/>
        <v>5670.553577848349</v>
      </c>
    </row>
    <row r="575" spans="3:30" ht="12.75">
      <c r="C575" s="43" t="s">
        <v>380</v>
      </c>
      <c r="F575" s="26">
        <f t="shared" si="153"/>
        <v>53450725910</v>
      </c>
      <c r="I575" s="26">
        <f t="shared" si="146"/>
        <v>92412096.24999997</v>
      </c>
      <c r="J575" s="26">
        <f t="shared" si="146"/>
        <v>9204212.13</v>
      </c>
      <c r="K575" s="26">
        <f t="shared" si="146"/>
        <v>0</v>
      </c>
      <c r="L575" s="26">
        <f t="shared" si="146"/>
        <v>5353509.350000001</v>
      </c>
      <c r="M575" s="26">
        <f t="shared" si="146"/>
        <v>106969817.73</v>
      </c>
      <c r="N575" s="26">
        <f t="shared" si="146"/>
        <v>128479646</v>
      </c>
      <c r="O575" s="26">
        <f t="shared" si="146"/>
        <v>18860045</v>
      </c>
      <c r="P575" s="26">
        <f t="shared" si="146"/>
        <v>0</v>
      </c>
      <c r="Q575" s="26">
        <f t="shared" si="146"/>
        <v>147339691</v>
      </c>
      <c r="R575" s="26">
        <f t="shared" si="146"/>
        <v>178071907.78</v>
      </c>
      <c r="S575" s="26">
        <f t="shared" si="146"/>
        <v>0</v>
      </c>
      <c r="T575" s="26">
        <f t="shared" si="146"/>
        <v>178071907.78</v>
      </c>
      <c r="U575" s="26">
        <f t="shared" si="146"/>
        <v>432381416.51000005</v>
      </c>
      <c r="V575" s="23">
        <f t="shared" si="147"/>
        <v>0.3331515236665567</v>
      </c>
      <c r="W575" s="23">
        <f t="shared" si="148"/>
        <v>0</v>
      </c>
      <c r="X575" s="23">
        <f t="shared" si="154"/>
        <v>0.3331515236665567</v>
      </c>
      <c r="Y575" s="23">
        <f t="shared" si="149"/>
        <v>0.2756551730430933</v>
      </c>
      <c r="Z575" s="23">
        <f t="shared" si="150"/>
        <v>0.20012790454916385</v>
      </c>
      <c r="AB575" s="24">
        <f t="shared" si="151"/>
        <v>0.808934601258814</v>
      </c>
      <c r="AC575" s="35">
        <v>548249.0158657163</v>
      </c>
      <c r="AD575" s="27">
        <f t="shared" si="152"/>
        <v>4434.975990398703</v>
      </c>
    </row>
    <row r="576" spans="3:30" ht="12.75">
      <c r="C576" s="43" t="s">
        <v>413</v>
      </c>
      <c r="F576" s="26">
        <f t="shared" si="153"/>
        <v>6158343700</v>
      </c>
      <c r="I576" s="26">
        <f t="shared" si="146"/>
        <v>82938491</v>
      </c>
      <c r="J576" s="26">
        <f t="shared" si="146"/>
        <v>0</v>
      </c>
      <c r="K576" s="26">
        <f t="shared" si="146"/>
        <v>2163228</v>
      </c>
      <c r="L576" s="26">
        <f t="shared" si="146"/>
        <v>963843.5399999999</v>
      </c>
      <c r="M576" s="26">
        <f t="shared" si="146"/>
        <v>86065562.54</v>
      </c>
      <c r="N576" s="26">
        <f t="shared" si="146"/>
        <v>59086846</v>
      </c>
      <c r="O576" s="26">
        <f t="shared" si="146"/>
        <v>8246562.04</v>
      </c>
      <c r="P576" s="26">
        <f t="shared" si="146"/>
        <v>0</v>
      </c>
      <c r="Q576" s="26">
        <f t="shared" si="146"/>
        <v>67333408.03999999</v>
      </c>
      <c r="R576" s="26">
        <f t="shared" si="146"/>
        <v>60192450.85</v>
      </c>
      <c r="S576" s="26">
        <f t="shared" si="146"/>
        <v>0</v>
      </c>
      <c r="T576" s="26">
        <f t="shared" si="146"/>
        <v>60192450.85</v>
      </c>
      <c r="U576" s="26">
        <f t="shared" si="146"/>
        <v>213591421.43</v>
      </c>
      <c r="V576" s="23">
        <f t="shared" si="147"/>
        <v>0.9774129828122455</v>
      </c>
      <c r="W576" s="23">
        <f t="shared" si="148"/>
        <v>0</v>
      </c>
      <c r="X576" s="23">
        <f t="shared" si="154"/>
        <v>0.9774129828122455</v>
      </c>
      <c r="Y576" s="23">
        <f t="shared" si="149"/>
        <v>1.093368790702604</v>
      </c>
      <c r="Z576" s="23">
        <f t="shared" si="150"/>
        <v>1.39754399449969</v>
      </c>
      <c r="AB576" s="24">
        <f t="shared" si="151"/>
        <v>3.468325768014539</v>
      </c>
      <c r="AC576" s="35">
        <v>109063.23261144114</v>
      </c>
      <c r="AD576" s="27">
        <f t="shared" si="152"/>
        <v>3782.668200092249</v>
      </c>
    </row>
    <row r="577" spans="3:30" ht="12.75">
      <c r="C577" s="66" t="s">
        <v>442</v>
      </c>
      <c r="F577" s="26">
        <f t="shared" si="153"/>
        <v>75256431300</v>
      </c>
      <c r="I577" s="26">
        <f t="shared" si="146"/>
        <v>373755353.78000003</v>
      </c>
      <c r="J577" s="26">
        <f t="shared" si="146"/>
        <v>0</v>
      </c>
      <c r="K577" s="26">
        <f t="shared" si="146"/>
        <v>0</v>
      </c>
      <c r="L577" s="26">
        <f t="shared" si="146"/>
        <v>14456525.719999999</v>
      </c>
      <c r="M577" s="26">
        <f t="shared" si="146"/>
        <v>388211879.5</v>
      </c>
      <c r="N577" s="26">
        <f t="shared" si="146"/>
        <v>808230326.9899999</v>
      </c>
      <c r="O577" s="26">
        <f t="shared" si="146"/>
        <v>131208603.53999999</v>
      </c>
      <c r="P577" s="26">
        <f t="shared" si="146"/>
        <v>31458124.9</v>
      </c>
      <c r="Q577" s="26">
        <f t="shared" si="146"/>
        <v>970897055.4300001</v>
      </c>
      <c r="R577" s="26">
        <f t="shared" si="146"/>
        <v>761769210.28</v>
      </c>
      <c r="S577" s="26">
        <f t="shared" si="146"/>
        <v>2696631.9899999998</v>
      </c>
      <c r="T577" s="26">
        <f t="shared" si="146"/>
        <v>764465842.27</v>
      </c>
      <c r="U577" s="26">
        <f t="shared" si="146"/>
        <v>2123574777.2</v>
      </c>
      <c r="V577" s="23">
        <f t="shared" si="147"/>
        <v>1.0122313762704291</v>
      </c>
      <c r="W577" s="23">
        <f t="shared" si="148"/>
        <v>0.003583257860381694</v>
      </c>
      <c r="X577" s="23">
        <f t="shared" si="154"/>
        <v>1.0158146341308107</v>
      </c>
      <c r="Y577" s="23">
        <f t="shared" si="149"/>
        <v>1.2901183841147674</v>
      </c>
      <c r="Z577" s="23">
        <f t="shared" si="150"/>
        <v>0.5158520976797899</v>
      </c>
      <c r="AB577" s="24">
        <f t="shared" si="151"/>
        <v>2.821785115925368</v>
      </c>
      <c r="AC577" s="35">
        <v>361553.1661253749</v>
      </c>
      <c r="AD577" s="27">
        <f t="shared" si="152"/>
        <v>10202.25342788275</v>
      </c>
    </row>
    <row r="578" spans="3:30" ht="12.75">
      <c r="C578" s="43" t="s">
        <v>486</v>
      </c>
      <c r="F578" s="26">
        <f t="shared" si="153"/>
        <v>17771074325</v>
      </c>
      <c r="I578" s="26">
        <f t="shared" si="146"/>
        <v>148019999.99999997</v>
      </c>
      <c r="J578" s="26">
        <f t="shared" si="146"/>
        <v>4476556</v>
      </c>
      <c r="K578" s="26">
        <f t="shared" si="146"/>
        <v>0</v>
      </c>
      <c r="L578" s="26">
        <f t="shared" si="146"/>
        <v>11626171.990000002</v>
      </c>
      <c r="M578" s="26">
        <f t="shared" si="146"/>
        <v>164122727.99</v>
      </c>
      <c r="N578" s="26">
        <f t="shared" si="146"/>
        <v>331638753.5</v>
      </c>
      <c r="O578" s="26">
        <f t="shared" si="146"/>
        <v>55592804.16</v>
      </c>
      <c r="P578" s="26">
        <f t="shared" si="146"/>
        <v>0</v>
      </c>
      <c r="Q578" s="26">
        <f t="shared" si="146"/>
        <v>387231557.65999997</v>
      </c>
      <c r="R578" s="26">
        <f t="shared" si="146"/>
        <v>166312721.71999997</v>
      </c>
      <c r="S578" s="26">
        <f t="shared" si="146"/>
        <v>2284664.07</v>
      </c>
      <c r="T578" s="26">
        <f t="shared" si="146"/>
        <v>168597385.78999996</v>
      </c>
      <c r="U578" s="26">
        <f t="shared" si="146"/>
        <v>719951671.4399999</v>
      </c>
      <c r="V578" s="23">
        <f t="shared" si="147"/>
        <v>0.9358619444072354</v>
      </c>
      <c r="W578" s="23">
        <f t="shared" si="148"/>
        <v>0.012856083026933151</v>
      </c>
      <c r="X578" s="23">
        <f t="shared" si="154"/>
        <v>0.9487180274341686</v>
      </c>
      <c r="Y578" s="23">
        <f t="shared" si="149"/>
        <v>2.178999145342891</v>
      </c>
      <c r="Z578" s="23">
        <f t="shared" si="150"/>
        <v>0.9235385829156956</v>
      </c>
      <c r="AB578" s="24">
        <f t="shared" si="151"/>
        <v>4.051255755692755</v>
      </c>
      <c r="AC578" s="35">
        <v>147208.1327969773</v>
      </c>
      <c r="AD578" s="27">
        <f t="shared" si="152"/>
        <v>5963.777952785376</v>
      </c>
    </row>
    <row r="579" spans="3:30" ht="12.75">
      <c r="C579" s="43" t="s">
        <v>533</v>
      </c>
      <c r="F579" s="26">
        <f t="shared" si="153"/>
        <v>21990567398</v>
      </c>
      <c r="I579" s="26">
        <f t="shared" si="146"/>
        <v>269353339</v>
      </c>
      <c r="J579" s="26">
        <f t="shared" si="146"/>
        <v>0</v>
      </c>
      <c r="K579" s="26">
        <f t="shared" si="146"/>
        <v>0</v>
      </c>
      <c r="L579" s="26">
        <f t="shared" si="146"/>
        <v>695215.0000000001</v>
      </c>
      <c r="M579" s="26">
        <f t="shared" si="146"/>
        <v>270048553.99999994</v>
      </c>
      <c r="N579" s="26">
        <f t="shared" si="146"/>
        <v>374468368.5</v>
      </c>
      <c r="O579" s="26">
        <f t="shared" si="146"/>
        <v>0</v>
      </c>
      <c r="P579" s="26">
        <f t="shared" si="146"/>
        <v>13857260.17</v>
      </c>
      <c r="Q579" s="26">
        <f t="shared" si="146"/>
        <v>388325628.67</v>
      </c>
      <c r="R579" s="26">
        <f t="shared" si="146"/>
        <v>596633287.35</v>
      </c>
      <c r="S579" s="26">
        <f t="shared" si="146"/>
        <v>607228.61</v>
      </c>
      <c r="T579" s="26">
        <f t="shared" si="146"/>
        <v>597240515.96</v>
      </c>
      <c r="U579" s="26">
        <f t="shared" si="146"/>
        <v>1255614698.6299999</v>
      </c>
      <c r="V579" s="23">
        <f t="shared" si="147"/>
        <v>2.7131327562028376</v>
      </c>
      <c r="W579" s="23">
        <f t="shared" si="148"/>
        <v>0.002761313971622334</v>
      </c>
      <c r="X579" s="23">
        <f t="shared" si="154"/>
        <v>2.71589407017446</v>
      </c>
      <c r="Y579" s="23">
        <f t="shared" si="149"/>
        <v>1.7658736204565484</v>
      </c>
      <c r="Z579" s="23">
        <f t="shared" si="150"/>
        <v>1.2280199465183437</v>
      </c>
      <c r="AB579" s="24">
        <f t="shared" si="151"/>
        <v>5.7097876371493514</v>
      </c>
      <c r="AC579" s="35">
        <v>123146.85779313916</v>
      </c>
      <c r="AD579" s="27">
        <f t="shared" si="152"/>
        <v>7031.424061810552</v>
      </c>
    </row>
    <row r="580" spans="3:30" ht="12.75">
      <c r="C580" s="43" t="s">
        <v>558</v>
      </c>
      <c r="F580" s="26">
        <f t="shared" si="153"/>
        <v>20942758664</v>
      </c>
      <c r="I580" s="26">
        <f t="shared" si="146"/>
        <v>68825999.99999999</v>
      </c>
      <c r="J580" s="26">
        <f t="shared" si="146"/>
        <v>5428637</v>
      </c>
      <c r="K580" s="26">
        <f t="shared" si="146"/>
        <v>0</v>
      </c>
      <c r="L580" s="26">
        <f t="shared" si="146"/>
        <v>7173000</v>
      </c>
      <c r="M580" s="26">
        <f t="shared" si="146"/>
        <v>81427637</v>
      </c>
      <c r="N580" s="26">
        <f t="shared" si="146"/>
        <v>211809637.16</v>
      </c>
      <c r="O580" s="26">
        <f t="shared" si="146"/>
        <v>119090081.94</v>
      </c>
      <c r="P580" s="26">
        <f t="shared" si="146"/>
        <v>0</v>
      </c>
      <c r="Q580" s="26">
        <f t="shared" si="146"/>
        <v>330899719.0999999</v>
      </c>
      <c r="R580" s="26">
        <f t="shared" si="146"/>
        <v>59096437.77</v>
      </c>
      <c r="S580" s="26">
        <f t="shared" si="146"/>
        <v>5078892.08</v>
      </c>
      <c r="T580" s="26">
        <f t="shared" si="146"/>
        <v>64175329.85</v>
      </c>
      <c r="U580" s="26">
        <f t="shared" si="146"/>
        <v>476502685.95000005</v>
      </c>
      <c r="V580" s="23">
        <f t="shared" si="147"/>
        <v>0.28218077053805274</v>
      </c>
      <c r="W580" s="23">
        <f t="shared" si="148"/>
        <v>0.024251304049692696</v>
      </c>
      <c r="X580" s="23">
        <f t="shared" si="154"/>
        <v>0.30643207458774546</v>
      </c>
      <c r="Y580" s="23">
        <f t="shared" si="149"/>
        <v>1.5800197309669954</v>
      </c>
      <c r="Z580" s="23">
        <f t="shared" si="150"/>
        <v>0.38881046335109504</v>
      </c>
      <c r="AB580" s="24">
        <f t="shared" si="151"/>
        <v>2.275262268905837</v>
      </c>
      <c r="AC580" s="35">
        <v>392503.05437520903</v>
      </c>
      <c r="AD580" s="27">
        <f t="shared" si="152"/>
        <v>8930.473900502091</v>
      </c>
    </row>
    <row r="581" spans="3:30" ht="12.75">
      <c r="C581" s="43" t="s">
        <v>610</v>
      </c>
      <c r="F581" s="26">
        <f t="shared" si="153"/>
        <v>35713727772</v>
      </c>
      <c r="I581" s="26">
        <f t="shared" si="146"/>
        <v>230930018.99999994</v>
      </c>
      <c r="J581" s="26">
        <f t="shared" si="146"/>
        <v>12887674</v>
      </c>
      <c r="K581" s="26">
        <f t="shared" si="146"/>
        <v>0</v>
      </c>
      <c r="L581" s="26">
        <f t="shared" si="146"/>
        <v>9488951.780000001</v>
      </c>
      <c r="M581" s="26">
        <f t="shared" si="146"/>
        <v>253306644.77999997</v>
      </c>
      <c r="N581" s="26">
        <f t="shared" si="146"/>
        <v>262253719.75</v>
      </c>
      <c r="O581" s="26">
        <f t="shared" si="146"/>
        <v>269746463.57000005</v>
      </c>
      <c r="P581" s="26">
        <f t="shared" si="146"/>
        <v>1882187</v>
      </c>
      <c r="Q581" s="26">
        <f t="shared" si="146"/>
        <v>533882370.32000005</v>
      </c>
      <c r="R581" s="26">
        <f t="shared" si="146"/>
        <v>268733267.14</v>
      </c>
      <c r="S581" s="26">
        <f t="shared" si="146"/>
        <v>6424532.99</v>
      </c>
      <c r="T581" s="26">
        <f t="shared" si="146"/>
        <v>275157800.13</v>
      </c>
      <c r="U581" s="26">
        <f t="shared" si="146"/>
        <v>1062346815.2299999</v>
      </c>
      <c r="V581" s="23">
        <f t="shared" si="147"/>
        <v>0.7524649032876657</v>
      </c>
      <c r="W581" s="23">
        <f t="shared" si="148"/>
        <v>0.017988973402650262</v>
      </c>
      <c r="X581" s="23">
        <f t="shared" si="154"/>
        <v>0.770453876690316</v>
      </c>
      <c r="Y581" s="23">
        <f t="shared" si="149"/>
        <v>1.4948939907039622</v>
      </c>
      <c r="Z581" s="23">
        <f t="shared" si="150"/>
        <v>0.7092696858673921</v>
      </c>
      <c r="AB581" s="24">
        <f t="shared" si="151"/>
        <v>2.97461755326167</v>
      </c>
      <c r="AC581" s="35">
        <v>246495.97696754942</v>
      </c>
      <c r="AD581" s="27">
        <f t="shared" si="152"/>
        <v>7332.312598960568</v>
      </c>
    </row>
    <row r="582" spans="3:30" ht="12.75">
      <c r="C582" s="43" t="s">
        <v>634</v>
      </c>
      <c r="F582" s="26">
        <f t="shared" si="153"/>
        <v>48466561786</v>
      </c>
      <c r="I582" s="26">
        <f t="shared" si="146"/>
        <v>308639999.99999994</v>
      </c>
      <c r="J582" s="26">
        <f t="shared" si="146"/>
        <v>0</v>
      </c>
      <c r="K582" s="26">
        <f t="shared" si="146"/>
        <v>0</v>
      </c>
      <c r="L582" s="26">
        <f t="shared" si="146"/>
        <v>22165430</v>
      </c>
      <c r="M582" s="26">
        <f t="shared" si="146"/>
        <v>330805430</v>
      </c>
      <c r="N582" s="26">
        <f t="shared" si="146"/>
        <v>1201777878.19</v>
      </c>
      <c r="O582" s="26">
        <f t="shared" si="146"/>
        <v>57682374.75</v>
      </c>
      <c r="P582" s="26">
        <f t="shared" si="146"/>
        <v>882589.09</v>
      </c>
      <c r="Q582" s="26">
        <f t="shared" si="146"/>
        <v>1260342842.03</v>
      </c>
      <c r="R582" s="26">
        <f t="shared" si="146"/>
        <v>557171250.94</v>
      </c>
      <c r="S582" s="26">
        <f t="shared" si="146"/>
        <v>6520953.6</v>
      </c>
      <c r="T582" s="26">
        <f t="shared" si="146"/>
        <v>563692204.54</v>
      </c>
      <c r="U582" s="26">
        <f t="shared" si="146"/>
        <v>2154840476.57</v>
      </c>
      <c r="V582" s="23">
        <f t="shared" si="147"/>
        <v>1.1495992915696034</v>
      </c>
      <c r="W582" s="23">
        <f t="shared" si="148"/>
        <v>0.013454541357385157</v>
      </c>
      <c r="X582" s="23">
        <f t="shared" si="154"/>
        <v>1.1630538329269886</v>
      </c>
      <c r="Y582" s="23">
        <f t="shared" si="149"/>
        <v>2.600437901072779</v>
      </c>
      <c r="Z582" s="23">
        <f t="shared" si="150"/>
        <v>0.6825436296897712</v>
      </c>
      <c r="AB582" s="24">
        <f t="shared" si="151"/>
        <v>4.446035363689539</v>
      </c>
      <c r="AC582" s="35">
        <v>153994.28191565335</v>
      </c>
      <c r="AD582" s="27">
        <f t="shared" si="152"/>
        <v>6846.640232029712</v>
      </c>
    </row>
    <row r="583" spans="3:30" ht="12.75">
      <c r="C583" s="43" t="s">
        <v>684</v>
      </c>
      <c r="F583" s="26">
        <f t="shared" si="153"/>
        <v>108110362547</v>
      </c>
      <c r="I583" s="26">
        <f t="shared" si="146"/>
        <v>302474999.99999994</v>
      </c>
      <c r="J583" s="26">
        <f t="shared" si="146"/>
        <v>12150000.000000002</v>
      </c>
      <c r="K583" s="26">
        <f t="shared" si="146"/>
        <v>1755000</v>
      </c>
      <c r="L583" s="26">
        <f t="shared" si="146"/>
        <v>18860693.679999996</v>
      </c>
      <c r="M583" s="26">
        <f t="shared" si="146"/>
        <v>335240693.68000007</v>
      </c>
      <c r="N583" s="26">
        <f t="shared" si="146"/>
        <v>860714576.9499999</v>
      </c>
      <c r="O583" s="26">
        <f t="shared" si="146"/>
        <v>319619578.3300001</v>
      </c>
      <c r="P583" s="26">
        <f t="shared" si="146"/>
        <v>0</v>
      </c>
      <c r="Q583" s="26">
        <f t="shared" si="146"/>
        <v>1180334155.2799997</v>
      </c>
      <c r="R583" s="26">
        <f t="shared" si="146"/>
        <v>468736012.3299999</v>
      </c>
      <c r="S583" s="26">
        <f t="shared" si="146"/>
        <v>12787783.3</v>
      </c>
      <c r="T583" s="26">
        <f t="shared" si="146"/>
        <v>481523795.62999994</v>
      </c>
      <c r="U583" s="26">
        <f t="shared" si="146"/>
        <v>1997098644.5899992</v>
      </c>
      <c r="V583" s="23">
        <f t="shared" si="147"/>
        <v>0.4335717698904406</v>
      </c>
      <c r="W583" s="23">
        <f t="shared" si="148"/>
        <v>0.011828452887150969</v>
      </c>
      <c r="X583" s="23">
        <f t="shared" si="154"/>
        <v>0.44540022277759156</v>
      </c>
      <c r="Y583" s="23">
        <f t="shared" si="149"/>
        <v>1.0917863260026162</v>
      </c>
      <c r="Z583" s="23">
        <f t="shared" si="150"/>
        <v>0.31009117514915113</v>
      </c>
      <c r="AB583" s="24">
        <f t="shared" si="151"/>
        <v>1.8472777239293585</v>
      </c>
      <c r="AC583" s="35">
        <v>432961.570008523</v>
      </c>
      <c r="AD583" s="27">
        <f t="shared" si="152"/>
        <v>7998.00263594226</v>
      </c>
    </row>
    <row r="584" spans="3:30" ht="12.75">
      <c r="C584" s="43" t="s">
        <v>791</v>
      </c>
      <c r="F584" s="26">
        <f t="shared" si="153"/>
        <v>76264974998</v>
      </c>
      <c r="I584" s="26">
        <f t="shared" si="146"/>
        <v>209993182.63000003</v>
      </c>
      <c r="J584" s="26">
        <f t="shared" si="146"/>
        <v>0</v>
      </c>
      <c r="K584" s="26">
        <f t="shared" si="146"/>
        <v>0</v>
      </c>
      <c r="L584" s="26">
        <f t="shared" si="146"/>
        <v>23024715.78</v>
      </c>
      <c r="M584" s="26">
        <f t="shared" si="146"/>
        <v>233017898.41000003</v>
      </c>
      <c r="N584" s="26">
        <f t="shared" si="146"/>
        <v>849161435.5</v>
      </c>
      <c r="O584" s="26">
        <f t="shared" si="146"/>
        <v>257127750.73</v>
      </c>
      <c r="P584" s="26">
        <f t="shared" si="146"/>
        <v>0</v>
      </c>
      <c r="Q584" s="26">
        <f t="shared" si="146"/>
        <v>1106289186.2299998</v>
      </c>
      <c r="R584" s="26">
        <f t="shared" si="146"/>
        <v>430664085.58000004</v>
      </c>
      <c r="S584" s="26">
        <f t="shared" si="146"/>
        <v>10864226.950000001</v>
      </c>
      <c r="T584" s="26">
        <f t="shared" si="146"/>
        <v>441528312.53000003</v>
      </c>
      <c r="U584" s="26">
        <f t="shared" si="146"/>
        <v>1780835397.1699998</v>
      </c>
      <c r="V584" s="23">
        <f t="shared" si="147"/>
        <v>0.5646944558642993</v>
      </c>
      <c r="W584" s="23">
        <f t="shared" si="148"/>
        <v>0.014245368795157816</v>
      </c>
      <c r="X584" s="23">
        <f t="shared" si="154"/>
        <v>0.5789398246594571</v>
      </c>
      <c r="Y584" s="23">
        <f t="shared" si="149"/>
        <v>1.4505861783328604</v>
      </c>
      <c r="Z584" s="23">
        <f t="shared" si="150"/>
        <v>0.3055372383143255</v>
      </c>
      <c r="AB584" s="24">
        <f t="shared" si="151"/>
        <v>2.335063241306643</v>
      </c>
      <c r="AC584" s="35">
        <v>391135.52820482146</v>
      </c>
      <c r="AD584" s="27">
        <f t="shared" si="152"/>
        <v>9133.261942801362</v>
      </c>
    </row>
    <row r="585" spans="3:30" ht="12.75">
      <c r="C585" s="43" t="s">
        <v>869</v>
      </c>
      <c r="F585" s="26">
        <f t="shared" si="153"/>
        <v>97305152394</v>
      </c>
      <c r="I585" s="26">
        <f t="shared" si="146"/>
        <v>287002464</v>
      </c>
      <c r="J585" s="26">
        <f t="shared" si="146"/>
        <v>32116695.999999996</v>
      </c>
      <c r="K585" s="26">
        <f t="shared" si="146"/>
        <v>10985999.999999998</v>
      </c>
      <c r="L585" s="26">
        <f t="shared" si="146"/>
        <v>12661284</v>
      </c>
      <c r="M585" s="26">
        <f t="shared" si="146"/>
        <v>342766443.99999994</v>
      </c>
      <c r="N585" s="26">
        <f t="shared" si="146"/>
        <v>498177251.88</v>
      </c>
      <c r="O585" s="26">
        <f t="shared" si="146"/>
        <v>217881533.2</v>
      </c>
      <c r="P585" s="26">
        <f t="shared" si="146"/>
        <v>5250925</v>
      </c>
      <c r="Q585" s="26">
        <f t="shared" si="146"/>
        <v>721309710.08</v>
      </c>
      <c r="R585" s="26">
        <f t="shared" si="146"/>
        <v>389290441.12</v>
      </c>
      <c r="S585" s="26">
        <f t="shared" si="146"/>
        <v>7721093.380000001</v>
      </c>
      <c r="T585" s="26">
        <f t="shared" si="146"/>
        <v>397011534.5</v>
      </c>
      <c r="U585" s="26">
        <f t="shared" si="146"/>
        <v>1461087688.5800004</v>
      </c>
      <c r="V585" s="23">
        <f t="shared" si="147"/>
        <v>0.4000717655152702</v>
      </c>
      <c r="W585" s="23">
        <f t="shared" si="148"/>
        <v>0.007934927586091624</v>
      </c>
      <c r="X585" s="23">
        <f t="shared" si="154"/>
        <v>0.4080066931013618</v>
      </c>
      <c r="Y585" s="23">
        <f t="shared" si="149"/>
        <v>0.7412862446988749</v>
      </c>
      <c r="Z585" s="23">
        <f t="shared" si="150"/>
        <v>0.3522592951831557</v>
      </c>
      <c r="AB585" s="24">
        <f t="shared" si="151"/>
        <v>1.501552232983393</v>
      </c>
      <c r="AC585" s="35">
        <v>350877.86360711715</v>
      </c>
      <c r="AD585" s="27">
        <f t="shared" si="152"/>
        <v>5268.614396037092</v>
      </c>
    </row>
    <row r="586" spans="3:30" ht="12.75">
      <c r="C586" s="43" t="s">
        <v>935</v>
      </c>
      <c r="F586" s="26">
        <f t="shared" si="153"/>
        <v>33772107167</v>
      </c>
      <c r="I586" s="26">
        <f t="shared" si="146"/>
        <v>292181887</v>
      </c>
      <c r="J586" s="26">
        <f t="shared" si="146"/>
        <v>0</v>
      </c>
      <c r="K586" s="26">
        <f t="shared" si="146"/>
        <v>0</v>
      </c>
      <c r="L586" s="26">
        <f t="shared" si="146"/>
        <v>5564571.73</v>
      </c>
      <c r="M586" s="26">
        <f t="shared" si="146"/>
        <v>297746458.73</v>
      </c>
      <c r="N586" s="26">
        <f t="shared" si="146"/>
        <v>499205332</v>
      </c>
      <c r="O586" s="26">
        <f t="shared" si="146"/>
        <v>47049597.00000001</v>
      </c>
      <c r="P586" s="26">
        <f t="shared" si="146"/>
        <v>0</v>
      </c>
      <c r="Q586" s="26">
        <f t="shared" si="146"/>
        <v>546254929</v>
      </c>
      <c r="R586" s="26">
        <f t="shared" si="146"/>
        <v>412447850.01</v>
      </c>
      <c r="S586" s="26">
        <f t="shared" si="146"/>
        <v>1695415</v>
      </c>
      <c r="T586" s="26">
        <f t="shared" si="146"/>
        <v>414143265.01</v>
      </c>
      <c r="U586" s="26">
        <f t="shared" si="146"/>
        <v>1258144652.7399998</v>
      </c>
      <c r="V586" s="23">
        <f t="shared" si="147"/>
        <v>1.2212677401812178</v>
      </c>
      <c r="W586" s="23">
        <f t="shared" si="148"/>
        <v>0.005020163508354178</v>
      </c>
      <c r="X586" s="23">
        <f t="shared" si="154"/>
        <v>1.226287903689572</v>
      </c>
      <c r="Y586" s="23">
        <f t="shared" si="149"/>
        <v>1.6174736337854756</v>
      </c>
      <c r="Z586" s="23">
        <f t="shared" si="150"/>
        <v>0.8816342351919909</v>
      </c>
      <c r="AB586" s="24">
        <f t="shared" si="151"/>
        <v>3.725395772667038</v>
      </c>
      <c r="AC586" s="35">
        <v>226632.55886584063</v>
      </c>
      <c r="AD586" s="27">
        <f t="shared" si="152"/>
        <v>8442.959767475164</v>
      </c>
    </row>
    <row r="587" spans="3:30" ht="12.75">
      <c r="C587" s="43" t="s">
        <v>968</v>
      </c>
      <c r="F587" s="26">
        <f t="shared" si="153"/>
        <v>5389470685</v>
      </c>
      <c r="I587" s="26">
        <f aca="true" t="shared" si="155" ref="I587:U591">SUMIF($C$2:$C$567,$C587,I$2:I$567)</f>
        <v>50047770.41</v>
      </c>
      <c r="J587" s="26">
        <f t="shared" si="155"/>
        <v>0</v>
      </c>
      <c r="K587" s="26">
        <f t="shared" si="155"/>
        <v>0</v>
      </c>
      <c r="L587" s="26">
        <f t="shared" si="155"/>
        <v>1167814.27</v>
      </c>
      <c r="M587" s="26">
        <f t="shared" si="155"/>
        <v>51215584.67999999</v>
      </c>
      <c r="N587" s="26">
        <f t="shared" si="155"/>
        <v>46377178.5</v>
      </c>
      <c r="O587" s="26">
        <f t="shared" si="155"/>
        <v>18935343.02</v>
      </c>
      <c r="P587" s="26">
        <f t="shared" si="155"/>
        <v>0</v>
      </c>
      <c r="Q587" s="26">
        <f t="shared" si="155"/>
        <v>65312521.519999996</v>
      </c>
      <c r="R587" s="26">
        <f t="shared" si="155"/>
        <v>20228506.89</v>
      </c>
      <c r="S587" s="26">
        <f t="shared" si="155"/>
        <v>583015.11</v>
      </c>
      <c r="T587" s="26">
        <f t="shared" si="155"/>
        <v>20811522</v>
      </c>
      <c r="U587" s="26">
        <f t="shared" si="155"/>
        <v>137339628.2</v>
      </c>
      <c r="V587" s="23">
        <f t="shared" si="147"/>
        <v>0.37533383280662563</v>
      </c>
      <c r="W587" s="23">
        <f t="shared" si="148"/>
        <v>0.010817669193797647</v>
      </c>
      <c r="X587" s="23">
        <f t="shared" si="154"/>
        <v>0.38615150200042325</v>
      </c>
      <c r="Y587" s="23">
        <f t="shared" si="149"/>
        <v>1.2118541010303314</v>
      </c>
      <c r="Z587" s="23">
        <f t="shared" si="150"/>
        <v>0.950289697697836</v>
      </c>
      <c r="AB587" s="24">
        <f t="shared" si="151"/>
        <v>2.548295300728591</v>
      </c>
      <c r="AC587" s="35">
        <v>177798.22420544576</v>
      </c>
      <c r="AD587" s="27">
        <f t="shared" si="152"/>
        <v>4530.823792206258</v>
      </c>
    </row>
    <row r="588" spans="3:30" ht="12.75">
      <c r="C588" s="43" t="s">
        <v>999</v>
      </c>
      <c r="F588" s="26">
        <f t="shared" si="153"/>
        <v>53640037182</v>
      </c>
      <c r="I588" s="26">
        <f t="shared" si="155"/>
        <v>168829100.00000003</v>
      </c>
      <c r="J588" s="26">
        <f t="shared" si="155"/>
        <v>13478700</v>
      </c>
      <c r="K588" s="26">
        <f t="shared" si="155"/>
        <v>0</v>
      </c>
      <c r="L588" s="26">
        <f t="shared" si="155"/>
        <v>19072340.08</v>
      </c>
      <c r="M588" s="26">
        <f t="shared" si="155"/>
        <v>201380140.08000004</v>
      </c>
      <c r="N588" s="26">
        <f t="shared" si="155"/>
        <v>395190057.5</v>
      </c>
      <c r="O588" s="26">
        <f t="shared" si="155"/>
        <v>321150286.43000007</v>
      </c>
      <c r="P588" s="26">
        <f t="shared" si="155"/>
        <v>0</v>
      </c>
      <c r="Q588" s="26">
        <f t="shared" si="155"/>
        <v>716340343.9299998</v>
      </c>
      <c r="R588" s="26">
        <f t="shared" si="155"/>
        <v>199003825.68999994</v>
      </c>
      <c r="S588" s="26">
        <f t="shared" si="155"/>
        <v>13500231.21</v>
      </c>
      <c r="T588" s="26">
        <f t="shared" si="155"/>
        <v>212504056.89999998</v>
      </c>
      <c r="U588" s="26">
        <f t="shared" si="155"/>
        <v>1130224540.91</v>
      </c>
      <c r="V588" s="23">
        <f t="shared" si="147"/>
        <v>0.37099867215748256</v>
      </c>
      <c r="W588" s="23">
        <f t="shared" si="148"/>
        <v>0.02516819882915793</v>
      </c>
      <c r="X588" s="23">
        <f t="shared" si="154"/>
        <v>0.3961668709866405</v>
      </c>
      <c r="Y588" s="23">
        <f t="shared" si="149"/>
        <v>1.3354583284487027</v>
      </c>
      <c r="Z588" s="23">
        <f t="shared" si="150"/>
        <v>0.37542878539908475</v>
      </c>
      <c r="AB588" s="24">
        <f t="shared" si="151"/>
        <v>2.1070539848344287</v>
      </c>
      <c r="AC588" s="35">
        <v>407277.6056712712</v>
      </c>
      <c r="AD588" s="27">
        <f t="shared" si="152"/>
        <v>8581.559019634771</v>
      </c>
    </row>
    <row r="589" spans="3:30" ht="12.75">
      <c r="C589" s="43" t="s">
        <v>1041</v>
      </c>
      <c r="F589" s="26">
        <f t="shared" si="153"/>
        <v>17716758327</v>
      </c>
      <c r="I589" s="26">
        <f t="shared" si="155"/>
        <v>75208045.00000001</v>
      </c>
      <c r="J589" s="26">
        <f t="shared" si="155"/>
        <v>4541398.000000001</v>
      </c>
      <c r="K589" s="26">
        <f t="shared" si="155"/>
        <v>2031935</v>
      </c>
      <c r="L589" s="26">
        <f t="shared" si="155"/>
        <v>1354766</v>
      </c>
      <c r="M589" s="26">
        <f t="shared" si="155"/>
        <v>83136144.00000001</v>
      </c>
      <c r="N589" s="26">
        <f t="shared" si="155"/>
        <v>196313701.01</v>
      </c>
      <c r="O589" s="26">
        <f t="shared" si="155"/>
        <v>72468829.24</v>
      </c>
      <c r="P589" s="26">
        <f t="shared" si="155"/>
        <v>0</v>
      </c>
      <c r="Q589" s="26">
        <f t="shared" si="155"/>
        <v>268782530.25</v>
      </c>
      <c r="R589" s="26">
        <f t="shared" si="155"/>
        <v>97638823.85000001</v>
      </c>
      <c r="S589" s="26">
        <f t="shared" si="155"/>
        <v>825309.8899999999</v>
      </c>
      <c r="T589" s="26">
        <f t="shared" si="155"/>
        <v>98464133.74</v>
      </c>
      <c r="U589" s="26">
        <f t="shared" si="155"/>
        <v>450382807.98999995</v>
      </c>
      <c r="V589" s="23">
        <f t="shared" si="147"/>
        <v>0.5511099832591853</v>
      </c>
      <c r="W589" s="23">
        <f t="shared" si="148"/>
        <v>0.004658357216185782</v>
      </c>
      <c r="X589" s="23">
        <f t="shared" si="154"/>
        <v>0.555768340475371</v>
      </c>
      <c r="Y589" s="23">
        <f t="shared" si="149"/>
        <v>1.5171089726972262</v>
      </c>
      <c r="Z589" s="23">
        <f t="shared" si="150"/>
        <v>0.4692514424227491</v>
      </c>
      <c r="AB589" s="24">
        <f t="shared" si="151"/>
        <v>2.5421287555953462</v>
      </c>
      <c r="AC589" s="35">
        <v>267303.6992265776</v>
      </c>
      <c r="AD589" s="27">
        <f t="shared" si="152"/>
        <v>6795.2042028089245</v>
      </c>
    </row>
    <row r="590" spans="3:30" ht="12.75">
      <c r="C590" s="43" t="s">
        <v>1090</v>
      </c>
      <c r="F590" s="26">
        <f t="shared" si="153"/>
        <v>23995108507</v>
      </c>
      <c r="I590" s="26">
        <f t="shared" si="155"/>
        <v>277356169.99999994</v>
      </c>
      <c r="J590" s="26">
        <f t="shared" si="155"/>
        <v>0</v>
      </c>
      <c r="K590" s="26">
        <f t="shared" si="155"/>
        <v>0</v>
      </c>
      <c r="L590" s="26">
        <f t="shared" si="155"/>
        <v>11334164.829999996</v>
      </c>
      <c r="M590" s="26">
        <f t="shared" si="155"/>
        <v>288690334.83</v>
      </c>
      <c r="N590" s="26">
        <f t="shared" si="155"/>
        <v>681808410</v>
      </c>
      <c r="O590" s="26">
        <f t="shared" si="155"/>
        <v>75575223.64</v>
      </c>
      <c r="P590" s="26">
        <f t="shared" si="155"/>
        <v>3398886</v>
      </c>
      <c r="Q590" s="26">
        <f t="shared" si="155"/>
        <v>760782519.64</v>
      </c>
      <c r="R590" s="26">
        <f t="shared" si="155"/>
        <v>541651847.77</v>
      </c>
      <c r="S590" s="26">
        <f t="shared" si="155"/>
        <v>231318.96</v>
      </c>
      <c r="T590" s="26">
        <f t="shared" si="155"/>
        <v>541883166.73</v>
      </c>
      <c r="U590" s="26">
        <f t="shared" si="155"/>
        <v>1591356021.2000003</v>
      </c>
      <c r="V590" s="23">
        <f t="shared" si="147"/>
        <v>2.2573427730572084</v>
      </c>
      <c r="W590" s="23">
        <f t="shared" si="148"/>
        <v>0.0009640254801620014</v>
      </c>
      <c r="X590" s="23">
        <f t="shared" si="154"/>
        <v>2.2583067985373706</v>
      </c>
      <c r="Y590" s="23">
        <f t="shared" si="149"/>
        <v>3.170573366726222</v>
      </c>
      <c r="Z590" s="23">
        <f t="shared" si="150"/>
        <v>1.2031216059964116</v>
      </c>
      <c r="AB590" s="24">
        <f t="shared" si="151"/>
        <v>6.632001771260006</v>
      </c>
      <c r="AC590" s="35">
        <v>136566.46327110546</v>
      </c>
      <c r="AD590" s="27">
        <f t="shared" si="152"/>
        <v>9057.090263086859</v>
      </c>
    </row>
    <row r="591" spans="3:30" ht="12.75">
      <c r="C591" s="43" t="s">
        <v>1131</v>
      </c>
      <c r="F591" s="26">
        <f t="shared" si="153"/>
        <v>11228960647</v>
      </c>
      <c r="I591" s="26">
        <f t="shared" si="155"/>
        <v>67400786</v>
      </c>
      <c r="J591" s="26">
        <f t="shared" si="155"/>
        <v>4887450.000000001</v>
      </c>
      <c r="K591" s="26">
        <f t="shared" si="155"/>
        <v>0</v>
      </c>
      <c r="L591" s="26">
        <f t="shared" si="155"/>
        <v>8081460.9300000025</v>
      </c>
      <c r="M591" s="26">
        <f t="shared" si="155"/>
        <v>80369696.93</v>
      </c>
      <c r="N591" s="26">
        <f t="shared" si="155"/>
        <v>111896635</v>
      </c>
      <c r="O591" s="26">
        <f t="shared" si="155"/>
        <v>43210279</v>
      </c>
      <c r="P591" s="26">
        <f t="shared" si="155"/>
        <v>0</v>
      </c>
      <c r="Q591" s="26">
        <f t="shared" si="155"/>
        <v>155106914</v>
      </c>
      <c r="R591" s="26">
        <f t="shared" si="155"/>
        <v>49020529.92</v>
      </c>
      <c r="S591" s="26">
        <f t="shared" si="155"/>
        <v>2478343.86</v>
      </c>
      <c r="T591" s="26">
        <f t="shared" si="155"/>
        <v>51498873.78</v>
      </c>
      <c r="U591" s="26">
        <f t="shared" si="155"/>
        <v>286975484.71</v>
      </c>
      <c r="V591" s="23">
        <f t="shared" si="147"/>
        <v>0.4365544725022849</v>
      </c>
      <c r="W591" s="23">
        <f t="shared" si="148"/>
        <v>0.02207099960459947</v>
      </c>
      <c r="X591" s="23">
        <f t="shared" si="154"/>
        <v>0.45862547210688437</v>
      </c>
      <c r="Y591" s="23">
        <f t="shared" si="149"/>
        <v>1.381311404287799</v>
      </c>
      <c r="Z591" s="23">
        <f t="shared" si="150"/>
        <v>0.7157358499735421</v>
      </c>
      <c r="AB591" s="24">
        <f t="shared" si="151"/>
        <v>2.555672726368225</v>
      </c>
      <c r="AC591" s="35">
        <v>244248.94254503003</v>
      </c>
      <c r="AD591" s="27">
        <f t="shared" si="152"/>
        <v>6242.203609066129</v>
      </c>
    </row>
    <row r="592" spans="13:21" ht="12.75">
      <c r="M592" s="67">
        <f>SUM(M571:M591)</f>
        <v>4572172352.440001</v>
      </c>
      <c r="Q592" s="67">
        <f>SUM(Q571:Q591)</f>
        <v>13192088587.199999</v>
      </c>
      <c r="T592" s="67">
        <f>SUM(T571:T591)</f>
        <v>7246644750.8099985</v>
      </c>
      <c r="U592" s="67">
        <f>SUM(U571:U591)</f>
        <v>25010905690.450005</v>
      </c>
    </row>
    <row r="594" spans="13:20" ht="12.75">
      <c r="M594" s="68">
        <f aca="true" t="shared" si="156" ref="M594:M615">M571/$U571</f>
        <v>0.16857684213766477</v>
      </c>
      <c r="Q594" s="68">
        <f aca="true" t="shared" si="157" ref="Q594:Q615">Q571/$U571</f>
        <v>0.43690974750755013</v>
      </c>
      <c r="T594" s="68">
        <f aca="true" t="shared" si="158" ref="T594:T615">T571/$U571</f>
        <v>0.39451341035478543</v>
      </c>
    </row>
    <row r="595" spans="13:20" ht="12.75">
      <c r="M595" s="68">
        <f t="shared" si="156"/>
        <v>0.10898668942606944</v>
      </c>
      <c r="Q595" s="68">
        <f t="shared" si="157"/>
        <v>0.5742834264407631</v>
      </c>
      <c r="T595" s="68">
        <f t="shared" si="158"/>
        <v>0.31672988413316727</v>
      </c>
    </row>
    <row r="596" spans="13:20" ht="12.75">
      <c r="M596" s="68">
        <f t="shared" si="156"/>
        <v>0.1741533613011148</v>
      </c>
      <c r="Q596" s="68">
        <f t="shared" si="157"/>
        <v>0.6272533381455897</v>
      </c>
      <c r="T596" s="68">
        <f t="shared" si="158"/>
        <v>0.19859330055329552</v>
      </c>
    </row>
    <row r="597" spans="13:20" ht="12.75">
      <c r="M597" s="68">
        <f t="shared" si="156"/>
        <v>0.23478975668103716</v>
      </c>
      <c r="Q597" s="68">
        <f t="shared" si="157"/>
        <v>0.5205375586848614</v>
      </c>
      <c r="T597" s="68">
        <f t="shared" si="158"/>
        <v>0.24467268463410155</v>
      </c>
    </row>
    <row r="598" spans="13:20" ht="12.75">
      <c r="M598" s="68">
        <f t="shared" si="156"/>
        <v>0.24739688998064518</v>
      </c>
      <c r="Q598" s="68">
        <f t="shared" si="157"/>
        <v>0.3407632367488494</v>
      </c>
      <c r="T598" s="68">
        <f t="shared" si="158"/>
        <v>0.4118398732705053</v>
      </c>
    </row>
    <row r="599" spans="13:20" ht="12.75">
      <c r="M599" s="68">
        <f t="shared" si="156"/>
        <v>0.40294484658507757</v>
      </c>
      <c r="Q599" s="68">
        <f t="shared" si="157"/>
        <v>0.31524397182808706</v>
      </c>
      <c r="T599" s="68">
        <f t="shared" si="158"/>
        <v>0.2818111815868353</v>
      </c>
    </row>
    <row r="600" spans="3:20" ht="12.75">
      <c r="C600" s="66"/>
      <c r="M600" s="68">
        <f t="shared" si="156"/>
        <v>0.1828105530674411</v>
      </c>
      <c r="Q600" s="68">
        <f t="shared" si="157"/>
        <v>0.4571993724233993</v>
      </c>
      <c r="T600" s="68">
        <f t="shared" si="158"/>
        <v>0.3599900745091596</v>
      </c>
    </row>
    <row r="601" spans="13:20" ht="12.75">
      <c r="M601" s="68">
        <f t="shared" si="156"/>
        <v>0.22796353491579863</v>
      </c>
      <c r="Q601" s="68">
        <f t="shared" si="157"/>
        <v>0.5378577104842119</v>
      </c>
      <c r="T601" s="68">
        <f t="shared" si="158"/>
        <v>0.23417875459998944</v>
      </c>
    </row>
    <row r="602" spans="13:20" ht="12.75">
      <c r="M602" s="68">
        <f t="shared" si="156"/>
        <v>0.2150727880890927</v>
      </c>
      <c r="Q602" s="68">
        <f t="shared" si="157"/>
        <v>0.3092713306826543</v>
      </c>
      <c r="T602" s="68">
        <f t="shared" si="158"/>
        <v>0.4756558812282531</v>
      </c>
    </row>
    <row r="603" spans="13:20" ht="12.75">
      <c r="M603" s="68">
        <f t="shared" si="156"/>
        <v>0.17088599791973533</v>
      </c>
      <c r="Q603" s="68">
        <f t="shared" si="157"/>
        <v>0.6944341109857282</v>
      </c>
      <c r="T603" s="68">
        <f t="shared" si="158"/>
        <v>0.1346798910945362</v>
      </c>
    </row>
    <row r="604" spans="13:20" ht="12.75">
      <c r="M604" s="68">
        <f t="shared" si="156"/>
        <v>0.23844063082653347</v>
      </c>
      <c r="Q604" s="68">
        <f t="shared" si="157"/>
        <v>0.5025499795981537</v>
      </c>
      <c r="T604" s="68">
        <f t="shared" si="158"/>
        <v>0.2590093895753129</v>
      </c>
    </row>
    <row r="605" spans="13:20" ht="12.75">
      <c r="M605" s="68">
        <f t="shared" si="156"/>
        <v>0.15351736409117603</v>
      </c>
      <c r="Q605" s="68">
        <f t="shared" si="157"/>
        <v>0.5848891626707188</v>
      </c>
      <c r="T605" s="68">
        <f t="shared" si="158"/>
        <v>0.2615934732381051</v>
      </c>
    </row>
    <row r="606" spans="13:20" ht="12.75">
      <c r="M606" s="68">
        <f t="shared" si="156"/>
        <v>0.16786386320382507</v>
      </c>
      <c r="Q606" s="68">
        <f t="shared" si="157"/>
        <v>0.5910244636525304</v>
      </c>
      <c r="T606" s="68">
        <f t="shared" si="158"/>
        <v>0.2411116731436448</v>
      </c>
    </row>
    <row r="607" spans="13:20" ht="12.75">
      <c r="M607" s="68">
        <f t="shared" si="156"/>
        <v>0.130847521775622</v>
      </c>
      <c r="Q607" s="68">
        <f t="shared" si="157"/>
        <v>0.6212192255320454</v>
      </c>
      <c r="T607" s="68">
        <f t="shared" si="158"/>
        <v>0.24793325269233257</v>
      </c>
    </row>
    <row r="608" spans="13:20" ht="12.75">
      <c r="M608" s="68">
        <f t="shared" si="156"/>
        <v>0.23459676423194506</v>
      </c>
      <c r="Q608" s="68">
        <f t="shared" si="157"/>
        <v>0.49367995892226385</v>
      </c>
      <c r="T608" s="68">
        <f t="shared" si="158"/>
        <v>0.2717232768457908</v>
      </c>
    </row>
    <row r="609" spans="13:20" ht="12.75">
      <c r="M609" s="68">
        <f t="shared" si="156"/>
        <v>0.2366551875267799</v>
      </c>
      <c r="Q609" s="68">
        <f t="shared" si="157"/>
        <v>0.43417497964988416</v>
      </c>
      <c r="T609" s="68">
        <f t="shared" si="158"/>
        <v>0.3291698328233361</v>
      </c>
    </row>
    <row r="610" spans="13:20" ht="12.75">
      <c r="M610" s="68">
        <f t="shared" si="156"/>
        <v>0.37291192171728915</v>
      </c>
      <c r="Q610" s="68">
        <f t="shared" si="157"/>
        <v>0.47555481528527976</v>
      </c>
      <c r="T610" s="68">
        <f t="shared" si="158"/>
        <v>0.15153326299743108</v>
      </c>
    </row>
    <row r="611" spans="13:20" ht="12.75">
      <c r="M611" s="68">
        <f t="shared" si="156"/>
        <v>0.17817710799117745</v>
      </c>
      <c r="Q611" s="68">
        <f t="shared" si="157"/>
        <v>0.6338035655757736</v>
      </c>
      <c r="T611" s="68">
        <f t="shared" si="158"/>
        <v>0.18801932643304875</v>
      </c>
    </row>
    <row r="612" spans="13:20" ht="12.75">
      <c r="M612" s="68">
        <f t="shared" si="156"/>
        <v>0.18458995886416232</v>
      </c>
      <c r="Q612" s="68">
        <f t="shared" si="157"/>
        <v>0.5967868344032525</v>
      </c>
      <c r="T612" s="68">
        <f t="shared" si="158"/>
        <v>0.21862320673258523</v>
      </c>
    </row>
    <row r="613" spans="13:20" ht="12.75">
      <c r="M613" s="68">
        <f t="shared" si="156"/>
        <v>0.18141153267029844</v>
      </c>
      <c r="Q613" s="68">
        <f t="shared" si="157"/>
        <v>0.4780718516189191</v>
      </c>
      <c r="T613" s="68">
        <f t="shared" si="158"/>
        <v>0.3405166157107823</v>
      </c>
    </row>
    <row r="614" spans="13:20" ht="12.75">
      <c r="M614" s="68">
        <f t="shared" si="156"/>
        <v>0.28005770949813624</v>
      </c>
      <c r="Q614" s="68">
        <f t="shared" si="157"/>
        <v>0.5404883771055972</v>
      </c>
      <c r="T614" s="68">
        <f t="shared" si="158"/>
        <v>0.17945391339626673</v>
      </c>
    </row>
    <row r="615" spans="13:20" ht="12.75">
      <c r="M615" s="68">
        <f t="shared" si="156"/>
        <v>0.18280714857062566</v>
      </c>
      <c r="Q615" s="68">
        <f t="shared" si="157"/>
        <v>0.5274534537242759</v>
      </c>
      <c r="T615" s="68">
        <f t="shared" si="158"/>
        <v>0.2897393977050982</v>
      </c>
    </row>
  </sheetData>
  <sheetProtection/>
  <autoFilter ref="A1:AD568"/>
  <printOptions/>
  <pageMargins left="0.5" right="0.5" top="0.5" bottom="0.5" header="0.5" footer="0.5"/>
  <pageSetup fitToHeight="15" fitToWidth="2" horizontalDpi="300" verticalDpi="300" orientation="landscape" scale="72" r:id="rId1"/>
  <headerFooter alignWithMargins="0">
    <oddHeader xml:space="preserve">&amp;LDLGS - 1999 Tax Levies&amp;C&amp;D&amp;RPage &amp;P    </oddHeader>
  </headerFooter>
  <rowBreaks count="4" manualBreakCount="4">
    <brk id="53" max="255" man="1"/>
    <brk id="110" max="255" man="1"/>
    <brk id="167" max="255" man="1"/>
    <brk id="224" max="255" man="1"/>
  </rowBreaks>
  <colBreaks count="3" manualBreakCount="3">
    <brk id="9" max="65535" man="1"/>
    <brk id="17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McCarthy, Eugene</dc:creator>
  <cp:keywords/>
  <dc:description/>
  <cp:lastModifiedBy>Eugene McCarthy</cp:lastModifiedBy>
  <dcterms:created xsi:type="dcterms:W3CDTF">2011-02-02T16:31:05Z</dcterms:created>
  <dcterms:modified xsi:type="dcterms:W3CDTF">2014-03-21T18:00:02Z</dcterms:modified>
  <cp:category/>
  <cp:version/>
  <cp:contentType/>
  <cp:contentStatus/>
</cp:coreProperties>
</file>