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<sst xmlns="http://schemas.openxmlformats.org/spreadsheetml/2006/main" count="12166" uniqueCount="2351">
  <si>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</si>
  <si>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</si>
  <si>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</si>
  <si>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</si>
  <si>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</si>
  <si>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</si>
  <si>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</si>
  <si>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</si>
  <si>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</si>
  <si>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</si>
  <si>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</si>
  <si>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</si>
  <si>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</si>
  <si>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</si>
  <si>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</si>
  <si>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</si>
  <si>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</si>
  <si>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</si>
  <si>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</si>
  <si>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</si>
  <si>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</si>
  <si>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</si>
  <si>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</si>
  <si>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</si>
  <si>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</si>
  <si>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</si>
  <si>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</si>
  <si>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</si>
  <si>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</si>
  <si>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</si>
  <si>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</si>
  <si>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</si>
  <si>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</si>
  <si>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</si>
  <si>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</si>
  <si>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</si>
  <si>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</si>
  <si>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</si>
  <si>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</si>
  <si>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</si>
  <si>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</si>
  <si>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</si>
  <si>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</si>
  <si>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</si>
  <si>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</si>
  <si>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</si>
  <si>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</si>
  <si>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</si>
  <si>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</si>
  <si>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</si>
  <si>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</si>
  <si>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</si>
  <si>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</si>
  <si>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</si>
  <si>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</si>
  <si>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</si>
  <si>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</si>
  <si>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</si>
  <si>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</si>
  <si>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</si>
  <si>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</si>
  <si>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</si>
  <si>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</si>
  <si>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</si>
  <si>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</si>
  <si>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</si>
  <si>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</si>
  <si>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</si>
  <si>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</si>
  <si>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</si>
  <si>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</si>
  <si>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</si>
  <si>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</si>
  <si>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</si>
  <si>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</si>
  <si>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</si>
  <si>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</si>
  <si>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</si>
  <si>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</si>
  <si>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</si>
  <si>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</si>
  <si>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</si>
  <si>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</si>
  <si>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</si>
  <si>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</si>
  <si>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</si>
  <si>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</si>
  <si>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</si>
  <si>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</si>
  <si>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</si>
  <si>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</si>
  <si>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</si>
  <si>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</si>
  <si>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</si>
  <si>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</si>
  <si>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</si>
  <si>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</si>
  <si>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</si>
  <si>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</si>
  <si>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</si>
  <si>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</si>
  <si>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</si>
  <si>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</si>
  <si>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</si>
  <si>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</si>
  <si>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</si>
  <si>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</si>
  <si>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</si>
  <si>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</si>
  <si>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</si>
  <si>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</si>
  <si>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</si>
  <si>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</si>
  <si>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</si>
  <si>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</si>
  <si>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</si>
  <si>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</si>
  <si>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</si>
  <si>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</si>
  <si>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</si>
  <si>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</si>
  <si>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</si>
  <si>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</si>
  <si>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</si>
  <si>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</si>
  <si>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</si>
  <si>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</si>
  <si>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</si>
  <si>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</si>
  <si>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</si>
  <si>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</si>
  <si>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</si>
  <si>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</si>
  <si>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</si>
  <si>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</si>
  <si>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</si>
  <si>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</si>
  <si>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</si>
  <si>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</si>
  <si>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</si>
  <si>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</si>
  <si>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</si>
  <si>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</si>
  <si>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</si>
  <si>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</si>
  <si>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</si>
  <si>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</si>
  <si>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</si>
  <si>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</si>
  <si>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</si>
  <si>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</si>
  <si>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</si>
  <si>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</si>
  <si>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</si>
  <si>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</si>
  <si>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</si>
  <si>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</si>
  <si>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</si>
  <si>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</si>
  <si>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</si>
  <si>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</si>
  <si>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</si>
  <si>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</si>
  <si>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</si>
  <si>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</si>
  <si>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</si>
  <si>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</si>
  <si>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</si>
  <si>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</si>
  <si>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</si>
  <si>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</si>
  <si>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</si>
  <si>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</si>
  <si>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</si>
  <si>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</si>
  <si>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</si>
  <si>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</si>
  <si>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</si>
  <si>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</si>
  <si>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</si>
  <si>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</si>
  <si>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</si>
  <si>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</si>
  <si>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</si>
  <si>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</si>
  <si>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</si>
  <si>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</si>
  <si>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</si>
  <si>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</si>
  <si>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</si>
  <si>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</si>
  <si>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</si>
  <si>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</si>
  <si>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</si>
  <si>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</si>
  <si>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</si>
  <si>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</si>
  <si>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</si>
  <si>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</si>
  <si>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</si>
  <si>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</si>
  <si>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</si>
  <si>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</si>
  <si>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</si>
  <si>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</si>
  <si>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</si>
  <si>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</si>
  <si>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</si>
  <si>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</si>
  <si>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</si>
  <si>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</si>
  <si>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</si>
  <si>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</si>
  <si>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</si>
  <si>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</si>
  <si>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</si>
  <si>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</si>
  <si>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</si>
  <si>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</si>
  <si>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</si>
  <si>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</si>
  <si>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</si>
  <si>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</si>
  <si>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</si>
  <si>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</si>
  <si>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</si>
  <si>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</si>
  <si>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</si>
  <si>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</si>
  <si>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</si>
  <si>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</si>
  <si>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</si>
  <si>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</si>
  <si>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</si>
  <si>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</si>
  <si>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</si>
  <si>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</si>
  <si>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</si>
  <si>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</si>
  <si>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</si>
  <si>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</si>
  <si>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</si>
  <si>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</si>
  <si>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</si>
  <si>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</si>
  <si>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</si>
  <si>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</si>
  <si>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</si>
  <si>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</si>
  <si>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</si>
  <si>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</si>
  <si>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</si>
  <si>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</si>
  <si>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</si>
  <si>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</si>
  <si>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</si>
  <si>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</si>
  <si>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</si>
  <si>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</si>
  <si>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</si>
  <si>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</si>
  <si>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</si>
  <si>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</si>
  <si>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</si>
  <si>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</si>
  <si>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</si>
  <si>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</si>
  <si>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</si>
  <si>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</si>
  <si>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</si>
  <si>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</si>
  <si>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</si>
  <si>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</si>
  <si>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</si>
  <si>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</si>
  <si>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</si>
  <si>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</si>
  <si>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</si>
  <si>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</si>
  <si>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</si>
  <si>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</si>
  <si>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</si>
  <si>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</si>
  <si>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</si>
  <si>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</si>
  <si>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</si>
  <si>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</si>
  <si>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</si>
  <si>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</si>
  <si>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</si>
  <si>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</si>
  <si>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</si>
  <si>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</si>
  <si>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</si>
  <si>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</si>
  <si>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</si>
  <si>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</si>
  <si>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</si>
  <si>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</si>
  <si>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</si>
  <si>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</si>
  <si>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</si>
  <si>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</si>
  <si>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</si>
  <si>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</si>
  <si>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</si>
  <si>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</si>
  <si>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</si>
  <si>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</si>
  <si>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</si>
  <si>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</si>
  <si>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</si>
  <si>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</si>
  <si>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</si>
  <si>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</si>
  <si>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</si>
  <si>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</si>
  <si>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</si>
  <si>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</si>
  <si>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</si>
  <si>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</si>
  <si>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</si>
  <si>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</si>
  <si>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</si>
  <si>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</si>
  <si>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</si>
  <si>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</si>
  <si>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</si>
  <si>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</si>
  <si>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</si>
  <si>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</si>
  <si>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</si>
  <si>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</si>
  <si>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</si>
  <si>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</si>
  <si>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</si>
  <si>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</si>
  <si>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</si>
  <si>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</si>
  <si>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</si>
  <si>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</si>
  <si>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</si>
  <si>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</si>
  <si>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</si>
  <si>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</si>
  <si>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</si>
  <si>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</si>
  <si>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</si>
  <si>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</si>
  <si>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</si>
  <si>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</si>
  <si>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</si>
  <si>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</si>
  <si>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</si>
  <si>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</si>
  <si>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</si>
  <si>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</si>
  <si>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</si>
  <si>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</si>
  <si>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</si>
  <si>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</si>
  <si>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</si>
  <si>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</si>
  <si>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</si>
  <si>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</si>
  <si>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</si>
  <si>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</si>
  <si>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</si>
  <si>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</si>
  <si>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</si>
  <si>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</si>
  <si>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</si>
  <si>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</si>
  <si>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</si>
  <si>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</si>
  <si>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</si>
  <si>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</si>
  <si>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</si>
  <si>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</si>
  <si>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</si>
  <si>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</si>
  <si>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</si>
  <si>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</si>
  <si>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</si>
  <si>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</si>
  <si>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</si>
  <si>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</si>
  <si>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</si>
  <si>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</si>
  <si>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</si>
  <si>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</si>
  <si>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</si>
  <si>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</si>
  <si>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</si>
  <si>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</si>
  <si>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</si>
  <si>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</si>
  <si>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</si>
  <si>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</si>
  <si>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</si>
  <si>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</si>
  <si>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</si>
  <si>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</si>
  <si>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</si>
  <si>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</si>
  <si>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</si>
  <si>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</si>
  <si>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</si>
  <si>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</si>
  <si>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</si>
  <si>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</si>
  <si>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</si>
  <si>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</si>
  <si>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</si>
  <si>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</si>
  <si>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</si>
  <si>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</si>
  <si>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</si>
  <si>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</si>
  <si>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</si>
  <si>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</si>
  <si>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</si>
  <si>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</si>
  <si>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</si>
  <si>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</si>
  <si>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</si>
  <si>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</si>
  <si>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</si>
  <si>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</si>
  <si>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</si>
  <si>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</si>
  <si>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</si>
  <si>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</si>
  <si>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</si>
  <si>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</si>
  <si>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</si>
  <si>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</si>
  <si>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</si>
  <si>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</si>
  <si>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</si>
  <si>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</si>
  <si>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</si>
  <si>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</si>
  <si>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</si>
  <si>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</si>
  <si>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</si>
  <si>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</si>
  <si>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</si>
  <si>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</si>
  <si>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</si>
  <si>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</si>
  <si>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</si>
  <si>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</si>
  <si>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</si>
  <si>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</si>
  <si>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</si>
  <si>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</si>
  <si>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</si>
  <si>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</si>
  <si>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</si>
  <si>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</si>
  <si>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</si>
  <si>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</si>
  <si>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</si>
  <si>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</si>
  <si>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</si>
  <si>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</si>
  <si>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</si>
  <si>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</si>
  <si>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</si>
  <si>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</si>
  <si>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</si>
  <si>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</si>
  <si>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</si>
  <si>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</si>
  <si>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</si>
  <si>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</si>
  <si>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</si>
  <si>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</si>
  <si>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</si>
  <si>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</si>
  <si>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</si>
  <si>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</si>
  <si>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</si>
  <si>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</si>
  <si>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</si>
  <si>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</si>
  <si>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</si>
  <si>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</si>
  <si>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</si>
  <si>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</si>
  <si>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</si>
  <si>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</si>
  <si>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</si>
  <si>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</si>
  <si>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</si>
  <si>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</si>
  <si>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</si>
  <si>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</si>
  <si>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</si>
  <si>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</si>
  <si>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</si>
  <si>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</si>
  <si>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</si>
  <si>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</si>
  <si>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</si>
  <si>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</si>
  <si>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</si>
  <si>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</si>
  <si>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</si>
  <si>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</si>
  <si>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</si>
  <si>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</si>
  <si>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</si>
  <si>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</si>
  <si>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</si>
  <si>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</si>
  <si>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</si>
  <si>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</si>
  <si>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</si>
  <si>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</si>
  <si>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</si>
  <si>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</si>
  <si>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</si>
  <si>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</si>
  <si>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</si>
  <si>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</si>
  <si>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</si>
  <si>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</si>
  <si>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</si>
  <si>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</si>
  <si>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</si>
  <si>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</si>
  <si>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</si>
  <si>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</si>
  <si>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</si>
  <si>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</si>
  <si>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</si>
  <si>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</si>
  <si>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</si>
  <si>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</si>
  <si>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</si>
  <si>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</si>
  <si>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</si>
  <si>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</si>
  <si>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</si>
  <si>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</si>
  <si>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</si>
  <si>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</si>
  <si>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</si>
  <si>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</si>
  <si>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</si>
  <si>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</si>
  <si>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</si>
  <si>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</si>
  <si>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</si>
  <si>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</si>
  <si>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</si>
  <si>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</si>
  <si>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</si>
  <si>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</si>
  <si>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</si>
  <si>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</si>
  <si>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</si>
  <si>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</si>
  <si>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</si>
  <si>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</si>
  <si>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</si>
  <si>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</si>
  <si>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</si>
  <si>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</si>
  <si>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</si>
  <si>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</si>
  <si>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</si>
  <si>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</si>
  <si>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</si>
  <si>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</si>
  <si>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</si>
  <si>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</si>
  <si>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</si>
  <si>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</si>
  <si>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</si>
  <si>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</si>
  <si>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</si>
  <si>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</si>
  <si>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</si>
  <si>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</si>
  <si>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</si>
  <si>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</si>
  <si>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</si>
  <si>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</si>
  <si>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</si>
  <si>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</si>
  <si>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</si>
  <si>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</si>
  <si>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</si>
  <si>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</si>
  <si>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</si>
  <si>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</si>
  <si>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</si>
  <si>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</si>
  <si>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</si>
  <si>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</si>
  <si>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</si>
  <si>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</si>
  <si>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</si>
  <si>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</si>
  <si>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</si>
  <si>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</si>
  <si>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</si>
  <si>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</si>
  <si>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</si>
  <si>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</si>
  <si>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</si>
  <si>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</si>
  <si>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</si>
  <si>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</si>
  <si>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</si>
  <si>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</si>
  <si>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</si>
  <si>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</si>
  <si>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</si>
  <si>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</si>
  <si>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</si>
  <si>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</si>
  <si>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</si>
  <si>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</si>
  <si>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</si>
  <si>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</si>
  <si>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</si>
  <si>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</si>
  <si>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</si>
  <si>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</si>
  <si>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</si>
  <si>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</si>
  <si>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</si>
  <si>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</si>
  <si>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</si>
  <si>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</si>
  <si>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</si>
  <si>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</si>
  <si>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</si>
  <si>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</si>
  <si>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</si>
  <si>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</si>
  <si>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</si>
  <si>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</si>
  <si>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</si>
  <si>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</si>
  <si>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</si>
  <si>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</si>
  <si>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</si>
  <si>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</si>
  <si>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</si>
  <si>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</si>
  <si>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</si>
  <si>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</si>
  <si>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</si>
  <si>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</si>
  <si>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</si>
  <si>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</si>
  <si>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</si>
  <si>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</si>
  <si>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</si>
  <si>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</si>
  <si>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</si>
  <si>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</si>
  <si>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</si>
  <si>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</si>
  <si>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</si>
  <si>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</si>
  <si>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</si>
  <si>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</si>
  <si>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</si>
  <si>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</si>
  <si>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</si>
  <si>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</si>
  <si>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</si>
  <si>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</si>
  <si>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</si>
  <si>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</si>
  <si>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</si>
  <si>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</si>
  <si>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</si>
  <si>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</si>
  <si>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</si>
  <si>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</si>
  <si>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</si>
  <si>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</si>
  <si>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</si>
  <si>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</si>
  <si>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</si>
  <si>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</si>
  <si>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</si>
  <si>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</si>
  <si>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</si>
  <si>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</si>
  <si>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</si>
  <si>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</si>
  <si>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</si>
  <si>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</si>
  <si>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</si>
  <si>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</si>
  <si>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</si>
  <si>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</si>
  <si>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</si>
  <si>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</si>
  <si>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</si>
  <si>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</si>
  <si>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</si>
  <si>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</si>
  <si>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</si>
  <si>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</si>
  <si>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</si>
  <si>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</si>
  <si>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</si>
  <si>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</si>
  <si>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</si>
  <si>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</si>
  <si>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</si>
  <si>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</si>
  <si>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</si>
  <si>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</si>
  <si>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</si>
  <si>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</si>
  <si>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</si>
  <si>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</si>
  <si>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</si>
  <si>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</si>
  <si>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</si>
  <si>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</si>
  <si>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</si>
  <si>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</si>
  <si>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</si>
  <si>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</si>
  <si>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</si>
  <si>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</si>
  <si>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</si>
  <si>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</si>
  <si>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</si>
  <si>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</si>
  <si>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</si>
  <si>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</si>
  <si>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</si>
  <si>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</si>
  <si>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</si>
  <si>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</si>
  <si>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</si>
  <si>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</si>
  <si>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</si>
  <si>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</si>
  <si>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</si>
  <si>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</si>
  <si>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</si>
  <si>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</si>
  <si>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</si>
  <si>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</si>
  <si>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</si>
  <si>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</si>
  <si>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</si>
  <si>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</si>
  <si>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</si>
  <si>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</si>
  <si>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</si>
  <si>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</si>
  <si>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</si>
  <si>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</si>
  <si>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</si>
  <si>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</si>
  <si>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</si>
  <si>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</si>
  <si>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</si>
  <si>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</si>
  <si>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</si>
  <si>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</si>
  <si>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</si>
  <si>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</si>
  <si>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</si>
  <si>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</si>
  <si>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</si>
  <si>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</si>
  <si>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</si>
  <si>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</si>
  <si>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</si>
  <si>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</si>
  <si>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</si>
  <si>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</si>
  <si>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</si>
  <si>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</si>
  <si>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</si>
  <si>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</si>
  <si>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</si>
  <si>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</si>
  <si>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</si>
  <si>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</si>
  <si>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</si>
  <si>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</si>
  <si>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</si>
  <si>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</si>
  <si>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</si>
  <si>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</si>
  <si>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</si>
  <si>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</si>
  <si>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</si>
  <si>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</si>
  <si>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</si>
  <si>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</si>
  <si>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</si>
  <si>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</si>
  <si>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</si>
  <si>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</si>
  <si>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</si>
  <si>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</si>
  <si>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</si>
  <si>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</si>
  <si>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</si>
  <si>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</si>
  <si>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</si>
  <si>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</si>
  <si>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</si>
  <si>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</si>
  <si>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</si>
  <si>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</si>
  <si>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</si>
  <si>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</si>
  <si>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</si>
  <si>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</si>
  <si>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</si>
  <si>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</si>
  <si>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</si>
  <si>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</si>
  <si>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</si>
  <si>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</si>
  <si>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</si>
  <si>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</si>
  <si>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</si>
  <si>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</si>
  <si>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</si>
  <si>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</si>
  <si>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</si>
  <si>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</si>
  <si>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</si>
  <si>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</si>
  <si>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</si>
  <si>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</si>
  <si>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</si>
  <si>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</si>
  <si>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</si>
  <si>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</si>
  <si>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</si>
  <si>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</si>
  <si>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</si>
  <si>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</si>
  <si>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</si>
  <si>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</si>
  <si>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</si>
  <si>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</si>
  <si>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</si>
  <si>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</si>
  <si>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</si>
  <si>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</si>
  <si>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</si>
  <si>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</si>
  <si>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</si>
  <si>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</si>
  <si>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</si>
  <si>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</si>
  <si>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</si>
  <si>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</si>
  <si>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</si>
  <si>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</si>
  <si>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</si>
  <si>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</si>
  <si>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</si>
  <si>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</si>
  <si>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</si>
  <si>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</si>
  <si>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</si>
  <si>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</si>
  <si>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</si>
  <si>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</si>
  <si>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</si>
  <si>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</si>
  <si>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</si>
  <si>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</si>
  <si>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</si>
  <si>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</si>
  <si>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</si>
  <si>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</si>
  <si>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</si>
  <si>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</si>
  <si>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</si>
  <si>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</si>
  <si>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</si>
  <si>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</si>
  <si>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</si>
  <si>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</si>
  <si>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</si>
  <si>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</si>
  <si>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</si>
  <si>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</si>
  <si>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</si>
  <si>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</si>
  <si>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</si>
  <si>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</si>
  <si>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</si>
  <si>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</si>
  <si>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</si>
  <si>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</si>
  <si>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</si>
  <si>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</si>
  <si>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</si>
  <si>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</si>
  <si>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</si>
  <si>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</si>
  <si>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</si>
  <si>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</si>
  <si>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</si>
  <si>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</si>
  <si>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</si>
  <si>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</si>
  <si>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</si>
  <si>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</si>
  <si>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</si>
  <si>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</si>
  <si>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</si>
  <si>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</si>
  <si>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</si>
  <si>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</si>
  <si>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</si>
  <si>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</si>
  <si>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</si>
  <si>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</si>
  <si>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</si>
  <si>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</si>
  <si>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</si>
  <si>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</si>
  <si>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</si>
  <si>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</si>
  <si>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</si>
  <si>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</si>
  <si>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</si>
  <si>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</si>
  <si>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</si>
  <si>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</si>
  <si>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</si>
  <si>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</si>
  <si>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</si>
  <si>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</si>
  <si>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</si>
  <si>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</si>
  <si>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</si>
  <si>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</si>
  <si>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</si>
  <si>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</si>
  <si>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</si>
  <si>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</si>
  <si>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</si>
  <si>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</si>
  <si>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</si>
  <si>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</si>
  <si>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</si>
  <si>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</si>
  <si>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</si>
  <si>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</si>
  <si>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</si>
  <si>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</si>
  <si>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</si>
  <si>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</si>
  <si>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</si>
  <si>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</si>
  <si>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</si>
  <si>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</si>
  <si>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</si>
  <si>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</si>
  <si>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</si>
  <si>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</si>
  <si>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</si>
  <si>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</si>
  <si>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</si>
  <si>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</si>
  <si>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</si>
  <si>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</si>
  <si>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</si>
  <si>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</si>
  <si>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</si>
  <si>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</si>
  <si>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</si>
  <si>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</si>
  <si>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</si>
  <si>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</si>
  <si>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</si>
  <si>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</si>
  <si>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</si>
  <si>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</si>
  <si>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</si>
  <si>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</si>
  <si>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</si>
  <si>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</si>
  <si>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</si>
  <si>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</si>
  <si>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</si>
  <si>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</si>
  <si>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</si>
  <si>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</si>
  <si>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</si>
  <si>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</si>
  <si>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</si>
  <si>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</si>
  <si>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</si>
  <si>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</si>
  <si>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</si>
  <si>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</si>
  <si>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</si>
  <si>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</si>
  <si>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</si>
  <si>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</si>
  <si>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</si>
  <si>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</si>
  <si>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</si>
  <si>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</si>
  <si>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</si>
  <si>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</si>
  <si>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</si>
  <si>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</si>
  <si>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</si>
  <si>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</si>
  <si>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</si>
  <si>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</si>
  <si>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</si>
  <si>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</si>
  <si>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</si>
  <si>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</si>
  <si>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</si>
  <si>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</si>
  <si>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</si>
  <si>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</si>
  <si>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</si>
  <si>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</si>
  <si>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</si>
  <si>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</si>
  <si>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</si>
  <si>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</si>
  <si>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</si>
  <si>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</si>
  <si>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</si>
  <si>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</si>
  <si>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</si>
  <si>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</si>
  <si>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</si>
  <si>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</si>
  <si>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</si>
  <si>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</si>
  <si>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</si>
  <si>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</si>
  <si>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</si>
  <si>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</si>
  <si>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</si>
  <si>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</si>
  <si>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</si>
  <si>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</si>
  <si>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</si>
  <si>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</si>
  <si>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</si>
  <si>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</si>
  <si>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</si>
  <si>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</si>
  <si>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</si>
  <si>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</si>
  <si>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</si>
  <si>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</si>
  <si>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</si>
  <si>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</si>
  <si>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</si>
  <si>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</si>
  <si>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</si>
  <si>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</si>
  <si>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</si>
  <si>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</si>
  <si>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</si>
  <si>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</si>
  <si>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</si>
  <si>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</si>
  <si>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</si>
  <si>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</si>
  <si>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</si>
  <si>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</si>
  <si>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</si>
  <si>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</si>
  <si>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</si>
  <si>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</si>
  <si>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</si>
  <si>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</si>
  <si>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</si>
  <si>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</si>
  <si>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</si>
  <si>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</si>
  <si>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</si>
  <si>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</si>
  <si>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</si>
  <si>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</si>
  <si>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</si>
  <si>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</si>
  <si>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</si>
  <si>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</si>
  <si>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</si>
  <si>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</si>
  <si>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</si>
  <si>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</si>
  <si>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</si>
  <si>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</si>
  <si>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</si>
  <si>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</si>
  <si>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</si>
  <si>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</si>
  <si>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</si>
  <si>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</si>
  <si>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</si>
  <si>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</si>
  <si>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</si>
  <si>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</si>
  <si>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</si>
  <si>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</si>
  <si>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</si>
  <si>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</si>
  <si>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</si>
  <si>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</si>
  <si>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</si>
  <si>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</si>
  <si>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</si>
  <si>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</si>
  <si>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</si>
  <si>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</si>
  <si>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</si>
  <si>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</si>
  <si>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</si>
  <si>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</si>
  <si>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</si>
  <si>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</si>
  <si>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</si>
  <si>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</si>
  <si>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</si>
  <si>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</si>
  <si>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</si>
  <si>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</si>
  <si>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</si>
  <si>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</si>
  <si>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</si>
  <si>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</si>
  <si>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</si>
  <si>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</si>
  <si>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</si>
  <si>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</si>
  <si>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</si>
  <si>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</si>
  <si>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</si>
  <si>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</si>
  <si>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</si>
  <si>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</si>
  <si>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</si>
  <si>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</si>
  <si>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</si>
  <si>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</si>
  <si>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</si>
  <si>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</si>
  <si>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</si>
  <si>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</si>
  <si>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</si>
  <si>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</si>
  <si>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</si>
  <si>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</si>
  <si>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</si>
  <si>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</si>
  <si>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</si>
  <si>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</si>
  <si>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</si>
  <si>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</si>
  <si>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</si>
  <si>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</si>
  <si>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</si>
  <si>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</si>
  <si>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</si>
  <si>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</si>
  <si>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</si>
  <si>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</si>
  <si>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</si>
  <si>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</si>
  <si>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</si>
  <si>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</si>
  <si>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</si>
  <si>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</si>
  <si>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</si>
  <si>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</si>
  <si>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</si>
  <si>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</si>
  <si>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</si>
  <si>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</si>
  <si>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</si>
  <si>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</si>
  <si>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</si>
  <si>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</si>
  <si>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</si>
  <si>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</si>
  <si>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</si>
  <si>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</si>
  <si>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</si>
  <si>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</si>
  <si>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</si>
  <si>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</si>
  <si>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</si>
  <si>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</si>
  <si>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</si>
  <si>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</si>
  <si>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</si>
  <si>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</si>
  <si>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</si>
  <si>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</si>
  <si>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</si>
  <si>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</si>
  <si>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</si>
  <si>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</si>
  <si>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</si>
  <si>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</si>
  <si>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</si>
  <si>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</si>
  <si>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</si>
  <si>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</si>
  <si>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</si>
  <si>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</si>
  <si>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</si>
  <si>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</si>
  <si>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</si>
  <si>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</si>
  <si>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</si>
  <si>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</si>
  <si>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</si>
  <si>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</si>
  <si>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</si>
  <si>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</si>
  <si>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</si>
  <si>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</si>
  <si>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</si>
  <si>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</si>
  <si>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</si>
  <si>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</si>
  <si>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</si>
  <si>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</si>
  <si>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</si>
  <si>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</si>
  <si>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</si>
  <si>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</si>
  <si>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</si>
  <si>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</si>
  <si>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</si>
  <si>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</si>
  <si>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</si>
  <si>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</si>
  <si>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</si>
  <si>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</si>
  <si>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</si>
  <si>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</si>
  <si>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</si>
  <si>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</si>
  <si>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</si>
  <si>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</si>
  <si>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</si>
  <si>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</si>
  <si>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</si>
  <si>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</si>
  <si>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</si>
  <si>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</si>
  <si>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</si>
  <si>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</si>
  <si>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</si>
  <si>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</si>
  <si>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</si>
  <si>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</si>
  <si>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</si>
  <si>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</si>
  <si>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</si>
  <si>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</si>
  <si>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</si>
  <si>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</si>
  <si>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</si>
  <si>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</si>
  <si>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</si>
  <si>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</si>
  <si>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</si>
  <si>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</si>
  <si>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</si>
  <si>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</si>
  <si>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</si>
  <si>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</si>
  <si>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</si>
  <si>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</si>
  <si>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</si>
  <si>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</si>
  <si>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</si>
  <si>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</si>
  <si>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</si>
  <si>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</si>
  <si>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</si>
  <si>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</si>
  <si>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</si>
  <si>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</si>
  <si>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</si>
  <si>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</si>
  <si>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</si>
  <si>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</si>
  <si>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</si>
  <si>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</si>
  <si>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</si>
  <si>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</si>
  <si>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</si>
  <si>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</si>
  <si>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</si>
  <si>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</si>
  <si>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</si>
  <si>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</si>
  <si>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</si>
  <si>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</si>
  <si>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</si>
  <si>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</si>
  <si>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</si>
  <si>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</si>
  <si>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</si>
  <si>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</si>
  <si>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</si>
  <si>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</si>
  <si>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</si>
  <si>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</si>
  <si>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</si>
  <si>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</si>
  <si>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</si>
  <si>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</si>
  <si>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</si>
  <si>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</si>
  <si>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</si>
  <si>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</si>
  <si>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</si>
  <si>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</si>
  <si>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</si>
  <si>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</si>
  <si>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</si>
  <si>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</si>
  <si>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</si>
  <si>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</si>
  <si>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</si>
  <si>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</si>
  <si>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</si>
  <si>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</si>
  <si>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</si>
  <si>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</si>
  <si>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</si>
  <si>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</si>
  <si>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</si>
  <si>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</si>
  <si>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</si>
  <si>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</si>
  <si>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</si>
  <si>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</si>
  <si>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</si>
  <si>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</si>
  <si>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</si>
  <si>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</si>
  <si>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</si>
  <si>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</si>
  <si>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</si>
  <si>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</si>
  <si>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</si>
  <si>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</si>
  <si>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</si>
  <si>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</si>
  <si>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</si>
  <si>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</si>
  <si>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</si>
  <si>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</si>
  <si>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</si>
  <si>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</si>
  <si>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</si>
  <si>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</si>
  <si>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</si>
  <si>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</si>
  <si>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</si>
  <si>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</si>
  <si>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</si>
  <si>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</si>
  <si>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</si>
  <si>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</si>
  <si>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</si>
  <si>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</si>
  <si>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</si>
  <si>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</si>
  <si>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</si>
  <si>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</si>
  <si>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</si>
  <si>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</si>
  <si>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</si>
  <si>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</si>
  <si>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</si>
  <si>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</si>
  <si>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</si>
  <si>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</si>
  <si>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</si>
  <si>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</si>
  <si>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</si>
  <si>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</si>
  <si>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</si>
  <si>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</si>
  <si>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</si>
  <si>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</si>
  <si>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</si>
  <si>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</si>
  <si>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</si>
  <si>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</si>
  <si>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</si>
  <si>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</si>
  <si>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</si>
  <si>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</si>
  <si>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</si>
  <si>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</si>
  <si>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</si>
  <si>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</si>
  <si>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</si>
  <si>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</si>
  <si>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</si>
  <si>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</si>
  <si>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</si>
  <si>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</si>
  <si>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</si>
  <si>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</si>
  <si>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</si>
  <si>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</si>
  <si>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</si>
  <si>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</si>
  <si>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</si>
  <si>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</si>
  <si>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</si>
  <si>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</si>
  <si>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</si>
  <si>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</si>
  <si>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</si>
  <si>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</si>
  <si>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</si>
  <si>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</si>
  <si>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</si>
  <si>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</si>
  <si>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</si>
  <si>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</si>
  <si>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</si>
  <si>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</si>
  <si>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</si>
  <si>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</si>
  <si>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</si>
  <si>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</si>
  <si>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</si>
  <si>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</si>
  <si>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</si>
  <si>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</si>
  <si>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</si>
  <si>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</si>
  <si>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</si>
  <si>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</si>
  <si>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</si>
  <si>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</si>
  <si>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</si>
  <si>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</si>
  <si>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</si>
  <si>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</si>
  <si>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</si>
  <si>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</si>
  <si>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</si>
  <si>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</si>
  <si>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</si>
  <si>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</si>
  <si>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</si>
  <si>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</si>
  <si>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</si>
  <si>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</si>
  <si>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</si>
  <si>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</si>
  <si>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</si>
  <si>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</si>
  <si>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</si>
  <si>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</si>
  <si>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</si>
  <si>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</si>
  <si>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</si>
  <si>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</si>
  <si>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</si>
  <si>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</si>
  <si>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</si>
  <si>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</si>
  <si>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</si>
  <si>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</si>
  <si>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</si>
  <si>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</si>
  <si>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</si>
  <si>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</si>
  <si>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</si>
  <si>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</si>
  <si>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</si>
  <si>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</si>
  <si>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</si>
  <si>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</si>
  <si>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</si>
  <si>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</si>
  <si>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</si>
  <si>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</si>
  <si>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</si>
  <si>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</si>
  <si>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</si>
  <si>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</si>
  <si>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</si>
  <si>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</si>
  <si>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</si>
  <si>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</si>
  <si>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</si>
  <si>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</si>
  <si>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</si>
  <si>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</si>
  <si>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</si>
  <si>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</si>
  <si>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</si>
  <si>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</si>
  <si>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</si>
  <si>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</si>
  <si>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</si>
  <si>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</si>
  <si>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</si>
  <si>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</si>
  <si>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</si>
  <si>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</si>
  <si>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</si>
  <si>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</si>
  <si>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</si>
  <si>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</si>
  <si>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</si>
  <si>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</si>
  <si>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</si>
  <si>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</si>
  <si>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</si>
  <si>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</si>
  <si>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</si>
  <si>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</si>
  <si>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</si>
  <si>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</si>
  <si>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</si>
  <si>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</si>
  <si>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</si>
  <si>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</si>
  <si>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</si>
  <si>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</si>
  <si>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</si>
  <si>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</si>
  <si>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</si>
  <si>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</si>
  <si>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</si>
  <si>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</si>
  <si>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</si>
  <si>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</si>
  <si>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</si>
  <si>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</si>
  <si>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</si>
  <si>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</si>
  <si>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</si>
  <si>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</si>
  <si>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</si>
  <si>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</si>
  <si>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</si>
  <si>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</si>
  <si>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</si>
  <si>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</si>
  <si>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</si>
  <si>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</si>
  <si>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</si>
  <si>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</si>
  <si>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</si>
  <si>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</si>
  <si>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</si>
  <si>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</si>
  <si>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</si>
  <si>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</si>
  <si>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</si>
  <si>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</si>
  <si>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</si>
  <si>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</si>
  <si>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</si>
  <si>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</si>
  <si>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</si>
  <si>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</si>
  <si>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</si>
  <si>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</si>
  <si>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</si>
  <si>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</si>
  <si>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</si>
  <si>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</si>
  <si>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</si>
  <si>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</si>
  <si>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</si>
  <si>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</si>
  <si>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</si>
  <si>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</si>
  <si>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</si>
  <si>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</si>
  <si>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</si>
  <si>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</si>
  <si>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</si>
  <si>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</si>
  <si>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</si>
  <si>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</si>
  <si>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</si>
  <si>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</si>
  <si>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</si>
  <si>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</si>
  <si>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</si>
  <si>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</si>
  <si>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</si>
  <si>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</si>
  <si>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</si>
  <si>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</si>
  <si>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</si>
  <si>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</si>
  <si>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</si>
  <si>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</si>
  <si>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</si>
  <si>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</si>
  <si>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</si>
  <si>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</si>
  <si>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</si>
  <si>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</si>
  <si>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</si>
  <si>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</si>
  <si>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</si>
  <si>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</si>
  <si>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</si>
  <si>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</si>
  <si>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</si>
  <si>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</si>
  <si>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</si>
  <si>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</si>
  <si>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</si>
  <si>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</si>
  <si>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</si>
  <si>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</si>
  <si>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</si>
  <si>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</si>
  <si>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</si>
  <si>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</si>
  <si>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</si>
  <si>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</si>
  <si>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</si>
  <si>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</si>
  <si>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</si>
  <si>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</si>
  <si>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</si>
  <si>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</si>
  <si>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</si>
  <si>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</si>
  <si>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</si>
  <si>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</si>
  <si>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</si>
  <si>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</si>
  <si>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</si>
  <si>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</si>
  <si>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</si>
  <si>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</si>
  <si>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</si>
  <si>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</si>
  <si>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</si>
  <si>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</si>
  <si>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</si>
  <si>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</si>
  <si>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</si>
  <si>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</si>
  <si>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</si>
  <si>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</si>
  <si>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</si>
  <si>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</si>
  <si>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</si>
  <si>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</si>
  <si>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</si>
  <si>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</si>
  <si>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</si>
  <si>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</si>
  <si>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</si>
  <si>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</si>
  <si>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</si>
  <si>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</si>
  <si>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</si>
  <si>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</si>
  <si>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</si>
  <si>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</si>
  <si>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</si>
  <si>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</si>
  <si>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</si>
  <si>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</si>
  <si>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</si>
  <si>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</si>
  <si>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</si>
  <si>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</si>
  <si>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</si>
  <si>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</si>
  <si>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</si>
  <si>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</si>
  <si>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</si>
  <si>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</si>
  <si>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</si>
  <si>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</si>
  <si>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</si>
  <si>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</si>
  <si>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</si>
  <si>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</si>
  <si>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</si>
  <si>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</si>
  <si>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</si>
  <si>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</si>
  <si>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</si>
  <si>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</si>
  <si>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</si>
  <si>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</si>
  <si>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</si>
  <si>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</si>
  <si>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</si>
  <si>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</si>
  <si>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</si>
  <si>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</si>
  <si>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</si>
  <si>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</si>
  <si>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</si>
  <si>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</si>
  <si>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</si>
  <si>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</si>
  <si>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</si>
  <si>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</si>
  <si>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</si>
  <si>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</si>
  <si>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</si>
  <si>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</si>
  <si>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</si>
  <si>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</si>
  <si>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</si>
  <si>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</si>
  <si>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</si>
  <si>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</si>
  <si>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</si>
  <si>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</si>
  <si>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</si>
  <si>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</si>
  <si>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</si>
  <si>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</si>
  <si>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</si>
  <si>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</si>
  <si>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</si>
  <si>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</si>
  <si>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</si>
  <si>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</si>
  <si>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</si>
  <si>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</si>
  <si>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</si>
  <si>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</si>
  <si>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</si>
  <si>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</si>
  <si>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</si>
  <si>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</si>
  <si>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</si>
  <si>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</si>
  <si>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</si>
  <si>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</si>
  <si>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</si>
  <si>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</si>
  <si>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</si>
  <si>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</si>
  <si>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</si>
  <si>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</si>
  <si>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</si>
  <si>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</si>
  <si>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</si>
  <si>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</si>
  <si>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</si>
  <si>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</si>
  <si>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</si>
  <si>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</si>
  <si>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</si>
  <si>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</si>
  <si>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</si>
  <si>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</si>
  <si>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</si>
  <si>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</si>
  <si>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</si>
  <si>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</si>
  <si>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</si>
  <si>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</si>
  <si>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</si>
  <si>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</si>
  <si>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</si>
  <si>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</si>
  <si>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</si>
  <si>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</si>
  <si>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</si>
  <si>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</si>
  <si>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</si>
  <si>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</si>
  <si>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</si>
  <si>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</si>
  <si>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</si>
  <si>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</si>
  <si>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</si>
  <si>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</si>
  <si>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</si>
  <si>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</si>
  <si>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</si>
  <si>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</si>
  <si>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</si>
  <si>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</si>
  <si>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</si>
  <si>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</si>
  <si>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</si>
  <si>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</si>
  <si>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</si>
  <si>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</si>
  <si>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</si>
  <si>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</si>
  <si>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</si>
  <si>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</si>
  <si>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</si>
  <si>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</si>
  <si>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</si>
  <si>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</si>
  <si>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</si>
  <si>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</si>
  <si>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</si>
  <si>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</si>
  <si>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</si>
  <si>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</si>
  <si>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</si>
  <si>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</si>
  <si>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</si>
  <si>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</si>
  <si>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</si>
  <si>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</si>
  <si>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</si>
  <si>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</si>
  <si>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</si>
  <si>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</si>
  <si>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</si>
  <si>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</si>
  <si>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</si>
  <si>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</si>
  <si>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</si>
  <si>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</si>
  <si>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</si>
  <si>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</si>
  <si>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</si>
  <si>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</si>
  <si>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</si>
  <si>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</si>
  <si>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</si>
  <si>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</si>
  <si>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</si>
  <si>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</si>
  <si>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</si>
  <si>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</si>
  <si>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</si>
  <si>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</si>
  <si>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</si>
  <si>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</si>
  <si>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</si>
  <si>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</si>
  <si>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</si>
  <si>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</si>
  <si>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</si>
  <si>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</si>
  <si>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</si>
  <si>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</si>
  <si>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</si>
  <si>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</si>
  <si>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</si>
  <si>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</si>
  <si>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</si>
  <si>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</si>
  <si>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</si>
  <si>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</si>
  <si>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</si>
  <si>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</si>
  <si>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</si>
  <si>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</si>
  <si>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</si>
  <si>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</si>
  <si>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</si>
  <si>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</si>
  <si>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</si>
  <si>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</si>
  <si>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</si>
  <si>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</si>
  <si>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</si>
  <si>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</si>
  <si>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</si>
  <si>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</si>
  <si>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</si>
  <si>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</si>
  <si>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</si>
  <si>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</si>
  <si>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</si>
  <si>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</si>
  <si>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</si>
  <si>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</si>
  <si>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</si>
  <si>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</si>
  <si>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</si>
  <si>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</si>
  <si>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</si>
  <si>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</si>
  <si>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</si>
  <si>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</si>
  <si>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</si>
  <si>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</si>
  <si>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</si>
  <si>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</si>
  <si>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</si>
  <si>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</si>
  <si>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</si>
  <si>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</si>
  <si>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</si>
  <si>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</si>
  <si>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</si>
  <si>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</si>
  <si>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</si>
  <si>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</si>
  <si>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</si>
  <si>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</si>
  <si>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</si>
  <si>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</si>
  <si>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</si>
  <si>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</si>
  <si>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</si>
  <si>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</si>
  <si>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</si>
  <si>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</si>
  <si>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</si>
  <si>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</si>
  <si>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</si>
  <si>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</si>
  <si>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</si>
  <si>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</si>
  <si>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</si>
  <si>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</si>
  <si>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</si>
  <si>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</si>
  <si>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</si>
  <si>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</si>
  <si>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</si>
  <si>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</si>
  <si>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</si>
  <si>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</si>
  <si>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</si>
  <si>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</si>
  <si>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</si>
  <si>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</si>
  <si>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</si>
  <si>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</si>
  <si>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</si>
  <si>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</si>
  <si>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</si>
  <si>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</si>
  <si>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</si>
  <si>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</si>
  <si>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</si>
  <si>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</si>
  <si>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</si>
  <si>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</si>
  <si>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</si>
  <si>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</si>
  <si>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</si>
  <si>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</si>
  <si>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</si>
  <si>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</si>
  <si>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</si>
  <si>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</si>
  <si>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</si>
  <si>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</si>
  <si>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</si>
  <si>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</si>
  <si>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</si>
  <si>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</si>
  <si>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</si>
  <si>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</si>
  <si>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</si>
  <si>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</si>
  <si>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</si>
  <si>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</si>
  <si>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</si>
  <si>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</si>
  <si>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</si>
  <si>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</si>
  <si>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</si>
  <si>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</si>
  <si>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</si>
  <si>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</si>
  <si>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</si>
  <si>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</si>
  <si>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</si>
  <si>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</si>
  <si>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</si>
  <si>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</si>
  <si>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</si>
  <si>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</si>
  <si>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</si>
  <si>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</si>
  <si>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</si>
  <si>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</si>
  <si>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</si>
  <si>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</si>
  <si>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</si>
  <si>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</si>
  <si>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</si>
  <si>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</si>
  <si>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</si>
  <si>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</si>
  <si>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</si>
  <si>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</si>
  <si>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</si>
  <si>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</si>
  <si>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</si>
  <si>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</si>
  <si>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</si>
  <si>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</si>
  <si>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</si>
  <si>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</si>
  <si>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</si>
  <si>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</si>
  <si>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</si>
  <si>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</si>
  <si>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</si>
  <si>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</si>
  <si>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</si>
  <si>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</si>
  <si>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</si>
  <si>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</si>
  <si>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</si>
  <si>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</si>
  <si>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</si>
  <si>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</si>
  <si>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</si>
  <si>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</si>
  <si>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</si>
  <si>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</si>
  <si>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</si>
  <si>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</si>
  <si>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</si>
  <si>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</si>
  <si>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</si>
  <si>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</si>
  <si>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</si>
  <si>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</si>
  <si>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</si>
  <si>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</si>
  <si>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</si>
  <si>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</si>
  <si>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</si>
  <si>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</si>
  <si>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</si>
  <si>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</si>
  <si>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</si>
  <si>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</si>
  <si>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</si>
  <si>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</si>
  <si>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</si>
  <si>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</si>
  <si>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</si>
  <si>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</si>
  <si>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</si>
  <si>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</si>
  <si>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</si>
  <si>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</si>
  <si>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</si>
  <si>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</si>
  <si>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</si>
  <si>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</si>
  <si>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</si>
  <si>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</si>
  <si>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</si>
  <si>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</si>
  <si>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</si>
  <si>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</si>
  <si>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</si>
  <si>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</si>
  <si>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</si>
  <si>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</si>
  <si>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</si>
  <si>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</si>
  <si>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</si>
  <si>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</si>
  <si>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</si>
  <si>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</si>
  <si>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</si>
  <si>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</si>
  <si>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</si>
  <si>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</si>
  <si>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</si>
  <si>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</si>
  <si>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</si>
  <si>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</si>
  <si>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</si>
  <si>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</si>
  <si>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</si>
  <si>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</si>
  <si>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</si>
  <si>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</si>
  <si>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</si>
  <si>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</si>
  <si>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</si>
  <si>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</si>
  <si>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</si>
  <si>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</si>
  <si>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</si>
  <si>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</si>
  <si>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</si>
  <si>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</si>
  <si>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</si>
  <si>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</si>
  <si>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</si>
  <si>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</si>
  <si>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</si>
  <si>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</si>
  <si>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</si>
  <si>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</si>
  <si>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</si>
  <si>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</si>
  <si>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</si>
  <si>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</si>
  <si>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</si>
  <si>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</si>
  <si>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</si>
  <si>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</si>
  <si>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</si>
  <si>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</si>
  <si>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</si>
  <si>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</si>
  <si>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</si>
  <si>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</si>
  <si>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</si>
  <si>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</si>
  <si>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</si>
  <si>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</si>
  <si>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</si>
  <si>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</si>
  <si>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</si>
  <si>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</si>
  <si>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</si>
  <si>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</si>
  <si>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</si>
  <si>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</si>
  <si>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</si>
  <si>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</si>
  <si>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</si>
  <si>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</si>
  <si>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</si>
  <si>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</si>
  <si>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</si>
  <si>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</si>
  <si>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</si>
  <si>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</si>
  <si>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</si>
  <si>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</si>
  <si>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</si>
  <si>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</si>
  <si>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</si>
  <si>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</si>
  <si>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</si>
  <si>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</si>
  <si>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</si>
  <si>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</si>
  <si>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</si>
  <si>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</si>
  <si>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</si>
  <si>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</si>
  <si>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</si>
  <si>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</si>
  <si>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</si>
  <si>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</si>
  <si>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</si>
  <si>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</si>
  <si>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</si>
  <si>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</si>
  <si>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</si>
  <si>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</si>
  <si>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</si>
  <si>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</si>
  <si>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</si>
  <si>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</si>
  <si>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</si>
  <si>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</si>
  <si>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</si>
  <si>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</si>
  <si>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</si>
  <si>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</si>
  <si>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</si>
  <si>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</si>
  <si>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</si>
  <si>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</si>
  <si>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</si>
  <si>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</si>
  <si>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</si>
  <si>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</si>
  <si>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</si>
  <si>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</si>
  <si>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</si>
  <si>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</si>
  <si>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</si>
  <si>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</si>
  <si>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</si>
  <si>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</si>
  <si>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</si>
  <si>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</si>
  <si>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</si>
  <si>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</si>
  <si>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</si>
  <si>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</si>
  <si>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</si>
  <si>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</si>
  <si>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</si>
  <si>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</si>
  <si>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</si>
  <si>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</si>
  <si>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</si>
  <si>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</si>
  <si>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</si>
  <si>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</si>
  <si>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</si>
  <si>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</si>
  <si>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</si>
  <si>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</si>
  <si>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</si>
  <si>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</si>
  <si>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</si>
  <si>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</si>
  <si>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</si>
  <si>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</si>
  <si>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</si>
  <si>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</si>
  <si>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</si>
  <si>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</si>
  <si>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</si>
  <si>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</si>
  <si>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</si>
  <si>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</si>
  <si>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</si>
  <si>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</si>
  <si>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</si>
  <si>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</si>
  <si>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</si>
  <si>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</si>
  <si>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</si>
  <si>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</si>
  <si>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</si>
  <si>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</si>
  <si>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</si>
  <si>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</si>
  <si>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</si>
  <si>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</si>
  <si>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</si>
  <si>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</si>
  <si>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</si>
  <si>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</si>
  <si>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</si>
  <si>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</si>
  <si>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</si>
  <si>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</si>
  <si>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</si>
  <si>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</si>
  <si>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</si>
  <si>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</si>
  <si>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</si>
  <si>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</si>
  <si>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</si>
  <si>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</si>
  <si>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</si>
  <si>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</si>
  <si>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</si>
  <si>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</si>
  <si>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</si>
  <si>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</si>
  <si>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</si>
  <si>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</si>
  <si>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</si>
  <si>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</si>
  <si>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</si>
  <si>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</si>
  <si>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</si>
  <si>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</si>
  <si>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</si>
  <si>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</si>
  <si>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</si>
  <si>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</si>
  <si>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</si>
  <si>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</si>
  <si>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</si>
  <si>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</si>
  <si>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</si>
  <si>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</si>
  <si>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</si>
  <si>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</si>
  <si>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</si>
  <si>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</si>
  <si>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</si>
  <si>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</si>
  <si>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</si>
  <si>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</si>
  <si>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</si>
  <si>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</si>
  <si>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</si>
  <si>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</si>
  <si>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</si>
  <si>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</si>
  <si>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</si>
  <si>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</si>
  <si>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</si>
  <si>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</si>
  <si>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</si>
  <si>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</si>
  <si>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</si>
  <si>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</si>
  <si>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</si>
  <si>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</si>
  <si>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</si>
  <si>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</si>
  <si>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</si>
  <si>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</si>
  <si>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</si>
  <si>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</si>
  <si>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</si>
  <si>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</si>
  <si>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</si>
  <si>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</si>
  <si>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</si>
  <si>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</si>
  <si>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</si>
  <si>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</si>
  <si>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</si>
  <si>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</si>
  <si>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</si>
  <si>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20171010</t>
  </si>
  <si>
    <t>20171108</t>
  </si>
  <si>
    <t>Estimated cost of construction authorized by building permits, October 2017</t>
  </si>
  <si>
    <t>Source:  New Jersey Department of Community Affairs, 12/7/17</t>
  </si>
  <si>
    <t>Estimated cost of construction authorized by building permits, January-October 2017</t>
  </si>
  <si>
    <t>20171207</t>
  </si>
  <si>
    <t>See Hardwick</t>
  </si>
  <si>
    <t>October</t>
  </si>
  <si>
    <t xml:space="preserve"> October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</si>
</sst>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2213879"/>
        <c:axId val="65707184"/>
      </c:bar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21387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6" t="s">
        <v>2293</v>
      </c>
      <c r="R30" s="226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75910463</v>
      </c>
      <c r="G7" s="39">
        <f>SUM(G31:G53)</f>
        <v>28496658</v>
      </c>
      <c r="H7" s="39">
        <f>SUM(H31:H53)</f>
        <v>11711285</v>
      </c>
      <c r="I7" s="39">
        <f>SUM(I31:I53)</f>
        <v>14751730</v>
      </c>
      <c r="J7" s="39">
        <f>SUM(J31:J53)</f>
        <v>20950790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110813626</v>
      </c>
      <c r="G8" s="37">
        <f>SUM(G54:G123)</f>
        <v>24688686</v>
      </c>
      <c r="H8" s="37">
        <f>SUM(H54:H123)</f>
        <v>44431886</v>
      </c>
      <c r="I8" s="37">
        <f>SUM(I54:I123)</f>
        <v>9589752</v>
      </c>
      <c r="J8" s="37">
        <f>SUM(J54:J123)</f>
        <v>32103302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47195991</v>
      </c>
      <c r="G9" s="37">
        <f>SUM(G124:G163)</f>
        <v>8523846</v>
      </c>
      <c r="H9" s="37">
        <f>SUM(H124:H163)</f>
        <v>12254945</v>
      </c>
      <c r="I9" s="37">
        <f>SUM(I124:I163)</f>
        <v>18670416</v>
      </c>
      <c r="J9" s="37">
        <f>SUM(J124:J163)</f>
        <v>7746784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52006844</v>
      </c>
      <c r="G10" s="37">
        <f>SUM(G164:G200)</f>
        <v>5859087</v>
      </c>
      <c r="H10" s="37">
        <f>SUM(H164:H200)</f>
        <v>15724118</v>
      </c>
      <c r="I10" s="37">
        <f>SUM(I164:I200)</f>
        <v>14252734</v>
      </c>
      <c r="J10" s="37">
        <f>SUM(J164:J200)</f>
        <v>16170905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45710371</v>
      </c>
      <c r="G11" s="37">
        <f>SUM(G201:G216)</f>
        <v>28921886</v>
      </c>
      <c r="H11" s="37">
        <f>SUM(H201:H216)</f>
        <v>14379034</v>
      </c>
      <c r="I11" s="37">
        <f>SUM(I201:I216)</f>
        <v>608439</v>
      </c>
      <c r="J11" s="37">
        <f>SUM(J201:J216)</f>
        <v>1801012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2081706</v>
      </c>
      <c r="G12" s="37">
        <f>SUM(G217:G230)</f>
        <v>113000</v>
      </c>
      <c r="H12" s="37">
        <f>SUM(H217:H230)</f>
        <v>1210998</v>
      </c>
      <c r="I12" s="37">
        <f>SUM(I217:I230)</f>
        <v>93850</v>
      </c>
      <c r="J12" s="37">
        <f>SUM(J217:J230)</f>
        <v>663858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128206299</v>
      </c>
      <c r="G13" s="37">
        <f>SUM(G231:G252)</f>
        <v>56342683</v>
      </c>
      <c r="H13" s="37">
        <f>SUM(H231:H252)</f>
        <v>29249741</v>
      </c>
      <c r="I13" s="37">
        <f>SUM(I231:I252)</f>
        <v>16679974</v>
      </c>
      <c r="J13" s="37">
        <f>SUM(J231:J252)</f>
        <v>25933901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44292730</v>
      </c>
      <c r="G14" s="37">
        <f>SUM(G253:G276)</f>
        <v>15185947</v>
      </c>
      <c r="H14" s="37">
        <f>SUM(H253:H276)</f>
        <v>8248817</v>
      </c>
      <c r="I14" s="37">
        <f>SUM(I253:I276)</f>
        <v>10171060</v>
      </c>
      <c r="J14" s="37">
        <f>SUM(J253:J276)</f>
        <v>10686906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271091546</v>
      </c>
      <c r="G15" s="37">
        <f>SUM(G277:G288)</f>
        <v>229708926</v>
      </c>
      <c r="H15" s="37">
        <f>SUM(H277:H288)</f>
        <v>26840903</v>
      </c>
      <c r="I15" s="37">
        <f>SUM(I277:I288)</f>
        <v>5097002</v>
      </c>
      <c r="J15" s="37">
        <f>SUM(J277:J288)</f>
        <v>9444715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15283358</v>
      </c>
      <c r="G16" s="37">
        <f>SUM(G289:G314)</f>
        <v>1223790</v>
      </c>
      <c r="H16" s="37">
        <f>SUM(H289:H314)</f>
        <v>6535509</v>
      </c>
      <c r="I16" s="37">
        <f>SUM(I289:I314)</f>
        <v>2068414</v>
      </c>
      <c r="J16" s="37">
        <f>SUM(J289:J314)</f>
        <v>5455645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74742320</v>
      </c>
      <c r="G17" s="37">
        <f>SUM(G315:G327)</f>
        <v>14597171</v>
      </c>
      <c r="H17" s="37">
        <f>SUM(H315:H327)</f>
        <v>22992114</v>
      </c>
      <c r="I17" s="37">
        <f>SUM(I315:I327)</f>
        <v>17727392</v>
      </c>
      <c r="J17" s="37">
        <f>SUM(J315:J327)</f>
        <v>19425643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113319814</v>
      </c>
      <c r="G18" s="37">
        <f>SUM(G328:G352)</f>
        <v>36184870</v>
      </c>
      <c r="H18" s="37">
        <f>SUM(H328:H352)</f>
        <v>21917111</v>
      </c>
      <c r="I18" s="37">
        <f>SUM(I328:I352)</f>
        <v>25101269</v>
      </c>
      <c r="J18" s="37">
        <f>SUM(J328:J352)</f>
        <v>30116564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118726662</v>
      </c>
      <c r="G19" s="37">
        <f>SUM(G353:G405)</f>
        <v>30171864</v>
      </c>
      <c r="H19" s="37">
        <f>SUM(H353:H405)</f>
        <v>30780763</v>
      </c>
      <c r="I19" s="37">
        <f>SUM(I353:I405)</f>
        <v>3305932</v>
      </c>
      <c r="J19" s="37">
        <f>SUM(J353:J405)</f>
        <v>54468103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55391102</v>
      </c>
      <c r="G20" s="37">
        <f>SUM(G406:G444)</f>
        <v>18035248</v>
      </c>
      <c r="H20" s="37">
        <f>SUM(H406:H444)</f>
        <v>25340823</v>
      </c>
      <c r="I20" s="37">
        <f>SUM(I406:I444)</f>
        <v>2376821</v>
      </c>
      <c r="J20" s="37">
        <f>SUM(J406:J444)</f>
        <v>9638210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119166975</v>
      </c>
      <c r="G21" s="37">
        <f>SUM(G445:G477)</f>
        <v>76331610</v>
      </c>
      <c r="H21" s="37">
        <f>SUM(H445:H477)</f>
        <v>23842960</v>
      </c>
      <c r="I21" s="37">
        <f>SUM(I445:I477)</f>
        <v>11777535</v>
      </c>
      <c r="J21" s="37">
        <f>SUM(J445:J477)</f>
        <v>7214870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71933594</v>
      </c>
      <c r="G22" s="37">
        <f>SUM(G478:G493)</f>
        <v>671050</v>
      </c>
      <c r="H22" s="37">
        <f>SUM(H478:H493)</f>
        <v>16183849</v>
      </c>
      <c r="I22" s="37">
        <f>SUM(I478:I493)</f>
        <v>43734093</v>
      </c>
      <c r="J22" s="37">
        <f>SUM(J478:J493)</f>
        <v>11344602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6359925</v>
      </c>
      <c r="G23" s="37">
        <f>SUM(G494:G508)</f>
        <v>723455</v>
      </c>
      <c r="H23" s="37">
        <f>SUM(H494:H508)</f>
        <v>1627479</v>
      </c>
      <c r="I23" s="37">
        <f>SUM(I494:I508)</f>
        <v>572019</v>
      </c>
      <c r="J23" s="37">
        <f>SUM(J494:J508)</f>
        <v>3436972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42283605</v>
      </c>
      <c r="G24" s="37">
        <f>SUM(G509:G529)</f>
        <v>8534280</v>
      </c>
      <c r="H24" s="37">
        <f>SUM(H509:H529)</f>
        <v>17539417</v>
      </c>
      <c r="I24" s="37">
        <f>SUM(I509:I529)</f>
        <v>656049</v>
      </c>
      <c r="J24" s="37">
        <f>SUM(J509:J529)</f>
        <v>15553859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12118310</v>
      </c>
      <c r="G25" s="37">
        <f>SUM(G530:G553)</f>
        <v>1912634</v>
      </c>
      <c r="H25" s="37">
        <f>SUM(H530:H553)</f>
        <v>6758244</v>
      </c>
      <c r="I25" s="37">
        <f>SUM(I530:I553)</f>
        <v>738209</v>
      </c>
      <c r="J25" s="37">
        <f>SUM(J530:J553)</f>
        <v>2709223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74496447</v>
      </c>
      <c r="G26" s="37">
        <f>SUM(G554:G574)</f>
        <v>5362120</v>
      </c>
      <c r="H26" s="37">
        <f>SUM(H554:H574)</f>
        <v>18588768</v>
      </c>
      <c r="I26" s="37">
        <f>SUM(I554:I574)</f>
        <v>17044170</v>
      </c>
      <c r="J26" s="37">
        <f>SUM(J554:J574)</f>
        <v>33501389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6909967</v>
      </c>
      <c r="G27" s="37">
        <f>SUM(G575:G597)</f>
        <v>470380</v>
      </c>
      <c r="H27" s="37">
        <f>SUM(H575:H597)</f>
        <v>2618190</v>
      </c>
      <c r="I27" s="37">
        <f>SUM(I575:I597)</f>
        <v>2248479</v>
      </c>
      <c r="J27" s="37">
        <f>SUM(J575:J597)</f>
        <v>1572918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7920000</v>
      </c>
      <c r="G28" s="37">
        <f>G598</f>
        <v>0</v>
      </c>
      <c r="H28" s="37">
        <f>H598</f>
        <v>0</v>
      </c>
      <c r="I28" s="37">
        <f>I598</f>
        <v>7535000</v>
      </c>
      <c r="J28" s="37">
        <f>J598</f>
        <v>385000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1495961655</v>
      </c>
      <c r="G29" s="39">
        <f>SUM(G7:G28)</f>
        <v>592059191</v>
      </c>
      <c r="H29" s="39">
        <f>SUM(H7:H28)</f>
        <v>358776954</v>
      </c>
      <c r="I29" s="39">
        <f>SUM(I7:I28)</f>
        <v>224800339</v>
      </c>
      <c r="J29" s="39">
        <f>SUM(J7:J28)</f>
        <v>320325171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2">G31+H31+I31+J31</f>
        <v>724262</v>
      </c>
      <c r="G31" s="105">
        <v>395810</v>
      </c>
      <c r="H31" s="105">
        <v>271552</v>
      </c>
      <c r="I31" s="105">
        <v>0</v>
      </c>
      <c r="J31" s="105">
        <v>56900</v>
      </c>
      <c r="K31" s="36"/>
      <c r="L31" s="225" t="s">
        <v>2343</v>
      </c>
      <c r="M31" s="98"/>
      <c r="N31" s="99"/>
      <c r="O31" s="100"/>
      <c r="P31" s="4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26225288</v>
      </c>
      <c r="G32" s="107">
        <v>7579350</v>
      </c>
      <c r="H32" s="107">
        <v>611850</v>
      </c>
      <c r="I32" s="107">
        <v>0</v>
      </c>
      <c r="J32" s="107">
        <v>18034088</v>
      </c>
      <c r="K32" s="36"/>
      <c r="L32" s="225" t="s">
        <v>2343</v>
      </c>
      <c r="M32" s="98"/>
      <c r="N32" s="99"/>
      <c r="O32" s="100"/>
      <c r="P32" s="4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3426934</v>
      </c>
      <c r="G33" s="107">
        <v>2660300</v>
      </c>
      <c r="H33" s="107">
        <v>739884</v>
      </c>
      <c r="I33" s="107">
        <v>0</v>
      </c>
      <c r="J33" s="107">
        <v>26750</v>
      </c>
      <c r="K33" s="36"/>
      <c r="L33" s="225" t="s">
        <v>2343</v>
      </c>
      <c r="M33" s="98"/>
      <c r="N33" s="99"/>
      <c r="O33" s="100"/>
      <c r="P33" s="4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196087</v>
      </c>
      <c r="G34" s="107">
        <v>0</v>
      </c>
      <c r="H34" s="107">
        <v>188987</v>
      </c>
      <c r="I34" s="107">
        <v>0</v>
      </c>
      <c r="J34" s="107">
        <v>7100</v>
      </c>
      <c r="K34" s="36"/>
      <c r="L34" s="225" t="s">
        <v>2347</v>
      </c>
      <c r="M34" s="98"/>
      <c r="N34" s="99"/>
      <c r="O34" s="79"/>
      <c r="P34" s="4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230849</v>
      </c>
      <c r="G35" s="107">
        <v>0</v>
      </c>
      <c r="H35" s="107">
        <v>122632</v>
      </c>
      <c r="I35" s="107">
        <v>51000</v>
      </c>
      <c r="J35" s="107">
        <v>57217</v>
      </c>
      <c r="K35" s="36"/>
      <c r="L35" s="225" t="s">
        <v>2347</v>
      </c>
      <c r="M35" s="98"/>
      <c r="N35" s="99"/>
      <c r="O35" s="79"/>
      <c r="P35" s="4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1728</v>
      </c>
      <c r="G36" s="107">
        <v>0</v>
      </c>
      <c r="H36" s="107">
        <v>1728</v>
      </c>
      <c r="I36" s="107">
        <v>0</v>
      </c>
      <c r="J36" s="107">
        <v>0</v>
      </c>
      <c r="K36" s="36"/>
      <c r="L36" s="225" t="s">
        <v>2343</v>
      </c>
      <c r="M36" s="98"/>
      <c r="N36" s="99"/>
      <c r="O36" s="79"/>
      <c r="P36" s="4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94698</v>
      </c>
      <c r="G37" s="107">
        <v>0</v>
      </c>
      <c r="H37" s="107">
        <v>86698</v>
      </c>
      <c r="I37" s="107">
        <v>0</v>
      </c>
      <c r="J37" s="107">
        <v>8000</v>
      </c>
      <c r="K37" s="36"/>
      <c r="L37" s="225" t="s">
        <v>2343</v>
      </c>
      <c r="M37" s="98"/>
      <c r="N37" s="99"/>
      <c r="O37" s="79"/>
      <c r="P37" s="4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15130722</v>
      </c>
      <c r="G38" s="107">
        <v>234061</v>
      </c>
      <c r="H38" s="107">
        <v>1303119</v>
      </c>
      <c r="I38" s="107">
        <v>13123951</v>
      </c>
      <c r="J38" s="107">
        <v>469591</v>
      </c>
      <c r="K38" s="36"/>
      <c r="L38" s="225" t="s">
        <v>2343</v>
      </c>
      <c r="M38" s="98"/>
      <c r="N38" s="99"/>
      <c r="O38" s="100"/>
      <c r="P38" s="4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125552</v>
      </c>
      <c r="G39" s="107">
        <v>0</v>
      </c>
      <c r="H39" s="107">
        <v>17002</v>
      </c>
      <c r="I39" s="107">
        <v>0</v>
      </c>
      <c r="J39" s="107">
        <v>108550</v>
      </c>
      <c r="K39" s="36"/>
      <c r="L39" s="225" t="s">
        <v>2343</v>
      </c>
      <c r="M39" s="98"/>
      <c r="N39" s="99"/>
      <c r="O39" s="79"/>
      <c r="P39" s="4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437038</v>
      </c>
      <c r="G40" s="107">
        <v>0</v>
      </c>
      <c r="H40" s="107">
        <v>71938</v>
      </c>
      <c r="I40" s="107">
        <v>261900</v>
      </c>
      <c r="J40" s="107">
        <v>103200</v>
      </c>
      <c r="K40" s="36"/>
      <c r="L40" s="225" t="s">
        <v>2347</v>
      </c>
      <c r="M40" s="98"/>
      <c r="N40" s="99"/>
      <c r="O40" s="79"/>
      <c r="P40" s="4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1830411</v>
      </c>
      <c r="G41" s="107">
        <v>495700</v>
      </c>
      <c r="H41" s="107">
        <v>1141761</v>
      </c>
      <c r="I41" s="107">
        <v>0</v>
      </c>
      <c r="J41" s="107">
        <v>192950</v>
      </c>
      <c r="K41" s="36"/>
      <c r="L41" s="225" t="s">
        <v>2343</v>
      </c>
      <c r="M41" s="98"/>
      <c r="N41" s="99"/>
      <c r="O41" s="100"/>
      <c r="P41" s="4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9931616</v>
      </c>
      <c r="G42" s="107">
        <v>8630686</v>
      </c>
      <c r="H42" s="107">
        <v>711305</v>
      </c>
      <c r="I42" s="107">
        <v>278394</v>
      </c>
      <c r="J42" s="107">
        <v>311231</v>
      </c>
      <c r="K42" s="36"/>
      <c r="L42" s="225" t="s">
        <v>2343</v>
      </c>
      <c r="M42" s="98"/>
      <c r="N42" s="99"/>
      <c r="O42" s="100"/>
      <c r="P42" s="4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352377</v>
      </c>
      <c r="G43" s="107">
        <v>0</v>
      </c>
      <c r="H43" s="107">
        <v>213568</v>
      </c>
      <c r="I43" s="107">
        <v>18300</v>
      </c>
      <c r="J43" s="107">
        <v>120509</v>
      </c>
      <c r="K43" s="36"/>
      <c r="L43" s="225" t="s">
        <v>2343</v>
      </c>
      <c r="M43" s="98"/>
      <c r="N43" s="99"/>
      <c r="O43" s="79"/>
      <c r="P43" s="4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498999</v>
      </c>
      <c r="G44" s="107">
        <v>1500</v>
      </c>
      <c r="H44" s="107">
        <v>252523</v>
      </c>
      <c r="I44" s="107">
        <v>0</v>
      </c>
      <c r="J44" s="107">
        <v>244976</v>
      </c>
      <c r="K44" s="36"/>
      <c r="L44" s="225" t="s">
        <v>2343</v>
      </c>
      <c r="M44" s="98"/>
      <c r="N44" s="99"/>
      <c r="O44" s="100"/>
      <c r="P44" s="4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7039189</v>
      </c>
      <c r="G45" s="107">
        <v>4630801</v>
      </c>
      <c r="H45" s="107">
        <v>2408388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4117475</v>
      </c>
      <c r="G46" s="107">
        <v>2808450</v>
      </c>
      <c r="H46" s="107">
        <v>1306025</v>
      </c>
      <c r="I46" s="107">
        <v>0</v>
      </c>
      <c r="J46" s="107">
        <v>3000</v>
      </c>
      <c r="K46" s="36"/>
      <c r="L46" s="225" t="s">
        <v>2343</v>
      </c>
      <c r="M46" s="98"/>
      <c r="N46" s="99"/>
      <c r="O46" s="100"/>
      <c r="P46" s="4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277082</v>
      </c>
      <c r="G47" s="107">
        <v>0</v>
      </c>
      <c r="H47" s="107">
        <v>251869</v>
      </c>
      <c r="I47" s="107">
        <v>0</v>
      </c>
      <c r="J47" s="107">
        <v>25213</v>
      </c>
      <c r="K47" s="36"/>
      <c r="L47" s="225" t="s">
        <v>2343</v>
      </c>
      <c r="M47" s="98"/>
      <c r="N47" s="99"/>
      <c r="O47" s="79"/>
      <c r="P47" s="4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931373</v>
      </c>
      <c r="G48" s="107">
        <v>427100</v>
      </c>
      <c r="H48" s="107">
        <v>417573</v>
      </c>
      <c r="I48" s="107">
        <v>0</v>
      </c>
      <c r="J48" s="107">
        <v>86700</v>
      </c>
      <c r="K48" s="36"/>
      <c r="L48" s="225" t="s">
        <v>2343</v>
      </c>
      <c r="M48" s="98"/>
      <c r="N48" s="99"/>
      <c r="O48" s="100"/>
      <c r="P48" s="4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896663</v>
      </c>
      <c r="G49" s="107">
        <v>0</v>
      </c>
      <c r="H49" s="107">
        <v>352819</v>
      </c>
      <c r="I49" s="107">
        <v>0</v>
      </c>
      <c r="J49" s="107">
        <v>543844</v>
      </c>
      <c r="K49" s="36"/>
      <c r="L49" s="225" t="s">
        <v>2343</v>
      </c>
      <c r="M49" s="98"/>
      <c r="N49" s="99"/>
      <c r="O49" s="79"/>
      <c r="P49" s="4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60060</v>
      </c>
      <c r="G50" s="107">
        <v>0</v>
      </c>
      <c r="H50" s="107">
        <v>60060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679956</v>
      </c>
      <c r="G51" s="107">
        <v>136400</v>
      </c>
      <c r="H51" s="107">
        <v>268637</v>
      </c>
      <c r="I51" s="107">
        <v>0</v>
      </c>
      <c r="J51" s="107">
        <v>274919</v>
      </c>
      <c r="K51" s="36"/>
      <c r="L51" s="225" t="s">
        <v>2343</v>
      </c>
      <c r="M51" s="98"/>
      <c r="N51" s="99"/>
      <c r="O51" s="100"/>
      <c r="P51" s="4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2568895</v>
      </c>
      <c r="G52" s="107">
        <v>496500</v>
      </c>
      <c r="H52" s="107">
        <v>835410</v>
      </c>
      <c r="I52" s="107">
        <v>1018185</v>
      </c>
      <c r="J52" s="107">
        <v>218800</v>
      </c>
      <c r="K52" s="36"/>
      <c r="L52" s="225" t="s">
        <v>2343</v>
      </c>
      <c r="M52" s="98"/>
      <c r="N52" s="99"/>
      <c r="O52" s="100"/>
      <c r="P52" s="4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133209</v>
      </c>
      <c r="G53" s="107">
        <v>0</v>
      </c>
      <c r="H53" s="107">
        <v>75957</v>
      </c>
      <c r="I53" s="107">
        <v>0</v>
      </c>
      <c r="J53" s="107">
        <v>57252</v>
      </c>
      <c r="K53" s="36"/>
      <c r="L53" s="225" t="s">
        <v>2347</v>
      </c>
      <c r="M53" s="98"/>
      <c r="N53" s="99"/>
      <c r="O53" s="79"/>
      <c r="P53" s="4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635059</v>
      </c>
      <c r="G54" s="107">
        <v>0</v>
      </c>
      <c r="H54" s="107">
        <v>576158</v>
      </c>
      <c r="I54" s="107">
        <v>0</v>
      </c>
      <c r="J54" s="107">
        <v>58901</v>
      </c>
      <c r="K54" s="36"/>
      <c r="L54" s="225" t="s">
        <v>2347</v>
      </c>
      <c r="M54" s="98"/>
      <c r="N54" s="99"/>
      <c r="O54" s="79"/>
      <c r="P54" s="4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238445</v>
      </c>
      <c r="G55" s="107">
        <v>72283</v>
      </c>
      <c r="H55" s="107">
        <v>93062</v>
      </c>
      <c r="I55" s="107">
        <v>0</v>
      </c>
      <c r="J55" s="107">
        <v>73100</v>
      </c>
      <c r="K55" s="36"/>
      <c r="L55" s="225" t="s">
        <v>2343</v>
      </c>
      <c r="M55" s="98"/>
      <c r="N55" s="99"/>
      <c r="O55" s="100"/>
      <c r="P55" s="4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1677765</v>
      </c>
      <c r="G56" s="107">
        <v>320700</v>
      </c>
      <c r="H56" s="107">
        <v>1345971</v>
      </c>
      <c r="I56" s="107">
        <v>0</v>
      </c>
      <c r="J56" s="107">
        <v>11094</v>
      </c>
      <c r="K56" s="36"/>
      <c r="L56" s="225" t="s">
        <v>2347</v>
      </c>
      <c r="M56" s="98"/>
      <c r="N56" s="99"/>
      <c r="O56" s="100"/>
      <c r="P56" s="4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264403</v>
      </c>
      <c r="G57" s="107">
        <v>0</v>
      </c>
      <c r="H57" s="107">
        <v>164403</v>
      </c>
      <c r="I57" s="107">
        <v>75000</v>
      </c>
      <c r="J57" s="107">
        <v>25000</v>
      </c>
      <c r="K57" s="36"/>
      <c r="L57" s="225" t="s">
        <v>2343</v>
      </c>
      <c r="M57" s="98"/>
      <c r="N57" s="99"/>
      <c r="O57" s="79"/>
      <c r="P57" s="4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360614</v>
      </c>
      <c r="G58" s="107">
        <v>0</v>
      </c>
      <c r="H58" s="107">
        <v>139013</v>
      </c>
      <c r="I58" s="107">
        <v>0</v>
      </c>
      <c r="J58" s="107">
        <v>221601</v>
      </c>
      <c r="K58" s="36"/>
      <c r="L58" s="225" t="s">
        <v>2347</v>
      </c>
      <c r="M58" s="98"/>
      <c r="N58" s="99"/>
      <c r="O58" s="79"/>
      <c r="P58" s="4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1073458</v>
      </c>
      <c r="G59" s="107">
        <v>3000</v>
      </c>
      <c r="H59" s="107">
        <v>324905</v>
      </c>
      <c r="I59" s="107">
        <v>0</v>
      </c>
      <c r="J59" s="107">
        <v>745553</v>
      </c>
      <c r="K59" s="36"/>
      <c r="L59" s="225" t="s">
        <v>2343</v>
      </c>
      <c r="M59" s="98"/>
      <c r="N59" s="99"/>
      <c r="O59" s="100"/>
      <c r="P59" s="4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1610644</v>
      </c>
      <c r="G60" s="107">
        <v>408300</v>
      </c>
      <c r="H60" s="107">
        <v>545144</v>
      </c>
      <c r="I60" s="107">
        <v>0</v>
      </c>
      <c r="J60" s="107">
        <v>657200</v>
      </c>
      <c r="K60" s="36"/>
      <c r="L60" s="225" t="s">
        <v>2343</v>
      </c>
      <c r="M60" s="98"/>
      <c r="N60" s="99"/>
      <c r="O60" s="100"/>
      <c r="P60" s="4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1355276</v>
      </c>
      <c r="G61" s="107">
        <v>981500</v>
      </c>
      <c r="H61" s="107">
        <v>222876</v>
      </c>
      <c r="I61" s="107">
        <v>0</v>
      </c>
      <c r="J61" s="107">
        <v>150900</v>
      </c>
      <c r="K61" s="36"/>
      <c r="L61" s="225" t="s">
        <v>2343</v>
      </c>
      <c r="M61" s="98"/>
      <c r="N61" s="99"/>
      <c r="O61" s="100"/>
      <c r="P61" s="4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953361</v>
      </c>
      <c r="G62" s="107">
        <v>520630</v>
      </c>
      <c r="H62" s="107">
        <v>432731</v>
      </c>
      <c r="I62" s="107">
        <v>0</v>
      </c>
      <c r="J62" s="107">
        <v>0</v>
      </c>
      <c r="K62" s="36"/>
      <c r="L62" s="225" t="s">
        <v>2343</v>
      </c>
      <c r="M62" s="98"/>
      <c r="N62" s="99"/>
      <c r="O62" s="100"/>
      <c r="P62" s="4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aca="true" t="shared" si="1" ref="F63:F94">G63+H63+I63+J63</f>
        <v>541711</v>
      </c>
      <c r="G63" s="107">
        <v>0</v>
      </c>
      <c r="H63" s="107">
        <v>518461</v>
      </c>
      <c r="I63" s="107">
        <v>0</v>
      </c>
      <c r="J63" s="107">
        <v>23250</v>
      </c>
      <c r="K63" s="36"/>
      <c r="L63" s="225" t="s">
        <v>2343</v>
      </c>
      <c r="M63" s="98"/>
      <c r="N63" s="99"/>
      <c r="O63" s="79"/>
      <c r="P63" s="4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1"/>
        <v>1016455</v>
      </c>
      <c r="G64" s="107">
        <v>196500</v>
      </c>
      <c r="H64" s="107">
        <v>657555</v>
      </c>
      <c r="I64" s="107">
        <v>400</v>
      </c>
      <c r="J64" s="107">
        <v>162000</v>
      </c>
      <c r="K64" s="36"/>
      <c r="L64" s="225" t="s">
        <v>2347</v>
      </c>
      <c r="M64" s="98"/>
      <c r="N64" s="99"/>
      <c r="O64" s="100"/>
      <c r="P64" s="4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1"/>
        <v>3365610</v>
      </c>
      <c r="G65" s="107">
        <v>261500</v>
      </c>
      <c r="H65" s="107">
        <v>122639</v>
      </c>
      <c r="I65" s="107">
        <v>375000</v>
      </c>
      <c r="J65" s="107">
        <v>2606471</v>
      </c>
      <c r="K65" s="36"/>
      <c r="L65" s="225" t="s">
        <v>2343</v>
      </c>
      <c r="M65" s="98"/>
      <c r="N65" s="99"/>
      <c r="O65" s="100"/>
      <c r="P65" s="4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719999</v>
      </c>
      <c r="G66" s="107">
        <v>14900</v>
      </c>
      <c r="H66" s="107">
        <v>601099</v>
      </c>
      <c r="I66" s="107">
        <v>0</v>
      </c>
      <c r="J66" s="107">
        <v>104000</v>
      </c>
      <c r="K66" s="36"/>
      <c r="L66" s="225" t="s">
        <v>2347</v>
      </c>
      <c r="M66" s="98"/>
      <c r="N66" s="99"/>
      <c r="O66" s="100"/>
      <c r="P66" s="4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310315</v>
      </c>
      <c r="G67" s="107">
        <v>0</v>
      </c>
      <c r="H67" s="107">
        <v>273165</v>
      </c>
      <c r="I67" s="107">
        <v>0</v>
      </c>
      <c r="J67" s="107">
        <v>37150</v>
      </c>
      <c r="K67" s="36"/>
      <c r="L67" s="225" t="s">
        <v>2343</v>
      </c>
      <c r="M67" s="98"/>
      <c r="N67" s="99"/>
      <c r="O67" s="79"/>
      <c r="P67" s="4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1155126</v>
      </c>
      <c r="G68" s="107">
        <v>209877</v>
      </c>
      <c r="H68" s="107">
        <v>169030</v>
      </c>
      <c r="I68" s="107">
        <v>195000</v>
      </c>
      <c r="J68" s="107">
        <v>581219</v>
      </c>
      <c r="K68" s="36"/>
      <c r="L68" s="225" t="s">
        <v>2343</v>
      </c>
      <c r="M68" s="98"/>
      <c r="N68" s="99"/>
      <c r="O68" s="100"/>
      <c r="P68" s="4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1279732</v>
      </c>
      <c r="G69" s="107">
        <v>436500</v>
      </c>
      <c r="H69" s="107">
        <v>147432</v>
      </c>
      <c r="I69" s="107">
        <v>0</v>
      </c>
      <c r="J69" s="107">
        <v>695800</v>
      </c>
      <c r="K69" s="36"/>
      <c r="L69" s="225" t="s">
        <v>2343</v>
      </c>
      <c r="M69" s="98"/>
      <c r="N69" s="99"/>
      <c r="O69" s="100"/>
      <c r="P69" s="4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2787804</v>
      </c>
      <c r="G70" s="107">
        <v>0</v>
      </c>
      <c r="H70" s="107">
        <v>1899166</v>
      </c>
      <c r="I70" s="107">
        <v>0</v>
      </c>
      <c r="J70" s="107">
        <v>888638</v>
      </c>
      <c r="K70" s="36"/>
      <c r="L70" s="225" t="s">
        <v>2343</v>
      </c>
      <c r="M70" s="98"/>
      <c r="N70" s="99"/>
      <c r="O70" s="79"/>
      <c r="P70" s="4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941489</v>
      </c>
      <c r="G71" s="107">
        <v>739500</v>
      </c>
      <c r="H71" s="107">
        <v>182849</v>
      </c>
      <c r="I71" s="107">
        <v>0</v>
      </c>
      <c r="J71" s="107">
        <v>19140</v>
      </c>
      <c r="K71" s="36"/>
      <c r="L71" s="225" t="s">
        <v>2343</v>
      </c>
      <c r="M71" s="98"/>
      <c r="N71" s="99"/>
      <c r="O71" s="100"/>
      <c r="P71" s="4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6304805</v>
      </c>
      <c r="G72" s="107">
        <v>2461300</v>
      </c>
      <c r="H72" s="107">
        <v>3496833</v>
      </c>
      <c r="I72" s="107">
        <v>1</v>
      </c>
      <c r="J72" s="107">
        <v>346671</v>
      </c>
      <c r="K72" s="36"/>
      <c r="L72" s="225" t="s">
        <v>2343</v>
      </c>
      <c r="M72" s="98"/>
      <c r="N72" s="99"/>
      <c r="O72" s="100"/>
      <c r="P72" s="4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1862107</v>
      </c>
      <c r="G73" s="107">
        <v>772281</v>
      </c>
      <c r="H73" s="107">
        <v>903555</v>
      </c>
      <c r="I73" s="107">
        <v>0</v>
      </c>
      <c r="J73" s="107">
        <v>186271</v>
      </c>
      <c r="K73" s="36"/>
      <c r="L73" s="225" t="s">
        <v>2343</v>
      </c>
      <c r="M73" s="98"/>
      <c r="N73" s="99"/>
      <c r="O73" s="100"/>
      <c r="P73" s="4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981601</v>
      </c>
      <c r="G74" s="107">
        <v>0</v>
      </c>
      <c r="H74" s="107">
        <v>647100</v>
      </c>
      <c r="I74" s="107">
        <v>1</v>
      </c>
      <c r="J74" s="107">
        <v>334500</v>
      </c>
      <c r="K74" s="36"/>
      <c r="L74" s="225" t="s">
        <v>2343</v>
      </c>
      <c r="M74" s="98"/>
      <c r="N74" s="99"/>
      <c r="O74" s="79"/>
      <c r="P74" s="4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1300533</v>
      </c>
      <c r="G75" s="107">
        <v>1150</v>
      </c>
      <c r="H75" s="107">
        <v>1069533</v>
      </c>
      <c r="I75" s="107">
        <v>750</v>
      </c>
      <c r="J75" s="107">
        <v>229100</v>
      </c>
      <c r="K75" s="36"/>
      <c r="L75" s="225" t="s">
        <v>2343</v>
      </c>
      <c r="M75" s="98"/>
      <c r="N75" s="99"/>
      <c r="O75" s="100"/>
      <c r="P75" s="4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3205873</v>
      </c>
      <c r="G76" s="107">
        <v>50000</v>
      </c>
      <c r="H76" s="107">
        <v>907820</v>
      </c>
      <c r="I76" s="107">
        <v>247500</v>
      </c>
      <c r="J76" s="107">
        <v>2000553</v>
      </c>
      <c r="K76" s="36"/>
      <c r="L76" s="225" t="s">
        <v>2347</v>
      </c>
      <c r="M76" s="98"/>
      <c r="N76" s="99"/>
      <c r="O76" s="100"/>
      <c r="P76" s="4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329358</v>
      </c>
      <c r="G77" s="107">
        <v>0</v>
      </c>
      <c r="H77" s="107">
        <v>329358</v>
      </c>
      <c r="I77" s="107">
        <v>0</v>
      </c>
      <c r="J77" s="107">
        <v>0</v>
      </c>
      <c r="K77" s="36"/>
      <c r="L77" s="225" t="s">
        <v>2343</v>
      </c>
      <c r="M77" s="98"/>
      <c r="N77" s="99"/>
      <c r="O77" s="79"/>
      <c r="P77" s="4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586989</v>
      </c>
      <c r="G78" s="107">
        <v>0</v>
      </c>
      <c r="H78" s="107">
        <v>462389</v>
      </c>
      <c r="I78" s="107">
        <v>0</v>
      </c>
      <c r="J78" s="107">
        <v>124600</v>
      </c>
      <c r="K78" s="36"/>
      <c r="L78" s="225" t="s">
        <v>2343</v>
      </c>
      <c r="M78" s="98"/>
      <c r="N78" s="99"/>
      <c r="O78" s="79"/>
      <c r="P78" s="4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733912</v>
      </c>
      <c r="G79" s="107">
        <v>579900</v>
      </c>
      <c r="H79" s="107">
        <v>65117</v>
      </c>
      <c r="I79" s="107">
        <v>0</v>
      </c>
      <c r="J79" s="107">
        <v>88895</v>
      </c>
      <c r="K79" s="36"/>
      <c r="L79" s="225" t="s">
        <v>2343</v>
      </c>
      <c r="M79" s="98"/>
      <c r="N79" s="99"/>
      <c r="O79" s="100"/>
      <c r="P79" s="4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1334855</v>
      </c>
      <c r="G80" s="107">
        <v>0</v>
      </c>
      <c r="H80" s="107">
        <v>822540</v>
      </c>
      <c r="I80" s="107">
        <v>0</v>
      </c>
      <c r="J80" s="107">
        <v>512315</v>
      </c>
      <c r="K80" s="36"/>
      <c r="L80" s="225" t="s">
        <v>2343</v>
      </c>
      <c r="M80" s="98"/>
      <c r="N80" s="99"/>
      <c r="O80" s="79"/>
      <c r="P80" s="4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854401</v>
      </c>
      <c r="G81" s="107">
        <v>282500</v>
      </c>
      <c r="H81" s="107">
        <v>486901</v>
      </c>
      <c r="I81" s="107">
        <v>0</v>
      </c>
      <c r="J81" s="107">
        <v>85000</v>
      </c>
      <c r="K81" s="36"/>
      <c r="L81" s="225" t="s">
        <v>2343</v>
      </c>
      <c r="M81" s="98"/>
      <c r="N81" s="99"/>
      <c r="O81" s="100"/>
      <c r="P81" s="4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844241</v>
      </c>
      <c r="G82" s="107">
        <v>0</v>
      </c>
      <c r="H82" s="107">
        <v>841741</v>
      </c>
      <c r="I82" s="107">
        <v>0</v>
      </c>
      <c r="J82" s="107">
        <v>2500</v>
      </c>
      <c r="K82" s="36"/>
      <c r="L82" s="225" t="s">
        <v>2343</v>
      </c>
      <c r="M82" s="98"/>
      <c r="N82" s="99"/>
      <c r="O82" s="79"/>
      <c r="P82" s="4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649142</v>
      </c>
      <c r="G83" s="107">
        <v>2800</v>
      </c>
      <c r="H83" s="107">
        <v>307292</v>
      </c>
      <c r="I83" s="107">
        <v>0</v>
      </c>
      <c r="J83" s="107">
        <v>339050</v>
      </c>
      <c r="K83" s="36"/>
      <c r="L83" s="225" t="s">
        <v>2343</v>
      </c>
      <c r="M83" s="98"/>
      <c r="N83" s="99"/>
      <c r="O83" s="100"/>
      <c r="P83" s="4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5366679</v>
      </c>
      <c r="G84" s="107">
        <v>202500</v>
      </c>
      <c r="H84" s="107">
        <v>421150</v>
      </c>
      <c r="I84" s="107">
        <v>4662950</v>
      </c>
      <c r="J84" s="107">
        <v>80079</v>
      </c>
      <c r="K84" s="36"/>
      <c r="L84" s="225" t="s">
        <v>2343</v>
      </c>
      <c r="M84" s="98"/>
      <c r="N84" s="99"/>
      <c r="O84" s="100"/>
      <c r="P84" s="4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2032098</v>
      </c>
      <c r="G85" s="107">
        <v>12800</v>
      </c>
      <c r="H85" s="107">
        <v>890419</v>
      </c>
      <c r="I85" s="107">
        <v>0</v>
      </c>
      <c r="J85" s="107">
        <v>1128879</v>
      </c>
      <c r="K85" s="36"/>
      <c r="L85" s="225" t="s">
        <v>2343</v>
      </c>
      <c r="M85" s="98"/>
      <c r="N85" s="99"/>
      <c r="O85" s="100"/>
      <c r="P85" s="4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3290765</v>
      </c>
      <c r="G86" s="107">
        <v>135100</v>
      </c>
      <c r="H86" s="107">
        <v>1511231</v>
      </c>
      <c r="I86" s="107">
        <v>568000</v>
      </c>
      <c r="J86" s="107">
        <v>1076434</v>
      </c>
      <c r="K86" s="36"/>
      <c r="L86" s="225" t="s">
        <v>2343</v>
      </c>
      <c r="M86" s="98"/>
      <c r="N86" s="99"/>
      <c r="O86" s="100"/>
      <c r="P86" s="4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702605</v>
      </c>
      <c r="G87" s="107">
        <v>0</v>
      </c>
      <c r="H87" s="107">
        <v>664400</v>
      </c>
      <c r="I87" s="107">
        <v>0</v>
      </c>
      <c r="J87" s="107">
        <v>38205</v>
      </c>
      <c r="K87" s="36"/>
      <c r="L87" s="225" t="s">
        <v>2343</v>
      </c>
      <c r="M87" s="98"/>
      <c r="N87" s="99"/>
      <c r="O87" s="79"/>
      <c r="P87" s="4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557156</v>
      </c>
      <c r="G88" s="107">
        <v>0</v>
      </c>
      <c r="H88" s="107">
        <v>506503</v>
      </c>
      <c r="I88" s="107">
        <v>0</v>
      </c>
      <c r="J88" s="107">
        <v>50653</v>
      </c>
      <c r="K88" s="36"/>
      <c r="L88" s="225" t="s">
        <v>2343</v>
      </c>
      <c r="M88" s="98"/>
      <c r="N88" s="99"/>
      <c r="O88" s="79"/>
      <c r="P88" s="4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5761491</v>
      </c>
      <c r="G89" s="107">
        <v>1961400</v>
      </c>
      <c r="H89" s="107">
        <v>267955</v>
      </c>
      <c r="I89" s="107">
        <v>2203600</v>
      </c>
      <c r="J89" s="107">
        <v>1328536</v>
      </c>
      <c r="K89" s="36"/>
      <c r="L89" s="225" t="s">
        <v>2343</v>
      </c>
      <c r="M89" s="98"/>
      <c r="N89" s="99"/>
      <c r="O89" s="100"/>
      <c r="P89" s="4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463794</v>
      </c>
      <c r="G90" s="107">
        <v>0</v>
      </c>
      <c r="H90" s="107">
        <v>103054</v>
      </c>
      <c r="I90" s="107">
        <v>0</v>
      </c>
      <c r="J90" s="107">
        <v>360740</v>
      </c>
      <c r="K90" s="36"/>
      <c r="L90" s="225" t="s">
        <v>2343</v>
      </c>
      <c r="M90" s="98"/>
      <c r="N90" s="99"/>
      <c r="O90" s="79"/>
      <c r="P90" s="4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402421</v>
      </c>
      <c r="G91" s="107">
        <v>0</v>
      </c>
      <c r="H91" s="107">
        <v>369071</v>
      </c>
      <c r="I91" s="107">
        <v>30000</v>
      </c>
      <c r="J91" s="107">
        <v>3350</v>
      </c>
      <c r="K91" s="36"/>
      <c r="L91" s="225" t="s">
        <v>2343</v>
      </c>
      <c r="M91" s="98"/>
      <c r="N91" s="99"/>
      <c r="O91" s="79"/>
      <c r="P91" s="4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545927</v>
      </c>
      <c r="G92" s="107">
        <v>0</v>
      </c>
      <c r="H92" s="107">
        <v>486502</v>
      </c>
      <c r="I92" s="107">
        <v>0</v>
      </c>
      <c r="J92" s="107">
        <v>59425</v>
      </c>
      <c r="K92" s="36"/>
      <c r="L92" s="225" t="s">
        <v>2343</v>
      </c>
      <c r="M92" s="98"/>
      <c r="N92" s="99"/>
      <c r="O92" s="79"/>
      <c r="P92" s="4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778407</v>
      </c>
      <c r="G93" s="107">
        <v>188500</v>
      </c>
      <c r="H93" s="107">
        <v>40707</v>
      </c>
      <c r="I93" s="107">
        <v>0</v>
      </c>
      <c r="J93" s="107">
        <v>549200</v>
      </c>
      <c r="K93" s="36"/>
      <c r="L93" s="225" t="s">
        <v>2343</v>
      </c>
      <c r="M93" s="98"/>
      <c r="N93" s="99"/>
      <c r="O93" s="100"/>
      <c r="P93" s="4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302087</v>
      </c>
      <c r="G94" s="107">
        <v>0</v>
      </c>
      <c r="H94" s="107">
        <v>302087</v>
      </c>
      <c r="I94" s="107">
        <v>0</v>
      </c>
      <c r="J94" s="107">
        <v>0</v>
      </c>
      <c r="K94" s="36"/>
      <c r="L94" s="225" t="s">
        <v>2343</v>
      </c>
      <c r="M94" s="98"/>
      <c r="N94" s="99"/>
      <c r="O94" s="79"/>
      <c r="P94" s="4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2" ref="F95:F102">G95+H95+I95+J95</f>
        <v>634592</v>
      </c>
      <c r="G95" s="107">
        <v>0</v>
      </c>
      <c r="H95" s="107">
        <v>525892</v>
      </c>
      <c r="I95" s="107">
        <v>0</v>
      </c>
      <c r="J95" s="107">
        <v>108700</v>
      </c>
      <c r="K95" s="36"/>
      <c r="L95" s="225" t="s">
        <v>2343</v>
      </c>
      <c r="M95" s="98"/>
      <c r="N95" s="99"/>
      <c r="O95" s="79"/>
      <c r="P95" s="4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381282</v>
      </c>
      <c r="G96" s="107">
        <v>161500</v>
      </c>
      <c r="H96" s="107">
        <v>219782</v>
      </c>
      <c r="I96" s="107">
        <v>0</v>
      </c>
      <c r="J96" s="107">
        <v>0</v>
      </c>
      <c r="K96" s="36"/>
      <c r="L96" s="225" t="s">
        <v>2343</v>
      </c>
      <c r="M96" s="98"/>
      <c r="N96" s="99"/>
      <c r="O96" s="100"/>
      <c r="P96" s="4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1382413</v>
      </c>
      <c r="G97" s="107">
        <v>0</v>
      </c>
      <c r="H97" s="107">
        <v>1358663</v>
      </c>
      <c r="I97" s="107">
        <v>0</v>
      </c>
      <c r="J97" s="107">
        <v>23750</v>
      </c>
      <c r="K97" s="36"/>
      <c r="L97" s="225" t="s">
        <v>2347</v>
      </c>
      <c r="M97" s="98"/>
      <c r="N97" s="99"/>
      <c r="O97" s="79"/>
      <c r="P97" s="4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1952610</v>
      </c>
      <c r="G98" s="107">
        <v>1594750</v>
      </c>
      <c r="H98" s="107">
        <v>284610</v>
      </c>
      <c r="I98" s="107">
        <v>0</v>
      </c>
      <c r="J98" s="107">
        <v>73250</v>
      </c>
      <c r="K98" s="36"/>
      <c r="L98" s="225" t="s">
        <v>2343</v>
      </c>
      <c r="M98" s="98"/>
      <c r="N98" s="99"/>
      <c r="O98" s="100"/>
      <c r="P98" s="4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4367081</v>
      </c>
      <c r="G99" s="107">
        <v>240000</v>
      </c>
      <c r="H99" s="107">
        <v>1516612</v>
      </c>
      <c r="I99" s="107">
        <v>0</v>
      </c>
      <c r="J99" s="107">
        <v>2610469</v>
      </c>
      <c r="K99" s="36"/>
      <c r="L99" s="225" t="s">
        <v>2343</v>
      </c>
      <c r="M99" s="98"/>
      <c r="N99" s="99"/>
      <c r="O99" s="100"/>
      <c r="P99" s="4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608065</v>
      </c>
      <c r="G100" s="107">
        <v>0</v>
      </c>
      <c r="H100" s="107">
        <v>316015</v>
      </c>
      <c r="I100" s="107">
        <v>0</v>
      </c>
      <c r="J100" s="107">
        <v>292050</v>
      </c>
      <c r="K100" s="36"/>
      <c r="L100" s="225" t="s">
        <v>2347</v>
      </c>
      <c r="M100" s="98"/>
      <c r="N100" s="99"/>
      <c r="O100" s="79"/>
      <c r="P100" s="4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2101764</v>
      </c>
      <c r="G101" s="107">
        <v>289700</v>
      </c>
      <c r="H101" s="107">
        <v>1199000</v>
      </c>
      <c r="I101" s="107">
        <v>0</v>
      </c>
      <c r="J101" s="107">
        <v>613064</v>
      </c>
      <c r="K101" s="36"/>
      <c r="L101" s="225" t="s">
        <v>2343</v>
      </c>
      <c r="M101" s="98"/>
      <c r="N101" s="99"/>
      <c r="O101" s="100"/>
      <c r="P101" s="4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311621</v>
      </c>
      <c r="G102" s="107">
        <v>0</v>
      </c>
      <c r="H102" s="107">
        <v>241721</v>
      </c>
      <c r="I102" s="107">
        <v>12500</v>
      </c>
      <c r="J102" s="107">
        <v>57400</v>
      </c>
      <c r="K102" s="36"/>
      <c r="L102" s="225" t="s">
        <v>2343</v>
      </c>
      <c r="M102" s="98"/>
      <c r="N102" s="99"/>
      <c r="O102" s="79"/>
      <c r="P102" s="4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 t="s">
        <v>9</v>
      </c>
      <c r="G103" s="106" t="s">
        <v>9</v>
      </c>
      <c r="H103" s="106" t="s">
        <v>9</v>
      </c>
      <c r="I103" s="106" t="s">
        <v>9</v>
      </c>
      <c r="J103" s="106" t="s">
        <v>9</v>
      </c>
      <c r="K103" s="36"/>
      <c r="L103" s="178" t="s">
        <v>9</v>
      </c>
      <c r="M103" s="98"/>
      <c r="N103" s="99"/>
      <c r="O103" s="79"/>
      <c r="P103" s="4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aca="true" t="shared" si="3" ref="F104:F128">G104+H104+I104+J104</f>
        <v>2784214</v>
      </c>
      <c r="G104" s="107">
        <v>0</v>
      </c>
      <c r="H104" s="107">
        <v>2105112</v>
      </c>
      <c r="I104" s="107">
        <v>0</v>
      </c>
      <c r="J104" s="107">
        <v>679102</v>
      </c>
      <c r="K104" s="36"/>
      <c r="L104" s="225" t="s">
        <v>2347</v>
      </c>
      <c r="M104" s="98"/>
      <c r="N104" s="99"/>
      <c r="O104" s="79"/>
      <c r="P104" s="4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3"/>
        <v>797449</v>
      </c>
      <c r="G105" s="107">
        <v>0</v>
      </c>
      <c r="H105" s="107">
        <v>754849</v>
      </c>
      <c r="I105" s="107">
        <v>0</v>
      </c>
      <c r="J105" s="107">
        <v>42600</v>
      </c>
      <c r="K105" s="36"/>
      <c r="L105" s="225" t="s">
        <v>2347</v>
      </c>
      <c r="M105" s="98"/>
      <c r="N105" s="99"/>
      <c r="O105" s="79"/>
      <c r="P105" s="4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3"/>
        <v>495561</v>
      </c>
      <c r="G106" s="107">
        <v>0</v>
      </c>
      <c r="H106" s="107">
        <v>349506</v>
      </c>
      <c r="I106" s="107">
        <v>0</v>
      </c>
      <c r="J106" s="107">
        <v>146055</v>
      </c>
      <c r="K106" s="36"/>
      <c r="L106" s="225" t="s">
        <v>2343</v>
      </c>
      <c r="M106" s="98"/>
      <c r="N106" s="99"/>
      <c r="O106" s="79"/>
      <c r="P106" s="4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3"/>
        <v>530376</v>
      </c>
      <c r="G107" s="107">
        <v>0</v>
      </c>
      <c r="H107" s="107">
        <v>197381</v>
      </c>
      <c r="I107" s="107">
        <v>0</v>
      </c>
      <c r="J107" s="107">
        <v>332995</v>
      </c>
      <c r="K107" s="36"/>
      <c r="L107" s="225" t="s">
        <v>2343</v>
      </c>
      <c r="M107" s="98"/>
      <c r="N107" s="99"/>
      <c r="O107" s="79"/>
      <c r="P107" s="4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3"/>
        <v>153000</v>
      </c>
      <c r="G108" s="107">
        <v>0</v>
      </c>
      <c r="H108" s="107">
        <v>4000</v>
      </c>
      <c r="I108" s="107">
        <v>0</v>
      </c>
      <c r="J108" s="107">
        <v>149000</v>
      </c>
      <c r="K108" s="36"/>
      <c r="L108" s="225" t="s">
        <v>2343</v>
      </c>
      <c r="M108" s="98"/>
      <c r="N108" s="99"/>
      <c r="O108" s="79"/>
      <c r="P108" s="4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3"/>
        <v>1216594</v>
      </c>
      <c r="G109" s="107">
        <v>0</v>
      </c>
      <c r="H109" s="107">
        <v>1065199</v>
      </c>
      <c r="I109" s="107">
        <v>20200</v>
      </c>
      <c r="J109" s="107">
        <v>131195</v>
      </c>
      <c r="K109" s="36"/>
      <c r="L109" s="225" t="s">
        <v>2343</v>
      </c>
      <c r="M109" s="98"/>
      <c r="N109" s="99"/>
      <c r="O109" s="100"/>
      <c r="P109" s="4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3"/>
        <v>2847196</v>
      </c>
      <c r="G110" s="107">
        <v>2000000</v>
      </c>
      <c r="H110" s="107">
        <v>611312</v>
      </c>
      <c r="I110" s="107">
        <v>0</v>
      </c>
      <c r="J110" s="107">
        <v>235884</v>
      </c>
      <c r="K110" s="36"/>
      <c r="L110" s="225" t="s">
        <v>2343</v>
      </c>
      <c r="M110" s="98"/>
      <c r="N110" s="99"/>
      <c r="O110" s="100"/>
      <c r="P110" s="4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3"/>
        <v>3755977</v>
      </c>
      <c r="G111" s="107">
        <v>3256735</v>
      </c>
      <c r="H111" s="107">
        <v>430592</v>
      </c>
      <c r="I111" s="107">
        <v>0</v>
      </c>
      <c r="J111" s="107">
        <v>68650</v>
      </c>
      <c r="K111" s="36"/>
      <c r="L111" s="225" t="s">
        <v>2343</v>
      </c>
      <c r="M111" s="98"/>
      <c r="N111" s="99"/>
      <c r="O111" s="79"/>
      <c r="P111" s="4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3"/>
        <v>636738</v>
      </c>
      <c r="G112" s="107">
        <v>0</v>
      </c>
      <c r="H112" s="107">
        <v>169443</v>
      </c>
      <c r="I112" s="107">
        <v>18700</v>
      </c>
      <c r="J112" s="107">
        <v>448595</v>
      </c>
      <c r="K112" s="36"/>
      <c r="L112" s="225" t="s">
        <v>2343</v>
      </c>
      <c r="M112" s="98"/>
      <c r="N112" s="99"/>
      <c r="O112" s="100"/>
      <c r="P112" s="4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3"/>
        <v>3623294</v>
      </c>
      <c r="G113" s="107">
        <v>1327650</v>
      </c>
      <c r="H113" s="107">
        <v>1985222</v>
      </c>
      <c r="I113" s="107">
        <v>0</v>
      </c>
      <c r="J113" s="107">
        <v>310422</v>
      </c>
      <c r="K113" s="36"/>
      <c r="L113" s="225" t="s">
        <v>2343</v>
      </c>
      <c r="M113" s="98"/>
      <c r="N113" s="99"/>
      <c r="O113" s="100"/>
      <c r="P113" s="4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3"/>
        <v>5154839</v>
      </c>
      <c r="G114" s="107">
        <v>3669600</v>
      </c>
      <c r="H114" s="107">
        <v>1210446</v>
      </c>
      <c r="I114" s="107">
        <v>0</v>
      </c>
      <c r="J114" s="107">
        <v>274793</v>
      </c>
      <c r="K114" s="36"/>
      <c r="L114" s="225" t="s">
        <v>2343</v>
      </c>
      <c r="M114" s="98"/>
      <c r="N114" s="99"/>
      <c r="O114" s="100"/>
      <c r="P114" s="4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3"/>
        <v>7408481</v>
      </c>
      <c r="G115" s="107">
        <v>0</v>
      </c>
      <c r="H115" s="107">
        <v>0</v>
      </c>
      <c r="I115" s="107">
        <v>17000</v>
      </c>
      <c r="J115" s="107">
        <v>7391481</v>
      </c>
      <c r="K115" s="36"/>
      <c r="L115" s="225" t="s">
        <v>2343</v>
      </c>
      <c r="M115" s="98"/>
      <c r="N115" s="99"/>
      <c r="O115" s="79"/>
      <c r="P115" s="4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3"/>
        <v>2237170</v>
      </c>
      <c r="G116" s="107">
        <v>526100</v>
      </c>
      <c r="H116" s="107">
        <v>1404570</v>
      </c>
      <c r="I116" s="107">
        <v>0</v>
      </c>
      <c r="J116" s="107">
        <v>306500</v>
      </c>
      <c r="K116" s="36"/>
      <c r="L116" s="225" t="s">
        <v>2343</v>
      </c>
      <c r="M116" s="98"/>
      <c r="N116" s="99"/>
      <c r="O116" s="79"/>
      <c r="P116" s="4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3"/>
        <v>636586</v>
      </c>
      <c r="G117" s="107">
        <v>0</v>
      </c>
      <c r="H117" s="107">
        <v>242256</v>
      </c>
      <c r="I117" s="107">
        <v>0</v>
      </c>
      <c r="J117" s="107">
        <v>394330</v>
      </c>
      <c r="K117" s="36"/>
      <c r="L117" s="225" t="s">
        <v>2343</v>
      </c>
      <c r="M117" s="98"/>
      <c r="N117" s="99"/>
      <c r="O117" s="79"/>
      <c r="P117" s="4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3"/>
        <v>184297</v>
      </c>
      <c r="G118" s="107">
        <v>0</v>
      </c>
      <c r="H118" s="107">
        <v>179797</v>
      </c>
      <c r="I118" s="107">
        <v>0</v>
      </c>
      <c r="J118" s="107">
        <v>4500</v>
      </c>
      <c r="K118" s="36"/>
      <c r="L118" s="225" t="s">
        <v>2347</v>
      </c>
      <c r="M118" s="98"/>
      <c r="N118" s="99"/>
      <c r="O118" s="79"/>
      <c r="P118" s="4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3"/>
        <v>372836</v>
      </c>
      <c r="G119" s="107">
        <v>0</v>
      </c>
      <c r="H119" s="107">
        <v>372836</v>
      </c>
      <c r="I119" s="107">
        <v>0</v>
      </c>
      <c r="J119" s="107">
        <v>0</v>
      </c>
      <c r="K119" s="36"/>
      <c r="L119" s="225" t="s">
        <v>2347</v>
      </c>
      <c r="M119" s="98"/>
      <c r="N119" s="99"/>
      <c r="O119" s="100"/>
      <c r="P119" s="4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3"/>
        <v>1433943</v>
      </c>
      <c r="G120" s="107">
        <v>0</v>
      </c>
      <c r="H120" s="107">
        <v>600744</v>
      </c>
      <c r="I120" s="107">
        <v>415000</v>
      </c>
      <c r="J120" s="107">
        <v>418199</v>
      </c>
      <c r="K120" s="36"/>
      <c r="L120" s="225" t="s">
        <v>2343</v>
      </c>
      <c r="M120" s="98"/>
      <c r="N120" s="99"/>
      <c r="O120" s="100"/>
      <c r="P120" s="4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3"/>
        <v>1229694</v>
      </c>
      <c r="G121" s="107">
        <v>2000</v>
      </c>
      <c r="H121" s="107">
        <v>769194</v>
      </c>
      <c r="I121" s="107">
        <v>650</v>
      </c>
      <c r="J121" s="107">
        <v>457850</v>
      </c>
      <c r="K121" s="36"/>
      <c r="L121" s="225" t="s">
        <v>2347</v>
      </c>
      <c r="M121" s="98"/>
      <c r="N121" s="99"/>
      <c r="O121" s="100"/>
      <c r="P121" s="4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3"/>
        <v>1251081</v>
      </c>
      <c r="G122" s="107">
        <v>357000</v>
      </c>
      <c r="H122" s="107">
        <v>42806</v>
      </c>
      <c r="I122" s="107">
        <v>703500</v>
      </c>
      <c r="J122" s="107">
        <v>147775</v>
      </c>
      <c r="K122" s="36"/>
      <c r="L122" s="225" t="s">
        <v>2343</v>
      </c>
      <c r="M122" s="98"/>
      <c r="N122" s="99"/>
      <c r="O122" s="79"/>
      <c r="P122" s="4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3"/>
        <v>2846359</v>
      </c>
      <c r="G123" s="107">
        <v>448230</v>
      </c>
      <c r="H123" s="107">
        <v>1955409</v>
      </c>
      <c r="I123" s="107">
        <v>44000</v>
      </c>
      <c r="J123" s="107">
        <v>398720</v>
      </c>
      <c r="K123" s="36"/>
      <c r="L123" s="225" t="s">
        <v>2347</v>
      </c>
      <c r="M123" s="98"/>
      <c r="N123" s="99"/>
      <c r="O123" s="79"/>
      <c r="P123" s="4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3"/>
        <v>65248</v>
      </c>
      <c r="G124" s="107">
        <v>0</v>
      </c>
      <c r="H124" s="107">
        <v>65248</v>
      </c>
      <c r="I124" s="107">
        <v>0</v>
      </c>
      <c r="J124" s="107">
        <v>0</v>
      </c>
      <c r="K124" s="36"/>
      <c r="L124" s="225" t="s">
        <v>2343</v>
      </c>
      <c r="M124" s="98"/>
      <c r="N124" s="99"/>
      <c r="O124" s="79"/>
      <c r="P124" s="4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3"/>
        <v>142427</v>
      </c>
      <c r="G125" s="107">
        <v>0</v>
      </c>
      <c r="H125" s="107">
        <v>128927</v>
      </c>
      <c r="I125" s="107">
        <v>0</v>
      </c>
      <c r="J125" s="107">
        <v>13500</v>
      </c>
      <c r="K125" s="36"/>
      <c r="L125" s="225" t="s">
        <v>2347</v>
      </c>
      <c r="M125" s="98"/>
      <c r="N125" s="99"/>
      <c r="O125" s="100"/>
      <c r="P125" s="4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3"/>
        <v>122532</v>
      </c>
      <c r="G126" s="107">
        <v>0</v>
      </c>
      <c r="H126" s="107">
        <v>118232</v>
      </c>
      <c r="I126" s="107">
        <v>0</v>
      </c>
      <c r="J126" s="107">
        <v>4300</v>
      </c>
      <c r="K126" s="36"/>
      <c r="L126" s="225" t="s">
        <v>2347</v>
      </c>
      <c r="M126" s="98"/>
      <c r="N126" s="99"/>
      <c r="O126" s="79"/>
      <c r="P126" s="4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3"/>
        <v>3119593</v>
      </c>
      <c r="G127" s="107">
        <v>224970</v>
      </c>
      <c r="H127" s="107">
        <v>398974</v>
      </c>
      <c r="I127" s="107">
        <v>1825800</v>
      </c>
      <c r="J127" s="107">
        <v>669849</v>
      </c>
      <c r="K127" s="36"/>
      <c r="L127" s="225" t="s">
        <v>2343</v>
      </c>
      <c r="M127" s="98"/>
      <c r="N127" s="99"/>
      <c r="O127" s="79"/>
      <c r="P127" s="4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3"/>
        <v>266902</v>
      </c>
      <c r="G128" s="107">
        <v>0</v>
      </c>
      <c r="H128" s="107">
        <v>245177</v>
      </c>
      <c r="I128" s="107">
        <v>0</v>
      </c>
      <c r="J128" s="107">
        <v>21725</v>
      </c>
      <c r="K128" s="36"/>
      <c r="L128" s="225" t="s">
        <v>2347</v>
      </c>
      <c r="M128" s="98"/>
      <c r="N128" s="99"/>
      <c r="O128" s="79"/>
      <c r="P128" s="4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178" t="s">
        <v>9</v>
      </c>
      <c r="M129" s="98"/>
      <c r="N129" s="99"/>
      <c r="O129" s="100"/>
      <c r="P129" s="4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4" ref="F130:F144">G130+H130+I130+J130</f>
        <v>231404</v>
      </c>
      <c r="G130" s="107">
        <v>0</v>
      </c>
      <c r="H130" s="107">
        <v>185950</v>
      </c>
      <c r="I130" s="107">
        <v>42954</v>
      </c>
      <c r="J130" s="107">
        <v>2500</v>
      </c>
      <c r="K130" s="36"/>
      <c r="L130" s="225" t="s">
        <v>2343</v>
      </c>
      <c r="M130" s="98"/>
      <c r="N130" s="99"/>
      <c r="O130" s="100"/>
      <c r="P130" s="4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4"/>
        <v>1824380</v>
      </c>
      <c r="G131" s="107">
        <v>0</v>
      </c>
      <c r="H131" s="107">
        <v>767036</v>
      </c>
      <c r="I131" s="107">
        <v>915200</v>
      </c>
      <c r="J131" s="107">
        <v>142144</v>
      </c>
      <c r="K131" s="36"/>
      <c r="L131" s="225" t="s">
        <v>2347</v>
      </c>
      <c r="M131" s="98"/>
      <c r="N131" s="99"/>
      <c r="O131" s="100"/>
      <c r="P131" s="4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4"/>
        <v>6295656</v>
      </c>
      <c r="G132" s="107">
        <v>4859700</v>
      </c>
      <c r="H132" s="107">
        <v>337856</v>
      </c>
      <c r="I132" s="107">
        <v>210100</v>
      </c>
      <c r="J132" s="107">
        <v>888000</v>
      </c>
      <c r="K132" s="36"/>
      <c r="L132" s="225" t="s">
        <v>2343</v>
      </c>
      <c r="M132" s="98"/>
      <c r="N132" s="99"/>
      <c r="O132" s="100"/>
      <c r="P132" s="4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4"/>
        <v>1228908</v>
      </c>
      <c r="G133" s="107">
        <v>295750</v>
      </c>
      <c r="H133" s="107">
        <v>286909</v>
      </c>
      <c r="I133" s="107">
        <v>9000</v>
      </c>
      <c r="J133" s="107">
        <v>637249</v>
      </c>
      <c r="K133" s="36"/>
      <c r="L133" s="225" t="s">
        <v>2347</v>
      </c>
      <c r="M133" s="98"/>
      <c r="N133" s="99"/>
      <c r="O133" s="100"/>
      <c r="P133" s="4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4"/>
        <v>253422</v>
      </c>
      <c r="G134" s="107">
        <v>116170</v>
      </c>
      <c r="H134" s="107">
        <v>76152</v>
      </c>
      <c r="I134" s="107">
        <v>4000</v>
      </c>
      <c r="J134" s="107">
        <v>57100</v>
      </c>
      <c r="K134" s="36"/>
      <c r="L134" s="225" t="s">
        <v>2343</v>
      </c>
      <c r="M134" s="98"/>
      <c r="N134" s="99"/>
      <c r="O134" s="79"/>
      <c r="P134" s="4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4"/>
        <v>191851</v>
      </c>
      <c r="G135" s="107">
        <v>1540</v>
      </c>
      <c r="H135" s="107">
        <v>190311</v>
      </c>
      <c r="I135" s="107">
        <v>0</v>
      </c>
      <c r="J135" s="107">
        <v>0</v>
      </c>
      <c r="K135" s="36"/>
      <c r="L135" s="225" t="s">
        <v>2347</v>
      </c>
      <c r="M135" s="98"/>
      <c r="N135" s="99"/>
      <c r="O135" s="79"/>
      <c r="P135" s="4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4"/>
        <v>4072402</v>
      </c>
      <c r="G136" s="107">
        <v>1649262</v>
      </c>
      <c r="H136" s="107">
        <v>1068663</v>
      </c>
      <c r="I136" s="107">
        <v>637000</v>
      </c>
      <c r="J136" s="107">
        <v>717477</v>
      </c>
      <c r="K136" s="36"/>
      <c r="L136" s="225" t="s">
        <v>2347</v>
      </c>
      <c r="M136" s="98"/>
      <c r="N136" s="99"/>
      <c r="O136" s="79"/>
      <c r="P136" s="4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4"/>
        <v>17559</v>
      </c>
      <c r="G137" s="107">
        <v>0</v>
      </c>
      <c r="H137" s="107">
        <v>6339</v>
      </c>
      <c r="I137" s="107">
        <v>4000</v>
      </c>
      <c r="J137" s="107">
        <v>7220</v>
      </c>
      <c r="K137" s="36"/>
      <c r="L137" s="225" t="s">
        <v>2347</v>
      </c>
      <c r="M137" s="98"/>
      <c r="N137" s="99"/>
      <c r="O137" s="100"/>
      <c r="P137" s="4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4"/>
        <v>728567</v>
      </c>
      <c r="G138" s="107">
        <v>0</v>
      </c>
      <c r="H138" s="107">
        <v>370616</v>
      </c>
      <c r="I138" s="107">
        <v>4050</v>
      </c>
      <c r="J138" s="107">
        <v>353901</v>
      </c>
      <c r="K138" s="36"/>
      <c r="L138" s="225" t="s">
        <v>2343</v>
      </c>
      <c r="M138" s="98"/>
      <c r="N138" s="99"/>
      <c r="O138" s="100"/>
      <c r="P138" s="4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4"/>
        <v>403427</v>
      </c>
      <c r="G139" s="107">
        <v>0</v>
      </c>
      <c r="H139" s="107">
        <v>216257</v>
      </c>
      <c r="I139" s="107">
        <v>47225</v>
      </c>
      <c r="J139" s="107">
        <v>139945</v>
      </c>
      <c r="K139" s="36"/>
      <c r="L139" s="225" t="s">
        <v>2343</v>
      </c>
      <c r="M139" s="98"/>
      <c r="N139" s="99"/>
      <c r="O139" s="79"/>
      <c r="P139" s="4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4"/>
        <v>4761227</v>
      </c>
      <c r="G140" s="107">
        <v>132601</v>
      </c>
      <c r="H140" s="107">
        <v>601119</v>
      </c>
      <c r="I140" s="107">
        <v>3552700</v>
      </c>
      <c r="J140" s="107">
        <v>474807</v>
      </c>
      <c r="K140" s="36"/>
      <c r="L140" s="225" t="s">
        <v>2343</v>
      </c>
      <c r="M140" s="98"/>
      <c r="N140" s="99"/>
      <c r="O140" s="100"/>
      <c r="P140" s="4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4"/>
        <v>601322</v>
      </c>
      <c r="G141" s="107">
        <v>2000</v>
      </c>
      <c r="H141" s="107">
        <v>508096</v>
      </c>
      <c r="I141" s="107">
        <v>60000</v>
      </c>
      <c r="J141" s="107">
        <v>31226</v>
      </c>
      <c r="K141" s="36"/>
      <c r="L141" s="225" t="s">
        <v>2343</v>
      </c>
      <c r="M141" s="98"/>
      <c r="N141" s="99"/>
      <c r="O141" s="79"/>
      <c r="P141" s="4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4"/>
        <v>853877</v>
      </c>
      <c r="G142" s="107">
        <v>0</v>
      </c>
      <c r="H142" s="107">
        <v>273727</v>
      </c>
      <c r="I142" s="107">
        <v>0</v>
      </c>
      <c r="J142" s="107">
        <v>580150</v>
      </c>
      <c r="K142" s="36"/>
      <c r="L142" s="225" t="s">
        <v>2343</v>
      </c>
      <c r="M142" s="98"/>
      <c r="N142" s="99"/>
      <c r="O142" s="79"/>
      <c r="P142" s="4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4"/>
        <v>2678570</v>
      </c>
      <c r="G143" s="107">
        <v>711959</v>
      </c>
      <c r="H143" s="107">
        <v>921069</v>
      </c>
      <c r="I143" s="107">
        <v>536800</v>
      </c>
      <c r="J143" s="107">
        <v>508742</v>
      </c>
      <c r="K143" s="36"/>
      <c r="L143" s="225" t="s">
        <v>2343</v>
      </c>
      <c r="M143" s="98"/>
      <c r="N143" s="99"/>
      <c r="O143" s="100"/>
      <c r="P143" s="4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4"/>
        <v>146516</v>
      </c>
      <c r="G144" s="107">
        <v>0</v>
      </c>
      <c r="H144" s="107">
        <v>146516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79"/>
      <c r="P144" s="4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178" t="s">
        <v>9</v>
      </c>
      <c r="M145" s="98"/>
      <c r="N145" s="99"/>
      <c r="O145" s="100"/>
      <c r="P145" s="4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5" ref="F146:F160">G146+H146+I146+J146</f>
        <v>239732</v>
      </c>
      <c r="G146" s="107">
        <v>0</v>
      </c>
      <c r="H146" s="107">
        <v>144836</v>
      </c>
      <c r="I146" s="107">
        <v>0</v>
      </c>
      <c r="J146" s="107">
        <v>94896</v>
      </c>
      <c r="K146" s="36"/>
      <c r="L146" s="225" t="s">
        <v>2343</v>
      </c>
      <c r="M146" s="98"/>
      <c r="N146" s="99"/>
      <c r="O146" s="79"/>
      <c r="P146" s="4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5"/>
        <v>13629201</v>
      </c>
      <c r="G147" s="107">
        <v>4</v>
      </c>
      <c r="H147" s="107">
        <v>1847545</v>
      </c>
      <c r="I147" s="107">
        <v>10308750</v>
      </c>
      <c r="J147" s="107">
        <v>1472902</v>
      </c>
      <c r="K147" s="36"/>
      <c r="L147" s="225" t="s">
        <v>2343</v>
      </c>
      <c r="M147" s="98"/>
      <c r="N147" s="99"/>
      <c r="O147" s="79"/>
      <c r="P147" s="4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5"/>
        <v>124491</v>
      </c>
      <c r="G148" s="107">
        <v>0</v>
      </c>
      <c r="H148" s="107">
        <v>69491</v>
      </c>
      <c r="I148" s="107">
        <v>44000</v>
      </c>
      <c r="J148" s="107">
        <v>11000</v>
      </c>
      <c r="K148" s="36"/>
      <c r="L148" s="225" t="s">
        <v>2343</v>
      </c>
      <c r="M148" s="98"/>
      <c r="N148" s="99"/>
      <c r="O148" s="79"/>
      <c r="P148" s="4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5"/>
        <v>695104</v>
      </c>
      <c r="G149" s="107">
        <v>7000</v>
      </c>
      <c r="H149" s="107">
        <v>655242</v>
      </c>
      <c r="I149" s="107">
        <v>9234</v>
      </c>
      <c r="J149" s="107">
        <v>23628</v>
      </c>
      <c r="K149" s="36"/>
      <c r="L149" s="225" t="s">
        <v>2347</v>
      </c>
      <c r="M149" s="98"/>
      <c r="N149" s="99"/>
      <c r="O149" s="100"/>
      <c r="P149" s="4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5"/>
        <v>266967</v>
      </c>
      <c r="G150" s="107">
        <v>0</v>
      </c>
      <c r="H150" s="107">
        <v>260117</v>
      </c>
      <c r="I150" s="107">
        <v>0</v>
      </c>
      <c r="J150" s="107">
        <v>6850</v>
      </c>
      <c r="K150" s="36"/>
      <c r="L150" s="225" t="s">
        <v>2343</v>
      </c>
      <c r="M150" s="98"/>
      <c r="N150" s="99"/>
      <c r="O150" s="100"/>
      <c r="P150" s="4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5"/>
        <v>12498</v>
      </c>
      <c r="G151" s="107">
        <v>0</v>
      </c>
      <c r="H151" s="107">
        <v>12498</v>
      </c>
      <c r="I151" s="107">
        <v>0</v>
      </c>
      <c r="J151" s="107">
        <v>0</v>
      </c>
      <c r="K151" s="36"/>
      <c r="L151" s="225" t="s">
        <v>2343</v>
      </c>
      <c r="M151" s="98"/>
      <c r="N151" s="99"/>
      <c r="O151" s="100"/>
      <c r="P151" s="4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5"/>
        <v>1313241</v>
      </c>
      <c r="G152" s="107">
        <v>0</v>
      </c>
      <c r="H152" s="107">
        <v>575939</v>
      </c>
      <c r="I152" s="107">
        <v>408052</v>
      </c>
      <c r="J152" s="107">
        <v>329250</v>
      </c>
      <c r="K152" s="63"/>
      <c r="L152" s="225" t="s">
        <v>2343</v>
      </c>
      <c r="M152" s="98"/>
      <c r="N152" s="99"/>
      <c r="O152" s="79"/>
      <c r="P152" s="4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5"/>
        <v>252149</v>
      </c>
      <c r="G153" s="107">
        <v>6400</v>
      </c>
      <c r="H153" s="107">
        <v>224549</v>
      </c>
      <c r="I153" s="107">
        <v>0</v>
      </c>
      <c r="J153" s="107">
        <v>21200</v>
      </c>
      <c r="K153" s="36"/>
      <c r="L153" s="225" t="s">
        <v>2347</v>
      </c>
      <c r="M153" s="98"/>
      <c r="N153" s="99"/>
      <c r="O153" s="100"/>
      <c r="P153" s="4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5"/>
        <v>323209</v>
      </c>
      <c r="G154" s="107">
        <v>169000</v>
      </c>
      <c r="H154" s="107">
        <v>132958</v>
      </c>
      <c r="I154" s="107">
        <v>21051</v>
      </c>
      <c r="J154" s="107">
        <v>200</v>
      </c>
      <c r="K154" s="36"/>
      <c r="L154" s="225" t="s">
        <v>2343</v>
      </c>
      <c r="M154" s="98"/>
      <c r="N154" s="99"/>
      <c r="O154" s="79"/>
      <c r="P154" s="4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5"/>
        <v>405159</v>
      </c>
      <c r="G155" s="107">
        <v>9790</v>
      </c>
      <c r="H155" s="107">
        <v>275514</v>
      </c>
      <c r="I155" s="107">
        <v>30500</v>
      </c>
      <c r="J155" s="107">
        <v>89355</v>
      </c>
      <c r="K155" s="36"/>
      <c r="L155" s="225" t="s">
        <v>2343</v>
      </c>
      <c r="M155" s="98"/>
      <c r="N155" s="99"/>
      <c r="O155" s="79"/>
      <c r="P155" s="4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5"/>
        <v>416361</v>
      </c>
      <c r="G156" s="107">
        <v>0</v>
      </c>
      <c r="H156" s="107">
        <v>406261</v>
      </c>
      <c r="I156" s="107">
        <v>0</v>
      </c>
      <c r="J156" s="107">
        <v>10100</v>
      </c>
      <c r="K156" s="36"/>
      <c r="L156" s="225" t="s">
        <v>2347</v>
      </c>
      <c r="M156" s="98"/>
      <c r="N156" s="99"/>
      <c r="O156" s="79"/>
      <c r="P156" s="4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5"/>
        <v>319870</v>
      </c>
      <c r="G157" s="107">
        <v>167000</v>
      </c>
      <c r="H157" s="107">
        <v>118585</v>
      </c>
      <c r="I157" s="107">
        <v>0</v>
      </c>
      <c r="J157" s="107">
        <v>34285</v>
      </c>
      <c r="K157" s="36"/>
      <c r="L157" s="225" t="s">
        <v>2347</v>
      </c>
      <c r="M157" s="98"/>
      <c r="N157" s="99"/>
      <c r="O157" s="100"/>
      <c r="P157" s="4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5"/>
        <v>269757</v>
      </c>
      <c r="G158" s="107">
        <v>0</v>
      </c>
      <c r="H158" s="107">
        <v>258077</v>
      </c>
      <c r="I158" s="107">
        <v>0</v>
      </c>
      <c r="J158" s="107">
        <v>11680</v>
      </c>
      <c r="K158" s="36"/>
      <c r="L158" s="225" t="s">
        <v>2347</v>
      </c>
      <c r="M158" s="98"/>
      <c r="N158" s="99"/>
      <c r="O158" s="79"/>
      <c r="P158" s="4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5"/>
        <v>9320</v>
      </c>
      <c r="G159" s="107">
        <v>0</v>
      </c>
      <c r="H159" s="107">
        <v>9320</v>
      </c>
      <c r="I159" s="107">
        <v>0</v>
      </c>
      <c r="J159" s="107">
        <v>0</v>
      </c>
      <c r="K159" s="36"/>
      <c r="L159" s="225" t="s">
        <v>2343</v>
      </c>
      <c r="M159" s="98"/>
      <c r="N159" s="99"/>
      <c r="O159" s="79"/>
      <c r="P159" s="4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5"/>
        <v>689368</v>
      </c>
      <c r="G160" s="107">
        <v>0</v>
      </c>
      <c r="H160" s="107">
        <v>343265</v>
      </c>
      <c r="I160" s="107">
        <v>0</v>
      </c>
      <c r="J160" s="107">
        <v>346103</v>
      </c>
      <c r="K160" s="36"/>
      <c r="L160" s="225" t="s">
        <v>2347</v>
      </c>
      <c r="M160" s="98"/>
      <c r="N160" s="99"/>
      <c r="O160" s="79"/>
      <c r="P160" s="4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178" t="s">
        <v>9</v>
      </c>
      <c r="M161" s="98"/>
      <c r="N161" s="99"/>
      <c r="O161" s="100"/>
      <c r="P161" s="4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223774</v>
      </c>
      <c r="G162" s="107">
        <v>170700</v>
      </c>
      <c r="H162" s="107">
        <v>7574</v>
      </c>
      <c r="I162" s="107">
        <v>0</v>
      </c>
      <c r="J162" s="107">
        <v>45500</v>
      </c>
      <c r="K162" s="36"/>
      <c r="L162" s="225" t="s">
        <v>2347</v>
      </c>
      <c r="M162" s="98"/>
      <c r="N162" s="99"/>
      <c r="O162" s="79"/>
      <c r="P162" s="4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178" t="s">
        <v>9</v>
      </c>
      <c r="M163" s="98"/>
      <c r="N163" s="99"/>
      <c r="O163" s="100"/>
      <c r="P163" s="4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6" ref="F164:F187">G164+H164+I164+J164</f>
        <v>707248</v>
      </c>
      <c r="G164" s="107">
        <v>0</v>
      </c>
      <c r="H164" s="107">
        <v>397538</v>
      </c>
      <c r="I164" s="107">
        <v>0</v>
      </c>
      <c r="J164" s="107">
        <v>309710</v>
      </c>
      <c r="K164" s="36"/>
      <c r="L164" s="225" t="s">
        <v>2343</v>
      </c>
      <c r="M164" s="98"/>
      <c r="N164" s="99"/>
      <c r="O164" s="79"/>
      <c r="P164" s="4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6"/>
        <v>164000</v>
      </c>
      <c r="G165" s="107">
        <v>0</v>
      </c>
      <c r="H165" s="107">
        <v>164000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79"/>
      <c r="P165" s="4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6"/>
        <v>176421</v>
      </c>
      <c r="G166" s="107">
        <v>0</v>
      </c>
      <c r="H166" s="107">
        <v>164521</v>
      </c>
      <c r="I166" s="107">
        <v>0</v>
      </c>
      <c r="J166" s="107">
        <v>11900</v>
      </c>
      <c r="K166" s="36"/>
      <c r="L166" s="225" t="s">
        <v>2347</v>
      </c>
      <c r="M166" s="98"/>
      <c r="N166" s="99"/>
      <c r="O166" s="100"/>
      <c r="P166" s="4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6"/>
        <v>1118050</v>
      </c>
      <c r="G167" s="107">
        <v>165000</v>
      </c>
      <c r="H167" s="107">
        <v>644189</v>
      </c>
      <c r="I167" s="107">
        <v>225000</v>
      </c>
      <c r="J167" s="107">
        <v>83861</v>
      </c>
      <c r="K167" s="36"/>
      <c r="L167" s="225" t="s">
        <v>2343</v>
      </c>
      <c r="M167" s="98"/>
      <c r="N167" s="99"/>
      <c r="O167" s="79"/>
      <c r="P167" s="4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6"/>
        <v>559426</v>
      </c>
      <c r="G168" s="107">
        <v>0</v>
      </c>
      <c r="H168" s="107">
        <v>156377</v>
      </c>
      <c r="I168" s="107">
        <v>1500</v>
      </c>
      <c r="J168" s="107">
        <v>401549</v>
      </c>
      <c r="K168" s="36"/>
      <c r="L168" s="225" t="s">
        <v>2343</v>
      </c>
      <c r="M168" s="98"/>
      <c r="N168" s="99"/>
      <c r="O168" s="79"/>
      <c r="P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6"/>
        <v>326793</v>
      </c>
      <c r="G169" s="107">
        <v>207200</v>
      </c>
      <c r="H169" s="107">
        <v>78193</v>
      </c>
      <c r="I169" s="107">
        <v>0</v>
      </c>
      <c r="J169" s="107">
        <v>41400</v>
      </c>
      <c r="K169" s="36"/>
      <c r="L169" s="225" t="s">
        <v>2343</v>
      </c>
      <c r="M169" s="98"/>
      <c r="N169" s="99"/>
      <c r="O169" s="79"/>
      <c r="P169" s="4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6"/>
        <v>64373</v>
      </c>
      <c r="G170" s="107">
        <v>0</v>
      </c>
      <c r="H170" s="107">
        <v>59373</v>
      </c>
      <c r="I170" s="107">
        <v>0</v>
      </c>
      <c r="J170" s="107">
        <v>5000</v>
      </c>
      <c r="K170" s="36"/>
      <c r="L170" s="225" t="s">
        <v>2343</v>
      </c>
      <c r="M170" s="98"/>
      <c r="N170" s="99"/>
      <c r="O170" s="79"/>
      <c r="P170" s="4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6"/>
        <v>15803743</v>
      </c>
      <c r="G171" s="107">
        <v>0</v>
      </c>
      <c r="H171" s="107">
        <v>624232</v>
      </c>
      <c r="I171" s="107">
        <v>13120300</v>
      </c>
      <c r="J171" s="107">
        <v>2059211</v>
      </c>
      <c r="K171" s="36"/>
      <c r="L171" s="225" t="s">
        <v>2343</v>
      </c>
      <c r="M171" s="98"/>
      <c r="N171" s="99"/>
      <c r="O171" s="79"/>
      <c r="P171" s="4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6"/>
        <v>11640659</v>
      </c>
      <c r="G172" s="107">
        <v>3121337</v>
      </c>
      <c r="H172" s="107">
        <v>3900950</v>
      </c>
      <c r="I172" s="107">
        <v>886867</v>
      </c>
      <c r="J172" s="107">
        <v>3731505</v>
      </c>
      <c r="K172" s="36"/>
      <c r="L172" s="225" t="s">
        <v>2343</v>
      </c>
      <c r="M172" s="98"/>
      <c r="N172" s="99"/>
      <c r="O172" s="100"/>
      <c r="P172" s="4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6"/>
        <v>18410</v>
      </c>
      <c r="G173" s="107">
        <v>0</v>
      </c>
      <c r="H173" s="107">
        <v>10710</v>
      </c>
      <c r="I173" s="107">
        <v>7700</v>
      </c>
      <c r="J173" s="107">
        <v>0</v>
      </c>
      <c r="K173" s="36"/>
      <c r="L173" s="225" t="s">
        <v>2347</v>
      </c>
      <c r="M173" s="98"/>
      <c r="N173" s="99"/>
      <c r="O173" s="100"/>
      <c r="P173" s="4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6"/>
        <v>84559</v>
      </c>
      <c r="G174" s="107">
        <v>0</v>
      </c>
      <c r="H174" s="107">
        <v>77159</v>
      </c>
      <c r="I174" s="107">
        <v>0</v>
      </c>
      <c r="J174" s="107">
        <v>7400</v>
      </c>
      <c r="K174" s="36"/>
      <c r="L174" s="225" t="s">
        <v>2347</v>
      </c>
      <c r="M174" s="98"/>
      <c r="N174" s="99"/>
      <c r="O174" s="100"/>
      <c r="P174" s="4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6"/>
        <v>918838</v>
      </c>
      <c r="G175" s="107">
        <v>0</v>
      </c>
      <c r="H175" s="107">
        <v>606784</v>
      </c>
      <c r="I175" s="107">
        <v>0</v>
      </c>
      <c r="J175" s="107">
        <v>312054</v>
      </c>
      <c r="K175" s="36"/>
      <c r="L175" s="225" t="s">
        <v>2343</v>
      </c>
      <c r="M175" s="98"/>
      <c r="N175" s="99"/>
      <c r="O175" s="79"/>
      <c r="P175" s="4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6"/>
        <v>130562</v>
      </c>
      <c r="G176" s="107">
        <v>0</v>
      </c>
      <c r="H176" s="107">
        <v>103362</v>
      </c>
      <c r="I176" s="107">
        <v>0</v>
      </c>
      <c r="J176" s="107">
        <v>27200</v>
      </c>
      <c r="K176" s="36"/>
      <c r="L176" s="225" t="s">
        <v>2347</v>
      </c>
      <c r="M176" s="98"/>
      <c r="N176" s="99"/>
      <c r="O176" s="79"/>
      <c r="P176" s="4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6"/>
        <v>315386</v>
      </c>
      <c r="G177" s="107">
        <v>0</v>
      </c>
      <c r="H177" s="107">
        <v>151162</v>
      </c>
      <c r="I177" s="107">
        <v>0</v>
      </c>
      <c r="J177" s="107">
        <v>164224</v>
      </c>
      <c r="K177" s="36"/>
      <c r="L177" s="225" t="s">
        <v>2347</v>
      </c>
      <c r="M177" s="98"/>
      <c r="N177" s="99"/>
      <c r="O177" s="79"/>
      <c r="P177" s="4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6"/>
        <v>4238499</v>
      </c>
      <c r="G178" s="107">
        <v>793500</v>
      </c>
      <c r="H178" s="107">
        <v>1541980</v>
      </c>
      <c r="I178" s="107">
        <v>11367</v>
      </c>
      <c r="J178" s="107">
        <v>1891652</v>
      </c>
      <c r="K178" s="36"/>
      <c r="L178" s="225" t="s">
        <v>2343</v>
      </c>
      <c r="M178" s="98"/>
      <c r="N178" s="99"/>
      <c r="O178" s="79"/>
      <c r="P178" s="4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6"/>
        <v>773043</v>
      </c>
      <c r="G179" s="107">
        <v>70000</v>
      </c>
      <c r="H179" s="107">
        <v>638928</v>
      </c>
      <c r="I179" s="107">
        <v>0</v>
      </c>
      <c r="J179" s="107">
        <v>64115</v>
      </c>
      <c r="K179" s="36"/>
      <c r="L179" s="225" t="s">
        <v>2343</v>
      </c>
      <c r="M179" s="98"/>
      <c r="N179" s="99"/>
      <c r="O179" s="79"/>
      <c r="P179" s="4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6"/>
        <v>2776221</v>
      </c>
      <c r="G180" s="107">
        <v>1398800</v>
      </c>
      <c r="H180" s="107">
        <v>1243415</v>
      </c>
      <c r="I180" s="107">
        <v>0</v>
      </c>
      <c r="J180" s="107">
        <v>134006</v>
      </c>
      <c r="K180" s="36"/>
      <c r="L180" s="225" t="s">
        <v>2347</v>
      </c>
      <c r="M180" s="98"/>
      <c r="N180" s="99"/>
      <c r="O180" s="79"/>
      <c r="P180" s="4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6"/>
        <v>364208</v>
      </c>
      <c r="G181" s="107">
        <v>0</v>
      </c>
      <c r="H181" s="107">
        <v>331308</v>
      </c>
      <c r="I181" s="107">
        <v>0</v>
      </c>
      <c r="J181" s="107">
        <v>32900</v>
      </c>
      <c r="K181" s="36"/>
      <c r="L181" s="225" t="s">
        <v>2343</v>
      </c>
      <c r="M181" s="98"/>
      <c r="N181" s="99"/>
      <c r="O181" s="79"/>
      <c r="P181" s="4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41195</v>
      </c>
      <c r="G182" s="107">
        <v>0</v>
      </c>
      <c r="H182" s="107">
        <v>41195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79"/>
      <c r="P182" s="4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32675</v>
      </c>
      <c r="G183" s="107">
        <v>0</v>
      </c>
      <c r="H183" s="107">
        <v>32675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79"/>
      <c r="P183" s="4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249</v>
      </c>
      <c r="G184" s="107">
        <v>0</v>
      </c>
      <c r="H184" s="107">
        <v>249</v>
      </c>
      <c r="I184" s="107">
        <v>0</v>
      </c>
      <c r="J184" s="107">
        <v>0</v>
      </c>
      <c r="K184" s="36"/>
      <c r="L184" s="225" t="s">
        <v>2342</v>
      </c>
      <c r="M184" s="98"/>
      <c r="N184" s="99"/>
      <c r="O184" s="79"/>
      <c r="P184" s="4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451540</v>
      </c>
      <c r="G185" s="107">
        <v>0</v>
      </c>
      <c r="H185" s="107">
        <v>450230</v>
      </c>
      <c r="I185" s="107">
        <v>0</v>
      </c>
      <c r="J185" s="107">
        <v>1310</v>
      </c>
      <c r="K185" s="36"/>
      <c r="L185" s="225" t="s">
        <v>2343</v>
      </c>
      <c r="M185" s="98"/>
      <c r="N185" s="99"/>
      <c r="O185" s="100"/>
      <c r="P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99070</v>
      </c>
      <c r="G186" s="107">
        <v>0</v>
      </c>
      <c r="H186" s="107">
        <v>55070</v>
      </c>
      <c r="I186" s="107">
        <v>0</v>
      </c>
      <c r="J186" s="107">
        <v>44000</v>
      </c>
      <c r="K186" s="36"/>
      <c r="L186" s="225" t="s">
        <v>2343</v>
      </c>
      <c r="M186" s="98"/>
      <c r="N186" s="99"/>
      <c r="O186" s="79"/>
      <c r="P186" s="4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943362</v>
      </c>
      <c r="G187" s="107">
        <v>0</v>
      </c>
      <c r="H187" s="107">
        <v>119453</v>
      </c>
      <c r="I187" s="107">
        <v>0</v>
      </c>
      <c r="J187" s="107">
        <v>823909</v>
      </c>
      <c r="K187" s="36"/>
      <c r="L187" s="225" t="s">
        <v>2347</v>
      </c>
      <c r="M187" s="98"/>
      <c r="N187" s="99"/>
      <c r="O187" s="79"/>
      <c r="P187" s="4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 t="s">
        <v>9</v>
      </c>
      <c r="G188" s="106" t="s">
        <v>9</v>
      </c>
      <c r="H188" s="106" t="s">
        <v>9</v>
      </c>
      <c r="I188" s="106" t="s">
        <v>9</v>
      </c>
      <c r="J188" s="106" t="s">
        <v>9</v>
      </c>
      <c r="K188" s="36"/>
      <c r="L188" s="178" t="s">
        <v>9</v>
      </c>
      <c r="M188" s="98"/>
      <c r="N188" s="99"/>
      <c r="O188" s="79"/>
      <c r="P188" s="4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aca="true" t="shared" si="7" ref="F189:F199">G189+H189+I189+J189</f>
        <v>156269</v>
      </c>
      <c r="G189" s="107">
        <v>0</v>
      </c>
      <c r="H189" s="107">
        <v>72869</v>
      </c>
      <c r="I189" s="107">
        <v>0</v>
      </c>
      <c r="J189" s="107">
        <v>83400</v>
      </c>
      <c r="K189" s="36"/>
      <c r="L189" s="225" t="s">
        <v>2347</v>
      </c>
      <c r="M189" s="98"/>
      <c r="N189" s="99"/>
      <c r="O189" s="100"/>
      <c r="P189" s="4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7"/>
        <v>3898279</v>
      </c>
      <c r="G190" s="107">
        <v>0</v>
      </c>
      <c r="H190" s="107">
        <v>672864</v>
      </c>
      <c r="I190" s="107">
        <v>0</v>
      </c>
      <c r="J190" s="107">
        <v>3225415</v>
      </c>
      <c r="K190" s="36"/>
      <c r="L190" s="225" t="s">
        <v>2343</v>
      </c>
      <c r="M190" s="98"/>
      <c r="N190" s="99"/>
      <c r="O190" s="100"/>
      <c r="P190" s="4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7"/>
        <v>206205</v>
      </c>
      <c r="G191" s="107">
        <v>0</v>
      </c>
      <c r="H191" s="107">
        <v>192610</v>
      </c>
      <c r="I191" s="107">
        <v>0</v>
      </c>
      <c r="J191" s="107">
        <v>13595</v>
      </c>
      <c r="K191" s="36"/>
      <c r="L191" s="225" t="s">
        <v>2347</v>
      </c>
      <c r="M191" s="98"/>
      <c r="N191" s="99"/>
      <c r="O191" s="100"/>
      <c r="P191" s="4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7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79"/>
      <c r="P192" s="4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7"/>
        <v>283407</v>
      </c>
      <c r="G193" s="107">
        <v>93500</v>
      </c>
      <c r="H193" s="107">
        <v>126380</v>
      </c>
      <c r="I193" s="107">
        <v>0</v>
      </c>
      <c r="J193" s="107">
        <v>63527</v>
      </c>
      <c r="K193" s="36"/>
      <c r="L193" s="225" t="s">
        <v>2343</v>
      </c>
      <c r="M193" s="98"/>
      <c r="N193" s="99"/>
      <c r="O193" s="100"/>
      <c r="P193" s="4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7"/>
        <v>189159</v>
      </c>
      <c r="G194" s="107">
        <v>0</v>
      </c>
      <c r="H194" s="107">
        <v>177413</v>
      </c>
      <c r="I194" s="107">
        <v>0</v>
      </c>
      <c r="J194" s="107">
        <v>11746</v>
      </c>
      <c r="K194" s="36"/>
      <c r="L194" s="225" t="s">
        <v>2347</v>
      </c>
      <c r="M194" s="98"/>
      <c r="N194" s="99"/>
      <c r="O194" s="100"/>
      <c r="P194" s="4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7"/>
        <v>196558</v>
      </c>
      <c r="G195" s="107">
        <v>0</v>
      </c>
      <c r="H195" s="107">
        <v>192058</v>
      </c>
      <c r="I195" s="107">
        <v>0</v>
      </c>
      <c r="J195" s="107">
        <v>4500</v>
      </c>
      <c r="K195" s="36"/>
      <c r="L195" s="225" t="s">
        <v>2343</v>
      </c>
      <c r="M195" s="98"/>
      <c r="N195" s="99"/>
      <c r="O195" s="100"/>
      <c r="P195" s="4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7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99"/>
      <c r="O196" s="100"/>
      <c r="P196" s="4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7"/>
        <v>1979655</v>
      </c>
      <c r="G197" s="107">
        <v>0</v>
      </c>
      <c r="H197" s="107">
        <v>1433929</v>
      </c>
      <c r="I197" s="107">
        <v>0</v>
      </c>
      <c r="J197" s="107">
        <v>545726</v>
      </c>
      <c r="K197" s="36"/>
      <c r="L197" s="225" t="s">
        <v>2347</v>
      </c>
      <c r="M197" s="98"/>
      <c r="N197" s="99"/>
      <c r="O197" s="100"/>
      <c r="P197" s="4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7"/>
        <v>28650</v>
      </c>
      <c r="G198" s="107">
        <v>0</v>
      </c>
      <c r="H198" s="107">
        <v>0</v>
      </c>
      <c r="I198" s="107">
        <v>0</v>
      </c>
      <c r="J198" s="107">
        <v>28650</v>
      </c>
      <c r="K198" s="36"/>
      <c r="L198" s="225" t="s">
        <v>2343</v>
      </c>
      <c r="M198" s="98"/>
      <c r="N198" s="99"/>
      <c r="O198" s="100"/>
      <c r="P198" s="4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7"/>
        <v>3320132</v>
      </c>
      <c r="G199" s="107">
        <v>9750</v>
      </c>
      <c r="H199" s="107">
        <v>1262942</v>
      </c>
      <c r="I199" s="107">
        <v>0</v>
      </c>
      <c r="J199" s="107">
        <v>2047440</v>
      </c>
      <c r="K199" s="36"/>
      <c r="L199" s="225" t="s">
        <v>2343</v>
      </c>
      <c r="M199" s="98"/>
      <c r="N199" s="99"/>
      <c r="O199" s="100"/>
      <c r="P199" s="4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178" t="s">
        <v>9</v>
      </c>
      <c r="M200" s="98"/>
      <c r="N200" s="99"/>
      <c r="O200" s="100"/>
      <c r="P200" s="4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8" ref="F201:F218">G201+H201+I201+J201</f>
        <v>9905140</v>
      </c>
      <c r="G201" s="107">
        <v>8564712</v>
      </c>
      <c r="H201" s="107">
        <v>851173</v>
      </c>
      <c r="I201" s="107">
        <v>44500</v>
      </c>
      <c r="J201" s="107">
        <v>444755</v>
      </c>
      <c r="K201" s="36"/>
      <c r="L201" s="225" t="s">
        <v>2343</v>
      </c>
      <c r="M201" s="98"/>
      <c r="N201" s="99"/>
      <c r="O201" s="79"/>
      <c r="P201" s="4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8"/>
        <v>6367190</v>
      </c>
      <c r="G202" s="107">
        <v>900</v>
      </c>
      <c r="H202" s="107">
        <v>6087144</v>
      </c>
      <c r="I202" s="107">
        <v>0</v>
      </c>
      <c r="J202" s="107">
        <v>279146</v>
      </c>
      <c r="K202" s="36"/>
      <c r="L202" s="225" t="s">
        <v>2347</v>
      </c>
      <c r="M202" s="98"/>
      <c r="N202" s="99"/>
      <c r="O202" s="100"/>
      <c r="P202" s="4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8"/>
        <v>32988</v>
      </c>
      <c r="G203" s="107">
        <v>0</v>
      </c>
      <c r="H203" s="107">
        <v>32988</v>
      </c>
      <c r="I203" s="107">
        <v>0</v>
      </c>
      <c r="J203" s="107">
        <v>0</v>
      </c>
      <c r="K203" s="36"/>
      <c r="L203" s="225" t="s">
        <v>2347</v>
      </c>
      <c r="M203" s="98"/>
      <c r="N203" s="99"/>
      <c r="O203" s="100"/>
      <c r="P203" s="4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8"/>
        <v>598622</v>
      </c>
      <c r="G204" s="107">
        <v>277400</v>
      </c>
      <c r="H204" s="107">
        <v>133547</v>
      </c>
      <c r="I204" s="107">
        <v>115000</v>
      </c>
      <c r="J204" s="107">
        <v>72675</v>
      </c>
      <c r="K204" s="36"/>
      <c r="L204" s="225" t="s">
        <v>2347</v>
      </c>
      <c r="M204" s="98"/>
      <c r="N204" s="99"/>
      <c r="O204" s="100"/>
      <c r="P204" s="4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8"/>
        <v>1079160</v>
      </c>
      <c r="G205" s="107">
        <v>28800</v>
      </c>
      <c r="H205" s="107">
        <v>966113</v>
      </c>
      <c r="I205" s="107">
        <v>34447</v>
      </c>
      <c r="J205" s="107">
        <v>49800</v>
      </c>
      <c r="K205" s="36"/>
      <c r="L205" s="225" t="s">
        <v>2347</v>
      </c>
      <c r="M205" s="98"/>
      <c r="N205" s="99"/>
      <c r="O205" s="79"/>
      <c r="P205" s="4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8"/>
        <v>3088488</v>
      </c>
      <c r="G206" s="107">
        <v>2145240</v>
      </c>
      <c r="H206" s="107">
        <v>780758</v>
      </c>
      <c r="I206" s="107">
        <v>0</v>
      </c>
      <c r="J206" s="107">
        <v>162490</v>
      </c>
      <c r="K206" s="36"/>
      <c r="L206" s="225" t="s">
        <v>2343</v>
      </c>
      <c r="M206" s="98"/>
      <c r="N206" s="99"/>
      <c r="O206" s="79"/>
      <c r="P206" s="4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8"/>
        <v>2525448</v>
      </c>
      <c r="G207" s="107">
        <v>2000250</v>
      </c>
      <c r="H207" s="107">
        <v>457798</v>
      </c>
      <c r="I207" s="107">
        <v>0</v>
      </c>
      <c r="J207" s="107">
        <v>67400</v>
      </c>
      <c r="K207" s="36"/>
      <c r="L207" s="225" t="s">
        <v>2343</v>
      </c>
      <c r="M207" s="98"/>
      <c r="N207" s="99"/>
      <c r="O207" s="79"/>
      <c r="P207" s="4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8"/>
        <v>11543214</v>
      </c>
      <c r="G208" s="107">
        <v>9105110</v>
      </c>
      <c r="H208" s="107">
        <v>2145848</v>
      </c>
      <c r="I208" s="107">
        <v>32000</v>
      </c>
      <c r="J208" s="107">
        <v>260256</v>
      </c>
      <c r="K208" s="36"/>
      <c r="L208" s="225" t="s">
        <v>2343</v>
      </c>
      <c r="M208" s="98"/>
      <c r="N208" s="99"/>
      <c r="O208" s="79"/>
      <c r="P208" s="4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8"/>
        <v>4530502</v>
      </c>
      <c r="G209" s="107">
        <v>4027900</v>
      </c>
      <c r="H209" s="107">
        <v>374252</v>
      </c>
      <c r="I209" s="107">
        <v>16000</v>
      </c>
      <c r="J209" s="107">
        <v>112350</v>
      </c>
      <c r="K209" s="36"/>
      <c r="L209" s="225" t="s">
        <v>2343</v>
      </c>
      <c r="M209" s="98"/>
      <c r="N209" s="99"/>
      <c r="O209" s="79"/>
      <c r="P209" s="4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8"/>
        <v>1933993</v>
      </c>
      <c r="G210" s="107">
        <v>1014219</v>
      </c>
      <c r="H210" s="107">
        <v>755554</v>
      </c>
      <c r="I210" s="107">
        <v>0</v>
      </c>
      <c r="J210" s="107">
        <v>164220</v>
      </c>
      <c r="K210" s="36"/>
      <c r="L210" s="225" t="s">
        <v>2343</v>
      </c>
      <c r="M210" s="98"/>
      <c r="N210" s="99"/>
      <c r="O210" s="79"/>
      <c r="P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8"/>
        <v>1335469</v>
      </c>
      <c r="G211" s="107">
        <v>775453</v>
      </c>
      <c r="H211" s="107">
        <v>500721</v>
      </c>
      <c r="I211" s="107">
        <v>0</v>
      </c>
      <c r="J211" s="107">
        <v>59295</v>
      </c>
      <c r="K211" s="36"/>
      <c r="L211" s="225" t="s">
        <v>2347</v>
      </c>
      <c r="M211" s="98"/>
      <c r="N211" s="99"/>
      <c r="O211" s="79"/>
      <c r="P211" s="4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8"/>
        <v>143800</v>
      </c>
      <c r="G212" s="107">
        <v>0</v>
      </c>
      <c r="H212" s="107">
        <v>143800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8"/>
        <v>321261</v>
      </c>
      <c r="G213" s="107">
        <v>1000</v>
      </c>
      <c r="H213" s="107">
        <v>320261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100"/>
      <c r="P213" s="4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8"/>
        <v>301138</v>
      </c>
      <c r="G214" s="107">
        <v>19000</v>
      </c>
      <c r="H214" s="107">
        <v>199713</v>
      </c>
      <c r="I214" s="107">
        <v>0</v>
      </c>
      <c r="J214" s="107">
        <v>82425</v>
      </c>
      <c r="K214" s="36"/>
      <c r="L214" s="225" t="s">
        <v>2343</v>
      </c>
      <c r="M214" s="98"/>
      <c r="N214" s="99"/>
      <c r="O214" s="79"/>
      <c r="P214" s="4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8"/>
        <v>1604329</v>
      </c>
      <c r="G215" s="107">
        <v>961902</v>
      </c>
      <c r="H215" s="107">
        <v>614227</v>
      </c>
      <c r="I215" s="107">
        <v>0</v>
      </c>
      <c r="J215" s="107">
        <v>28200</v>
      </c>
      <c r="K215" s="36"/>
      <c r="L215" s="225" t="s">
        <v>2343</v>
      </c>
      <c r="M215" s="98"/>
      <c r="N215" s="99"/>
      <c r="O215" s="79"/>
      <c r="P215" s="4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8"/>
        <v>399629</v>
      </c>
      <c r="G216" s="107">
        <v>0</v>
      </c>
      <c r="H216" s="107">
        <v>15137</v>
      </c>
      <c r="I216" s="107">
        <v>366492</v>
      </c>
      <c r="J216" s="107">
        <v>18000</v>
      </c>
      <c r="K216" s="36"/>
      <c r="L216" s="225" t="s">
        <v>2343</v>
      </c>
      <c r="M216" s="98"/>
      <c r="N216" s="99"/>
      <c r="O216" s="79"/>
      <c r="P216" s="4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8"/>
        <v>1377012</v>
      </c>
      <c r="G217" s="107">
        <v>0</v>
      </c>
      <c r="H217" s="107">
        <v>845212</v>
      </c>
      <c r="I217" s="107">
        <v>0</v>
      </c>
      <c r="J217" s="107">
        <v>531800</v>
      </c>
      <c r="K217" s="36"/>
      <c r="L217" s="225" t="s">
        <v>2347</v>
      </c>
      <c r="M217" s="98"/>
      <c r="N217" s="99"/>
      <c r="O217" s="100"/>
      <c r="P217" s="4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8"/>
        <v>81860</v>
      </c>
      <c r="G218" s="107">
        <v>0</v>
      </c>
      <c r="H218" s="107">
        <v>56510</v>
      </c>
      <c r="I218" s="107">
        <v>0</v>
      </c>
      <c r="J218" s="107">
        <v>25350</v>
      </c>
      <c r="K218" s="36"/>
      <c r="L218" s="225" t="s">
        <v>2343</v>
      </c>
      <c r="M218" s="98"/>
      <c r="N218" s="99"/>
      <c r="O218" s="79"/>
      <c r="P218" s="4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 t="s">
        <v>9</v>
      </c>
      <c r="G219" s="106" t="s">
        <v>9</v>
      </c>
      <c r="H219" s="106" t="s">
        <v>9</v>
      </c>
      <c r="I219" s="106" t="s">
        <v>9</v>
      </c>
      <c r="J219" s="106" t="s">
        <v>9</v>
      </c>
      <c r="K219" s="36"/>
      <c r="L219" s="178" t="s">
        <v>9</v>
      </c>
      <c r="M219" s="98"/>
      <c r="N219" s="99"/>
      <c r="O219" s="100"/>
      <c r="P219" s="4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>G220+H220+I220+J220</f>
        <v>54062</v>
      </c>
      <c r="G220" s="107">
        <v>0</v>
      </c>
      <c r="H220" s="107">
        <v>54062</v>
      </c>
      <c r="I220" s="107">
        <v>0</v>
      </c>
      <c r="J220" s="107">
        <v>0</v>
      </c>
      <c r="K220" s="36"/>
      <c r="L220" s="225" t="s">
        <v>2343</v>
      </c>
      <c r="M220" s="98"/>
      <c r="N220" s="99"/>
      <c r="O220" s="100"/>
      <c r="P220" s="4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 t="s">
        <v>9</v>
      </c>
      <c r="G221" s="106" t="s">
        <v>9</v>
      </c>
      <c r="H221" s="106" t="s">
        <v>9</v>
      </c>
      <c r="I221" s="106" t="s">
        <v>9</v>
      </c>
      <c r="J221" s="106" t="s">
        <v>9</v>
      </c>
      <c r="K221" s="36"/>
      <c r="L221" s="178" t="s">
        <v>9</v>
      </c>
      <c r="M221" s="98"/>
      <c r="N221" s="99"/>
      <c r="O221" s="100"/>
      <c r="P221" s="4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178" t="s">
        <v>9</v>
      </c>
      <c r="M222" s="98"/>
      <c r="N222" s="99"/>
      <c r="O222" s="79"/>
      <c r="P222" s="4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178" t="s">
        <v>9</v>
      </c>
      <c r="M223" s="98"/>
      <c r="N223" s="99"/>
      <c r="O223" s="100"/>
      <c r="P223" s="4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>G224+H224+I224+J224</f>
        <v>34093</v>
      </c>
      <c r="G224" s="107">
        <v>0</v>
      </c>
      <c r="H224" s="107">
        <v>34093</v>
      </c>
      <c r="I224" s="107">
        <v>0</v>
      </c>
      <c r="J224" s="107">
        <v>0</v>
      </c>
      <c r="K224" s="36"/>
      <c r="L224" s="225" t="s">
        <v>2347</v>
      </c>
      <c r="M224" s="98"/>
      <c r="N224" s="99"/>
      <c r="O224" s="79"/>
      <c r="P224" s="4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174013</v>
      </c>
      <c r="G225" s="107">
        <v>0</v>
      </c>
      <c r="H225" s="107">
        <v>59950</v>
      </c>
      <c r="I225" s="107">
        <v>85850</v>
      </c>
      <c r="J225" s="107">
        <v>28213</v>
      </c>
      <c r="K225" s="36"/>
      <c r="L225" s="225" t="s">
        <v>2343</v>
      </c>
      <c r="M225" s="98"/>
      <c r="N225" s="99"/>
      <c r="O225" s="100"/>
      <c r="P225" s="4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89645</v>
      </c>
      <c r="G226" s="107">
        <v>0</v>
      </c>
      <c r="H226" s="107">
        <v>11150</v>
      </c>
      <c r="I226" s="107">
        <v>0</v>
      </c>
      <c r="J226" s="107">
        <v>78495</v>
      </c>
      <c r="K226" s="36"/>
      <c r="L226" s="225" t="s">
        <v>2342</v>
      </c>
      <c r="M226" s="98"/>
      <c r="N226" s="99"/>
      <c r="O226" s="100"/>
      <c r="P226" s="4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>G227+H227+I227+J227</f>
        <v>0</v>
      </c>
      <c r="G227" s="107">
        <v>0</v>
      </c>
      <c r="H227" s="107">
        <v>0</v>
      </c>
      <c r="I227" s="107">
        <v>0</v>
      </c>
      <c r="J227" s="107">
        <v>0</v>
      </c>
      <c r="K227" s="36"/>
      <c r="L227" s="225" t="s">
        <v>2342</v>
      </c>
      <c r="M227" s="98"/>
      <c r="N227" s="99"/>
      <c r="O227" s="100"/>
      <c r="P227" s="4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 t="s">
        <v>9</v>
      </c>
      <c r="G228" s="106" t="s">
        <v>9</v>
      </c>
      <c r="H228" s="106" t="s">
        <v>9</v>
      </c>
      <c r="I228" s="106" t="s">
        <v>9</v>
      </c>
      <c r="J228" s="106" t="s">
        <v>9</v>
      </c>
      <c r="K228" s="36"/>
      <c r="L228" s="178" t="s">
        <v>9</v>
      </c>
      <c r="M228" s="98"/>
      <c r="N228" s="99"/>
      <c r="O228" s="100"/>
      <c r="P228" s="4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aca="true" t="shared" si="9" ref="F229:F252">G229+H229+I229+J229</f>
        <v>18455</v>
      </c>
      <c r="G229" s="107">
        <v>0</v>
      </c>
      <c r="H229" s="107">
        <v>10455</v>
      </c>
      <c r="I229" s="107">
        <v>8000</v>
      </c>
      <c r="J229" s="107">
        <v>0</v>
      </c>
      <c r="K229" s="36"/>
      <c r="L229" s="225" t="s">
        <v>2342</v>
      </c>
      <c r="M229" s="98"/>
      <c r="N229" s="99"/>
      <c r="O229" s="79"/>
      <c r="P229" s="4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9"/>
        <v>252566</v>
      </c>
      <c r="G230" s="107">
        <v>113000</v>
      </c>
      <c r="H230" s="107">
        <v>139566</v>
      </c>
      <c r="I230" s="107">
        <v>0</v>
      </c>
      <c r="J230" s="107">
        <v>0</v>
      </c>
      <c r="K230" s="36"/>
      <c r="L230" s="225" t="s">
        <v>2347</v>
      </c>
      <c r="M230" s="98"/>
      <c r="N230" s="99"/>
      <c r="O230" s="79"/>
      <c r="P230" s="4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9"/>
        <v>1164207</v>
      </c>
      <c r="G231" s="107">
        <v>0</v>
      </c>
      <c r="H231" s="107">
        <v>834457</v>
      </c>
      <c r="I231" s="107">
        <v>0</v>
      </c>
      <c r="J231" s="107">
        <v>329750</v>
      </c>
      <c r="K231" s="36"/>
      <c r="L231" s="225" t="s">
        <v>2343</v>
      </c>
      <c r="M231" s="98"/>
      <c r="N231" s="99"/>
      <c r="O231" s="79"/>
      <c r="P231" s="4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9"/>
        <v>81334</v>
      </c>
      <c r="G232" s="107">
        <v>0</v>
      </c>
      <c r="H232" s="107">
        <v>73184</v>
      </c>
      <c r="I232" s="107">
        <v>0</v>
      </c>
      <c r="J232" s="107">
        <v>8150</v>
      </c>
      <c r="K232" s="36"/>
      <c r="L232" s="225" t="s">
        <v>2342</v>
      </c>
      <c r="M232" s="98"/>
      <c r="N232" s="99"/>
      <c r="O232" s="100"/>
      <c r="P232" s="4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9"/>
        <v>583795</v>
      </c>
      <c r="G233" s="107">
        <v>0</v>
      </c>
      <c r="H233" s="107">
        <v>487005</v>
      </c>
      <c r="I233" s="107">
        <v>0</v>
      </c>
      <c r="J233" s="107">
        <v>96790</v>
      </c>
      <c r="K233" s="36"/>
      <c r="L233" s="225" t="s">
        <v>2343</v>
      </c>
      <c r="M233" s="98"/>
      <c r="N233" s="99"/>
      <c r="O233" s="100"/>
      <c r="P233" s="4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9"/>
        <v>1344452</v>
      </c>
      <c r="G234" s="107">
        <v>700000</v>
      </c>
      <c r="H234" s="107">
        <v>624452</v>
      </c>
      <c r="I234" s="107">
        <v>0</v>
      </c>
      <c r="J234" s="107">
        <v>20000</v>
      </c>
      <c r="K234" s="36"/>
      <c r="L234" s="225" t="s">
        <v>2343</v>
      </c>
      <c r="M234" s="98"/>
      <c r="N234" s="99"/>
      <c r="O234" s="79"/>
      <c r="P234" s="4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9"/>
        <v>1868344</v>
      </c>
      <c r="G235" s="107">
        <v>0</v>
      </c>
      <c r="H235" s="107">
        <v>1685045</v>
      </c>
      <c r="I235" s="107">
        <v>0</v>
      </c>
      <c r="J235" s="107">
        <v>183299</v>
      </c>
      <c r="K235" s="36"/>
      <c r="L235" s="225" t="s">
        <v>2343</v>
      </c>
      <c r="M235" s="98"/>
      <c r="N235" s="99"/>
      <c r="O235" s="100"/>
      <c r="P235" s="4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9"/>
        <v>268392</v>
      </c>
      <c r="G236" s="107">
        <v>31500</v>
      </c>
      <c r="H236" s="107">
        <v>236892</v>
      </c>
      <c r="I236" s="107">
        <v>0</v>
      </c>
      <c r="J236" s="107">
        <v>0</v>
      </c>
      <c r="K236" s="36"/>
      <c r="L236" s="225" t="s">
        <v>2343</v>
      </c>
      <c r="M236" s="98"/>
      <c r="N236" s="99"/>
      <c r="O236" s="100"/>
      <c r="P236" s="4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9"/>
        <v>2599126</v>
      </c>
      <c r="G237" s="107">
        <v>1635000</v>
      </c>
      <c r="H237" s="107">
        <v>512738</v>
      </c>
      <c r="I237" s="107">
        <v>0</v>
      </c>
      <c r="J237" s="107">
        <v>451388</v>
      </c>
      <c r="K237" s="36"/>
      <c r="L237" s="225" t="s">
        <v>2343</v>
      </c>
      <c r="M237" s="98"/>
      <c r="N237" s="99"/>
      <c r="O237" s="100"/>
      <c r="P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9"/>
        <v>575122</v>
      </c>
      <c r="G238" s="107">
        <v>248000</v>
      </c>
      <c r="H238" s="107">
        <v>327122</v>
      </c>
      <c r="I238" s="107">
        <v>0</v>
      </c>
      <c r="J238" s="107">
        <v>0</v>
      </c>
      <c r="K238" s="36"/>
      <c r="L238" s="225" t="s">
        <v>2347</v>
      </c>
      <c r="M238" s="98"/>
      <c r="N238" s="99"/>
      <c r="O238" s="100"/>
      <c r="P238" s="4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9"/>
        <v>3409341</v>
      </c>
      <c r="G239" s="107">
        <v>0</v>
      </c>
      <c r="H239" s="107">
        <v>1613562</v>
      </c>
      <c r="I239" s="107">
        <v>0</v>
      </c>
      <c r="J239" s="107">
        <v>1795779</v>
      </c>
      <c r="K239" s="36"/>
      <c r="L239" s="225" t="s">
        <v>2347</v>
      </c>
      <c r="M239" s="98"/>
      <c r="N239" s="99"/>
      <c r="O239" s="100"/>
      <c r="P239" s="4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9"/>
        <v>4688876</v>
      </c>
      <c r="G240" s="107">
        <v>745001</v>
      </c>
      <c r="H240" s="107">
        <v>2968628</v>
      </c>
      <c r="I240" s="107">
        <v>2500</v>
      </c>
      <c r="J240" s="107">
        <v>972747</v>
      </c>
      <c r="K240" s="36"/>
      <c r="L240" s="225" t="s">
        <v>2343</v>
      </c>
      <c r="M240" s="98"/>
      <c r="N240" s="99"/>
      <c r="O240" s="100"/>
      <c r="P240" s="4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9"/>
        <v>2373151</v>
      </c>
      <c r="G241" s="107">
        <v>0</v>
      </c>
      <c r="H241" s="107">
        <v>1949719</v>
      </c>
      <c r="I241" s="107">
        <v>50000</v>
      </c>
      <c r="J241" s="107">
        <v>373432</v>
      </c>
      <c r="K241" s="50"/>
      <c r="L241" s="225" t="s">
        <v>2347</v>
      </c>
      <c r="M241" s="98"/>
      <c r="N241" s="99"/>
      <c r="O241" s="79"/>
      <c r="P241" s="4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9"/>
        <v>7984491</v>
      </c>
      <c r="G242" s="107">
        <v>2769601</v>
      </c>
      <c r="H242" s="107">
        <v>3695748</v>
      </c>
      <c r="I242" s="107">
        <v>76200</v>
      </c>
      <c r="J242" s="107">
        <v>1442942</v>
      </c>
      <c r="K242" s="36"/>
      <c r="L242" s="225" t="s">
        <v>2343</v>
      </c>
      <c r="M242" s="98"/>
      <c r="N242" s="99"/>
      <c r="O242" s="100"/>
      <c r="P242" s="4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9"/>
        <v>5664270</v>
      </c>
      <c r="G243" s="107">
        <v>730550</v>
      </c>
      <c r="H243" s="107">
        <v>4154765</v>
      </c>
      <c r="I243" s="107">
        <v>22000</v>
      </c>
      <c r="J243" s="107">
        <v>756955</v>
      </c>
      <c r="K243" s="36"/>
      <c r="L243" s="225" t="s">
        <v>2343</v>
      </c>
      <c r="M243" s="98"/>
      <c r="N243" s="99"/>
      <c r="O243" s="100"/>
      <c r="P243" s="4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9"/>
        <v>72678999</v>
      </c>
      <c r="G244" s="107">
        <v>47189451</v>
      </c>
      <c r="H244" s="107">
        <v>2607657</v>
      </c>
      <c r="I244" s="107">
        <v>6818500</v>
      </c>
      <c r="J244" s="107">
        <v>16063391</v>
      </c>
      <c r="K244" s="36"/>
      <c r="L244" s="225" t="s">
        <v>2343</v>
      </c>
      <c r="M244" s="98"/>
      <c r="N244" s="99"/>
      <c r="O244" s="100"/>
      <c r="P244" s="4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9"/>
        <v>1610920</v>
      </c>
      <c r="G245" s="107">
        <v>983400</v>
      </c>
      <c r="H245" s="107">
        <v>627519</v>
      </c>
      <c r="I245" s="107">
        <v>0</v>
      </c>
      <c r="J245" s="107">
        <v>1</v>
      </c>
      <c r="K245" s="36"/>
      <c r="L245" s="225" t="s">
        <v>2347</v>
      </c>
      <c r="M245" s="98"/>
      <c r="N245" s="99"/>
      <c r="O245" s="79"/>
      <c r="P245" s="4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9"/>
        <v>1539716</v>
      </c>
      <c r="G246" s="107">
        <v>0</v>
      </c>
      <c r="H246" s="107">
        <v>1311216</v>
      </c>
      <c r="I246" s="107">
        <v>46500</v>
      </c>
      <c r="J246" s="107">
        <v>182000</v>
      </c>
      <c r="K246" s="36"/>
      <c r="L246" s="225" t="s">
        <v>2343</v>
      </c>
      <c r="M246" s="98"/>
      <c r="N246" s="99"/>
      <c r="O246" s="79"/>
      <c r="P246" s="4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9"/>
        <v>1183908</v>
      </c>
      <c r="G247" s="107">
        <v>0</v>
      </c>
      <c r="H247" s="107">
        <v>902003</v>
      </c>
      <c r="I247" s="107">
        <v>5274</v>
      </c>
      <c r="J247" s="107">
        <v>276631</v>
      </c>
      <c r="K247" s="36"/>
      <c r="L247" s="225" t="s">
        <v>2347</v>
      </c>
      <c r="M247" s="98"/>
      <c r="N247" s="99"/>
      <c r="O247" s="100"/>
      <c r="P247" s="4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9"/>
        <v>886771</v>
      </c>
      <c r="G248" s="107">
        <v>0</v>
      </c>
      <c r="H248" s="107">
        <v>230971</v>
      </c>
      <c r="I248" s="107">
        <v>0</v>
      </c>
      <c r="J248" s="107">
        <v>655800</v>
      </c>
      <c r="K248" s="36"/>
      <c r="L248" s="225" t="s">
        <v>2343</v>
      </c>
      <c r="M248" s="98"/>
      <c r="N248" s="99"/>
      <c r="O248" s="100"/>
      <c r="P248" s="4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9"/>
        <v>1789187</v>
      </c>
      <c r="G249" s="107">
        <v>336200</v>
      </c>
      <c r="H249" s="107">
        <v>1368087</v>
      </c>
      <c r="I249" s="107">
        <v>0</v>
      </c>
      <c r="J249" s="107">
        <v>84900</v>
      </c>
      <c r="K249" s="36"/>
      <c r="L249" s="225" t="s">
        <v>2343</v>
      </c>
      <c r="M249" s="98"/>
      <c r="N249" s="99"/>
      <c r="O249" s="100"/>
      <c r="P249" s="4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9"/>
        <v>1022934</v>
      </c>
      <c r="G250" s="107">
        <v>370700</v>
      </c>
      <c r="H250" s="107">
        <v>489309</v>
      </c>
      <c r="I250" s="107">
        <v>13500</v>
      </c>
      <c r="J250" s="107">
        <v>149425</v>
      </c>
      <c r="K250" s="36"/>
      <c r="L250" s="225" t="s">
        <v>2347</v>
      </c>
      <c r="M250" s="98"/>
      <c r="N250" s="99"/>
      <c r="O250" s="100"/>
      <c r="P250" s="4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9"/>
        <v>11627769</v>
      </c>
      <c r="G251" s="107">
        <v>0</v>
      </c>
      <c r="H251" s="107">
        <v>844445</v>
      </c>
      <c r="I251" s="107">
        <v>9645500</v>
      </c>
      <c r="J251" s="107">
        <v>1137824</v>
      </c>
      <c r="K251" s="36"/>
      <c r="L251" s="225" t="s">
        <v>2347</v>
      </c>
      <c r="M251" s="98"/>
      <c r="N251" s="99"/>
      <c r="O251" s="79"/>
      <c r="P251" s="4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9"/>
        <v>3261194</v>
      </c>
      <c r="G252" s="107">
        <v>603280</v>
      </c>
      <c r="H252" s="107">
        <v>1705217</v>
      </c>
      <c r="I252" s="107">
        <v>0</v>
      </c>
      <c r="J252" s="107">
        <v>952697</v>
      </c>
      <c r="K252" s="36"/>
      <c r="L252" s="225" t="s">
        <v>2343</v>
      </c>
      <c r="M252" s="98"/>
      <c r="N252" s="99"/>
      <c r="O252" s="79"/>
      <c r="P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178" t="s">
        <v>9</v>
      </c>
      <c r="M253" s="98"/>
      <c r="N253" s="99"/>
      <c r="O253" s="79"/>
      <c r="P253" s="4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10" ref="F254:F262">G254+H254+I254+J254</f>
        <v>3590980</v>
      </c>
      <c r="G254" s="107">
        <v>905200</v>
      </c>
      <c r="H254" s="107">
        <v>1146267</v>
      </c>
      <c r="I254" s="107">
        <v>1000</v>
      </c>
      <c r="J254" s="107">
        <v>1538513</v>
      </c>
      <c r="K254" s="36"/>
      <c r="L254" s="225" t="s">
        <v>2343</v>
      </c>
      <c r="M254" s="98"/>
      <c r="N254" s="99"/>
      <c r="O254" s="79"/>
      <c r="P254" s="4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10"/>
        <v>2300541</v>
      </c>
      <c r="G255" s="107">
        <v>248495</v>
      </c>
      <c r="H255" s="107">
        <v>338355</v>
      </c>
      <c r="I255" s="107">
        <v>1470001</v>
      </c>
      <c r="J255" s="107">
        <v>243690</v>
      </c>
      <c r="K255" s="36"/>
      <c r="L255" s="225" t="s">
        <v>2343</v>
      </c>
      <c r="M255" s="98"/>
      <c r="N255" s="99"/>
      <c r="O255" s="100"/>
      <c r="P255" s="4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10"/>
        <v>853538</v>
      </c>
      <c r="G256" s="107">
        <v>640000</v>
      </c>
      <c r="H256" s="107">
        <v>0</v>
      </c>
      <c r="I256" s="107">
        <v>0</v>
      </c>
      <c r="J256" s="107">
        <v>213538</v>
      </c>
      <c r="K256" s="36"/>
      <c r="L256" s="225" t="s">
        <v>2343</v>
      </c>
      <c r="M256" s="98"/>
      <c r="N256" s="99"/>
      <c r="O256" s="100"/>
      <c r="P256" s="4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10"/>
        <v>886225</v>
      </c>
      <c r="G257" s="107">
        <v>140350</v>
      </c>
      <c r="H257" s="107">
        <v>715664</v>
      </c>
      <c r="I257" s="107">
        <v>0</v>
      </c>
      <c r="J257" s="107">
        <v>30211</v>
      </c>
      <c r="K257" s="36"/>
      <c r="L257" s="225" t="s">
        <v>2347</v>
      </c>
      <c r="M257" s="98"/>
      <c r="N257" s="99"/>
      <c r="O257" s="79"/>
      <c r="P257" s="4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10"/>
        <v>2430808</v>
      </c>
      <c r="G258" s="107">
        <v>867480</v>
      </c>
      <c r="H258" s="107">
        <v>755732</v>
      </c>
      <c r="I258" s="107">
        <v>8109</v>
      </c>
      <c r="J258" s="107">
        <v>799487</v>
      </c>
      <c r="K258" s="36"/>
      <c r="L258" s="225" t="s">
        <v>2347</v>
      </c>
      <c r="M258" s="98"/>
      <c r="N258" s="99"/>
      <c r="O258" s="79"/>
      <c r="P258" s="4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10"/>
        <v>800126</v>
      </c>
      <c r="G259" s="107">
        <v>0</v>
      </c>
      <c r="H259" s="107">
        <v>316276</v>
      </c>
      <c r="I259" s="107">
        <v>22000</v>
      </c>
      <c r="J259" s="107">
        <v>461850</v>
      </c>
      <c r="K259" s="36"/>
      <c r="L259" s="225" t="s">
        <v>2343</v>
      </c>
      <c r="M259" s="98"/>
      <c r="N259" s="99"/>
      <c r="O259" s="100"/>
      <c r="P259" s="4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10"/>
        <v>1716283</v>
      </c>
      <c r="G260" s="107">
        <v>447900</v>
      </c>
      <c r="H260" s="107">
        <v>614446</v>
      </c>
      <c r="I260" s="107">
        <v>396500</v>
      </c>
      <c r="J260" s="107">
        <v>257437</v>
      </c>
      <c r="K260" s="36"/>
      <c r="L260" s="225" t="s">
        <v>2347</v>
      </c>
      <c r="M260" s="98"/>
      <c r="N260" s="99"/>
      <c r="O260" s="100"/>
      <c r="P260" s="4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10"/>
        <v>2269717</v>
      </c>
      <c r="G261" s="107">
        <v>14000</v>
      </c>
      <c r="H261" s="107">
        <v>196891</v>
      </c>
      <c r="I261" s="107">
        <v>0</v>
      </c>
      <c r="J261" s="107">
        <v>2058826</v>
      </c>
      <c r="K261" s="36"/>
      <c r="L261" s="225" t="s">
        <v>2347</v>
      </c>
      <c r="M261" s="98"/>
      <c r="N261" s="99"/>
      <c r="O261" s="100"/>
      <c r="P261" s="4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10"/>
        <v>1488974</v>
      </c>
      <c r="G262" s="107">
        <v>135527</v>
      </c>
      <c r="H262" s="107">
        <v>597341</v>
      </c>
      <c r="I262" s="107">
        <v>0</v>
      </c>
      <c r="J262" s="107">
        <v>756106</v>
      </c>
      <c r="K262" s="36"/>
      <c r="L262" s="225" t="s">
        <v>2343</v>
      </c>
      <c r="M262" s="98"/>
      <c r="N262" s="99"/>
      <c r="O262" s="100"/>
      <c r="P262" s="4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 t="s">
        <v>9</v>
      </c>
      <c r="G263" s="106" t="s">
        <v>9</v>
      </c>
      <c r="H263" s="106" t="s">
        <v>9</v>
      </c>
      <c r="I263" s="106" t="s">
        <v>9</v>
      </c>
      <c r="J263" s="106" t="s">
        <v>9</v>
      </c>
      <c r="K263" s="36"/>
      <c r="L263" s="178" t="s">
        <v>9</v>
      </c>
      <c r="M263" s="98"/>
      <c r="N263" s="99"/>
      <c r="O263" s="79"/>
      <c r="P263" s="4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>G264+H264+I264+J264</f>
        <v>101075</v>
      </c>
      <c r="G264" s="107">
        <v>0</v>
      </c>
      <c r="H264" s="107">
        <v>101075</v>
      </c>
      <c r="I264" s="107">
        <v>0</v>
      </c>
      <c r="J264" s="107">
        <v>0</v>
      </c>
      <c r="K264" s="36"/>
      <c r="L264" s="225" t="s">
        <v>2343</v>
      </c>
      <c r="M264" s="98"/>
      <c r="N264" s="99"/>
      <c r="O264" s="100"/>
      <c r="P264" s="4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>G265+H265+I265+J265</f>
        <v>83935</v>
      </c>
      <c r="G265" s="107">
        <v>0</v>
      </c>
      <c r="H265" s="107">
        <v>82935</v>
      </c>
      <c r="I265" s="107">
        <v>0</v>
      </c>
      <c r="J265" s="107">
        <v>1000</v>
      </c>
      <c r="K265" s="36"/>
      <c r="L265" s="225" t="s">
        <v>2343</v>
      </c>
      <c r="M265" s="98"/>
      <c r="N265" s="99"/>
      <c r="O265" s="79"/>
      <c r="P265" s="4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>G266+H266+I266+J266</f>
        <v>1661562</v>
      </c>
      <c r="G266" s="107">
        <v>18300</v>
      </c>
      <c r="H266" s="107">
        <v>187812</v>
      </c>
      <c r="I266" s="107">
        <v>1443450</v>
      </c>
      <c r="J266" s="107">
        <v>12000</v>
      </c>
      <c r="K266" s="36"/>
      <c r="L266" s="225" t="s">
        <v>2343</v>
      </c>
      <c r="M266" s="98"/>
      <c r="N266" s="99"/>
      <c r="O266" s="79"/>
      <c r="P266" s="4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 t="s">
        <v>9</v>
      </c>
      <c r="G267" s="106" t="s">
        <v>9</v>
      </c>
      <c r="H267" s="106" t="s">
        <v>9</v>
      </c>
      <c r="I267" s="106" t="s">
        <v>9</v>
      </c>
      <c r="J267" s="106" t="s">
        <v>9</v>
      </c>
      <c r="K267" s="36"/>
      <c r="L267" s="178" t="s">
        <v>9</v>
      </c>
      <c r="M267" s="98"/>
      <c r="N267" s="99"/>
      <c r="O267" s="100"/>
      <c r="P267" s="4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aca="true" t="shared" si="11" ref="F268:F299">G268+H268+I268+J268</f>
        <v>415850</v>
      </c>
      <c r="G268" s="107">
        <v>20250</v>
      </c>
      <c r="H268" s="107">
        <v>245526</v>
      </c>
      <c r="I268" s="107">
        <v>100000</v>
      </c>
      <c r="J268" s="107">
        <v>50074</v>
      </c>
      <c r="K268" s="36"/>
      <c r="L268" s="225" t="s">
        <v>2343</v>
      </c>
      <c r="M268" s="98"/>
      <c r="N268" s="99"/>
      <c r="O268" s="100"/>
      <c r="P268" s="4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11"/>
        <v>179519</v>
      </c>
      <c r="G269" s="107">
        <v>0</v>
      </c>
      <c r="H269" s="107">
        <v>0</v>
      </c>
      <c r="I269" s="107">
        <v>0</v>
      </c>
      <c r="J269" s="107">
        <v>179519</v>
      </c>
      <c r="K269" s="36"/>
      <c r="L269" s="225" t="s">
        <v>2343</v>
      </c>
      <c r="M269" s="98"/>
      <c r="N269" s="99"/>
      <c r="O269" s="79"/>
      <c r="P269" s="4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11"/>
        <v>15333643</v>
      </c>
      <c r="G270" s="107">
        <v>11087860</v>
      </c>
      <c r="H270" s="107">
        <v>1728011</v>
      </c>
      <c r="I270" s="107">
        <v>34600</v>
      </c>
      <c r="J270" s="107">
        <v>2483172</v>
      </c>
      <c r="K270" s="36"/>
      <c r="L270" s="225" t="s">
        <v>2343</v>
      </c>
      <c r="M270" s="98"/>
      <c r="N270" s="99"/>
      <c r="O270" s="79"/>
      <c r="P270" s="4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11"/>
        <v>133480</v>
      </c>
      <c r="G271" s="107">
        <v>10046</v>
      </c>
      <c r="H271" s="107">
        <v>103184</v>
      </c>
      <c r="I271" s="107">
        <v>0</v>
      </c>
      <c r="J271" s="107">
        <v>20250</v>
      </c>
      <c r="K271" s="36"/>
      <c r="L271" s="225" t="s">
        <v>2343</v>
      </c>
      <c r="M271" s="98"/>
      <c r="N271" s="99"/>
      <c r="O271" s="79"/>
      <c r="P271" s="4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11"/>
        <v>7599697</v>
      </c>
      <c r="G272" s="107">
        <v>0</v>
      </c>
      <c r="H272" s="107">
        <v>718727</v>
      </c>
      <c r="I272" s="107">
        <v>6205000</v>
      </c>
      <c r="J272" s="107">
        <v>675970</v>
      </c>
      <c r="K272" s="36"/>
      <c r="L272" s="225" t="s">
        <v>2343</v>
      </c>
      <c r="M272" s="98"/>
      <c r="N272" s="99"/>
      <c r="O272" s="79"/>
      <c r="P272" s="4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11"/>
        <v>64685</v>
      </c>
      <c r="G273" s="107">
        <v>0</v>
      </c>
      <c r="H273" s="107">
        <v>64685</v>
      </c>
      <c r="I273" s="107">
        <v>0</v>
      </c>
      <c r="J273" s="107">
        <v>0</v>
      </c>
      <c r="K273" s="36"/>
      <c r="L273" s="225" t="s">
        <v>2347</v>
      </c>
      <c r="M273" s="98"/>
      <c r="N273" s="99"/>
      <c r="O273" s="100"/>
      <c r="P273" s="4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11"/>
        <v>477936</v>
      </c>
      <c r="G274" s="107">
        <v>0</v>
      </c>
      <c r="H274" s="107">
        <v>274277</v>
      </c>
      <c r="I274" s="107">
        <v>0</v>
      </c>
      <c r="J274" s="107">
        <v>203659</v>
      </c>
      <c r="K274" s="36"/>
      <c r="L274" s="225" t="s">
        <v>2343</v>
      </c>
      <c r="M274" s="98"/>
      <c r="N274" s="99"/>
      <c r="O274" s="100"/>
      <c r="P274" s="4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11"/>
        <v>104604</v>
      </c>
      <c r="G275" s="107">
        <v>0</v>
      </c>
      <c r="H275" s="107">
        <v>61613</v>
      </c>
      <c r="I275" s="107">
        <v>0</v>
      </c>
      <c r="J275" s="107">
        <v>42991</v>
      </c>
      <c r="K275" s="36"/>
      <c r="L275" s="225" t="s">
        <v>2343</v>
      </c>
      <c r="M275" s="98"/>
      <c r="N275" s="99"/>
      <c r="O275" s="100"/>
      <c r="P275" s="4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11"/>
        <v>1799552</v>
      </c>
      <c r="G276" s="107">
        <v>650539</v>
      </c>
      <c r="H276" s="107">
        <v>0</v>
      </c>
      <c r="I276" s="107">
        <v>490400</v>
      </c>
      <c r="J276" s="107">
        <v>658613</v>
      </c>
      <c r="K276" s="36"/>
      <c r="L276" s="225" t="s">
        <v>2343</v>
      </c>
      <c r="M276" s="98"/>
      <c r="N276" s="99"/>
      <c r="O276" s="79"/>
      <c r="P276" s="4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11"/>
        <v>4340552</v>
      </c>
      <c r="G277" s="107">
        <v>2867000</v>
      </c>
      <c r="H277" s="107">
        <v>1300023</v>
      </c>
      <c r="I277" s="107">
        <v>0</v>
      </c>
      <c r="J277" s="107">
        <v>173529</v>
      </c>
      <c r="K277" s="36"/>
      <c r="L277" s="225" t="s">
        <v>2347</v>
      </c>
      <c r="M277" s="98"/>
      <c r="N277" s="99"/>
      <c r="O277" s="79"/>
      <c r="P277" s="4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11"/>
        <v>45625</v>
      </c>
      <c r="G278" s="107">
        <v>0</v>
      </c>
      <c r="H278" s="107">
        <v>44700</v>
      </c>
      <c r="I278" s="107">
        <v>0</v>
      </c>
      <c r="J278" s="107">
        <v>925</v>
      </c>
      <c r="K278" s="36"/>
      <c r="L278" s="225" t="s">
        <v>2343</v>
      </c>
      <c r="M278" s="98"/>
      <c r="N278" s="99"/>
      <c r="O278" s="100"/>
      <c r="P278" s="4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11"/>
        <v>82174</v>
      </c>
      <c r="G279" s="107">
        <v>0</v>
      </c>
      <c r="H279" s="107">
        <v>47374</v>
      </c>
      <c r="I279" s="107">
        <v>0</v>
      </c>
      <c r="J279" s="107">
        <v>34800</v>
      </c>
      <c r="K279" s="36"/>
      <c r="L279" s="225" t="s">
        <v>2343</v>
      </c>
      <c r="M279" s="98"/>
      <c r="N279" s="99"/>
      <c r="O279" s="79"/>
      <c r="P279" s="4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11"/>
        <v>6092138</v>
      </c>
      <c r="G280" s="107">
        <v>5785000</v>
      </c>
      <c r="H280" s="107">
        <v>97988</v>
      </c>
      <c r="I280" s="107">
        <v>0</v>
      </c>
      <c r="J280" s="107">
        <v>209150</v>
      </c>
      <c r="K280" s="36"/>
      <c r="L280" s="225" t="s">
        <v>2343</v>
      </c>
      <c r="M280" s="98"/>
      <c r="N280" s="99"/>
      <c r="O280" s="79"/>
      <c r="P280" s="4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11"/>
        <v>67600949</v>
      </c>
      <c r="G281" s="107">
        <v>63845600</v>
      </c>
      <c r="H281" s="107">
        <v>3060643</v>
      </c>
      <c r="I281" s="107">
        <v>0</v>
      </c>
      <c r="J281" s="107">
        <v>694706</v>
      </c>
      <c r="K281" s="36"/>
      <c r="L281" s="225" t="s">
        <v>2343</v>
      </c>
      <c r="M281" s="98"/>
      <c r="N281" s="99"/>
      <c r="O281" s="100"/>
      <c r="P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11"/>
        <v>85274243</v>
      </c>
      <c r="G282" s="107">
        <v>62379822</v>
      </c>
      <c r="H282" s="107">
        <v>19781122</v>
      </c>
      <c r="I282" s="107">
        <v>0</v>
      </c>
      <c r="J282" s="107">
        <v>3113299</v>
      </c>
      <c r="K282" s="36"/>
      <c r="L282" s="225" t="s">
        <v>2343</v>
      </c>
      <c r="M282" s="98"/>
      <c r="N282" s="99"/>
      <c r="O282" s="79"/>
      <c r="P282" s="4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11"/>
        <v>5238885</v>
      </c>
      <c r="G283" s="107">
        <v>1428000</v>
      </c>
      <c r="H283" s="107">
        <v>434985</v>
      </c>
      <c r="I283" s="107">
        <v>2705500</v>
      </c>
      <c r="J283" s="107">
        <v>670400</v>
      </c>
      <c r="K283" s="36"/>
      <c r="L283" s="225" t="s">
        <v>2343</v>
      </c>
      <c r="M283" s="98"/>
      <c r="N283" s="99"/>
      <c r="O283" s="79"/>
      <c r="P283" s="4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11"/>
        <v>2027476</v>
      </c>
      <c r="G284" s="107">
        <v>0</v>
      </c>
      <c r="H284" s="107">
        <v>804348</v>
      </c>
      <c r="I284" s="107">
        <v>38000</v>
      </c>
      <c r="J284" s="107">
        <v>1185128</v>
      </c>
      <c r="K284" s="36"/>
      <c r="L284" s="225" t="s">
        <v>2343</v>
      </c>
      <c r="M284" s="98"/>
      <c r="N284" s="99"/>
      <c r="O284" s="79"/>
      <c r="P284" s="4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11"/>
        <v>3439372</v>
      </c>
      <c r="G285" s="107">
        <v>56504</v>
      </c>
      <c r="H285" s="107">
        <v>168395</v>
      </c>
      <c r="I285" s="107">
        <v>34002</v>
      </c>
      <c r="J285" s="107">
        <v>3180471</v>
      </c>
      <c r="K285" s="36"/>
      <c r="L285" s="225" t="s">
        <v>2347</v>
      </c>
      <c r="M285" s="98"/>
      <c r="N285" s="99"/>
      <c r="O285" s="79"/>
      <c r="P285" s="4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11"/>
        <v>45785</v>
      </c>
      <c r="G286" s="107">
        <v>0</v>
      </c>
      <c r="H286" s="107">
        <v>41229</v>
      </c>
      <c r="I286" s="107">
        <v>0</v>
      </c>
      <c r="J286" s="107">
        <v>4556</v>
      </c>
      <c r="K286" s="36"/>
      <c r="L286" s="225" t="s">
        <v>2347</v>
      </c>
      <c r="M286" s="98"/>
      <c r="N286" s="99"/>
      <c r="O286" s="79"/>
      <c r="P286" s="4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11"/>
        <v>2981237</v>
      </c>
      <c r="G287" s="107">
        <v>0</v>
      </c>
      <c r="H287" s="107">
        <v>541136</v>
      </c>
      <c r="I287" s="107">
        <v>2319500</v>
      </c>
      <c r="J287" s="107">
        <v>120601</v>
      </c>
      <c r="K287" s="36"/>
      <c r="L287" s="225" t="s">
        <v>2347</v>
      </c>
      <c r="M287" s="98"/>
      <c r="N287" s="99"/>
      <c r="O287" s="79"/>
      <c r="P287" s="4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11"/>
        <v>93923110</v>
      </c>
      <c r="G288" s="107">
        <v>93347000</v>
      </c>
      <c r="H288" s="107">
        <v>518960</v>
      </c>
      <c r="I288" s="107">
        <v>0</v>
      </c>
      <c r="J288" s="107">
        <v>57150</v>
      </c>
      <c r="K288" s="36"/>
      <c r="L288" s="225" t="s">
        <v>2343</v>
      </c>
      <c r="M288" s="98"/>
      <c r="N288" s="99"/>
      <c r="O288" s="100"/>
      <c r="P288" s="4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1"/>
        <v>187924</v>
      </c>
      <c r="G289" s="107">
        <v>1</v>
      </c>
      <c r="H289" s="107">
        <v>121103</v>
      </c>
      <c r="I289" s="107">
        <v>38767</v>
      </c>
      <c r="J289" s="107">
        <v>28053</v>
      </c>
      <c r="K289" s="36"/>
      <c r="L289" s="225" t="s">
        <v>2343</v>
      </c>
      <c r="M289" s="98"/>
      <c r="N289" s="99"/>
      <c r="O289" s="100"/>
      <c r="P289" s="46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1"/>
        <v>646082</v>
      </c>
      <c r="G290" s="107">
        <v>0</v>
      </c>
      <c r="H290" s="107">
        <v>552923</v>
      </c>
      <c r="I290" s="107">
        <v>2500</v>
      </c>
      <c r="J290" s="107">
        <v>90659</v>
      </c>
      <c r="K290" s="36"/>
      <c r="L290" s="225" t="s">
        <v>2343</v>
      </c>
      <c r="M290" s="98"/>
      <c r="N290" s="99"/>
      <c r="O290" s="79"/>
      <c r="P290" s="4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1"/>
        <v>32000</v>
      </c>
      <c r="G291" s="107">
        <v>0</v>
      </c>
      <c r="H291" s="107">
        <v>21000</v>
      </c>
      <c r="I291" s="107">
        <v>0</v>
      </c>
      <c r="J291" s="107">
        <v>11000</v>
      </c>
      <c r="K291" s="36"/>
      <c r="L291" s="225" t="s">
        <v>2343</v>
      </c>
      <c r="M291" s="98"/>
      <c r="N291" s="99"/>
      <c r="O291" s="79"/>
      <c r="P291" s="4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1"/>
        <v>75310</v>
      </c>
      <c r="G292" s="107">
        <v>0</v>
      </c>
      <c r="H292" s="107">
        <v>73210</v>
      </c>
      <c r="I292" s="107">
        <v>0</v>
      </c>
      <c r="J292" s="107">
        <v>2100</v>
      </c>
      <c r="K292" s="36"/>
      <c r="L292" s="225" t="s">
        <v>2343</v>
      </c>
      <c r="M292" s="98"/>
      <c r="N292" s="99"/>
      <c r="O292" s="79"/>
      <c r="P292" s="4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1"/>
        <v>1398991</v>
      </c>
      <c r="G293" s="107">
        <v>0</v>
      </c>
      <c r="H293" s="107">
        <v>113590</v>
      </c>
      <c r="I293" s="107">
        <v>1104000</v>
      </c>
      <c r="J293" s="107">
        <v>181401</v>
      </c>
      <c r="K293" s="36"/>
      <c r="L293" s="225" t="s">
        <v>2343</v>
      </c>
      <c r="M293" s="98"/>
      <c r="N293" s="99"/>
      <c r="O293" s="100"/>
      <c r="P293" s="4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1"/>
        <v>2411859</v>
      </c>
      <c r="G294" s="107">
        <v>60000</v>
      </c>
      <c r="H294" s="107">
        <v>851986</v>
      </c>
      <c r="I294" s="107">
        <v>371500</v>
      </c>
      <c r="J294" s="107">
        <v>1128373</v>
      </c>
      <c r="K294" s="36"/>
      <c r="L294" s="225" t="s">
        <v>2343</v>
      </c>
      <c r="M294" s="98"/>
      <c r="N294" s="99"/>
      <c r="O294" s="79"/>
      <c r="P294" s="4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1"/>
        <v>420563</v>
      </c>
      <c r="G295" s="107">
        <v>5968</v>
      </c>
      <c r="H295" s="107">
        <v>156995</v>
      </c>
      <c r="I295" s="107">
        <v>0</v>
      </c>
      <c r="J295" s="107">
        <v>257600</v>
      </c>
      <c r="K295" s="36"/>
      <c r="L295" s="225" t="s">
        <v>2347</v>
      </c>
      <c r="M295" s="98"/>
      <c r="N295" s="99"/>
      <c r="O295" s="100"/>
      <c r="P295" s="4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1"/>
        <v>615523</v>
      </c>
      <c r="G296" s="107">
        <v>252501</v>
      </c>
      <c r="H296" s="107">
        <v>235850</v>
      </c>
      <c r="I296" s="107">
        <v>55100</v>
      </c>
      <c r="J296" s="107">
        <v>72072</v>
      </c>
      <c r="K296" s="36"/>
      <c r="L296" s="225" t="s">
        <v>2347</v>
      </c>
      <c r="M296" s="98"/>
      <c r="N296" s="99"/>
      <c r="O296" s="100"/>
      <c r="P296" s="4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1"/>
        <v>735483</v>
      </c>
      <c r="G297" s="107">
        <v>0</v>
      </c>
      <c r="H297" s="107">
        <v>67665</v>
      </c>
      <c r="I297" s="107">
        <v>0</v>
      </c>
      <c r="J297" s="107">
        <v>667818</v>
      </c>
      <c r="K297" s="36"/>
      <c r="L297" s="225" t="s">
        <v>2347</v>
      </c>
      <c r="M297" s="98"/>
      <c r="N297" s="99"/>
      <c r="O297" s="79"/>
      <c r="P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1"/>
        <v>316800</v>
      </c>
      <c r="G298" s="107">
        <v>0</v>
      </c>
      <c r="H298" s="107">
        <v>308200</v>
      </c>
      <c r="I298" s="107">
        <v>5600</v>
      </c>
      <c r="J298" s="107">
        <v>3000</v>
      </c>
      <c r="K298" s="36"/>
      <c r="L298" s="225" t="s">
        <v>2347</v>
      </c>
      <c r="M298" s="98"/>
      <c r="N298" s="99"/>
      <c r="O298" s="79"/>
      <c r="P298" s="4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1"/>
        <v>231245</v>
      </c>
      <c r="G299" s="107">
        <v>18500</v>
      </c>
      <c r="H299" s="107">
        <v>55395</v>
      </c>
      <c r="I299" s="107">
        <v>0</v>
      </c>
      <c r="J299" s="107">
        <v>157350</v>
      </c>
      <c r="K299" s="36"/>
      <c r="L299" s="225" t="s">
        <v>2343</v>
      </c>
      <c r="M299" s="98"/>
      <c r="N299" s="99"/>
      <c r="O299" s="100"/>
      <c r="P299" s="4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aca="true" t="shared" si="12" ref="F300:F322">G300+H300+I300+J300</f>
        <v>63560</v>
      </c>
      <c r="G300" s="107">
        <v>0</v>
      </c>
      <c r="H300" s="107">
        <v>56960</v>
      </c>
      <c r="I300" s="107">
        <v>0</v>
      </c>
      <c r="J300" s="107">
        <v>6600</v>
      </c>
      <c r="K300" s="36"/>
      <c r="L300" s="225" t="s">
        <v>2343</v>
      </c>
      <c r="M300" s="98"/>
      <c r="N300" s="99"/>
      <c r="O300" s="100"/>
      <c r="P300" s="4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2"/>
        <v>33950</v>
      </c>
      <c r="G301" s="107">
        <v>0</v>
      </c>
      <c r="H301" s="107">
        <v>29000</v>
      </c>
      <c r="I301" s="107">
        <v>0</v>
      </c>
      <c r="J301" s="107">
        <v>4950</v>
      </c>
      <c r="K301" s="36"/>
      <c r="L301" s="225" t="s">
        <v>2343</v>
      </c>
      <c r="M301" s="98"/>
      <c r="N301" s="99"/>
      <c r="O301" s="100"/>
      <c r="P301" s="4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2"/>
        <v>368672</v>
      </c>
      <c r="G302" s="107">
        <v>164200</v>
      </c>
      <c r="H302" s="107">
        <v>202372</v>
      </c>
      <c r="I302" s="107">
        <v>0</v>
      </c>
      <c r="J302" s="107">
        <v>2100</v>
      </c>
      <c r="K302" s="36"/>
      <c r="L302" s="225" t="s">
        <v>2343</v>
      </c>
      <c r="M302" s="98"/>
      <c r="N302" s="99"/>
      <c r="O302" s="79"/>
      <c r="P302" s="4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2"/>
        <v>318395</v>
      </c>
      <c r="G303" s="107">
        <v>0</v>
      </c>
      <c r="H303" s="107">
        <v>216779</v>
      </c>
      <c r="I303" s="107">
        <v>12246</v>
      </c>
      <c r="J303" s="107">
        <v>89370</v>
      </c>
      <c r="K303" s="36"/>
      <c r="L303" s="225" t="s">
        <v>2343</v>
      </c>
      <c r="M303" s="98"/>
      <c r="N303" s="99"/>
      <c r="O303" s="100"/>
      <c r="P303" s="4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2"/>
        <v>116304</v>
      </c>
      <c r="G304" s="107">
        <v>0</v>
      </c>
      <c r="H304" s="107">
        <v>42904</v>
      </c>
      <c r="I304" s="107">
        <v>26600</v>
      </c>
      <c r="J304" s="107">
        <v>46800</v>
      </c>
      <c r="K304" s="36"/>
      <c r="L304" s="225" t="s">
        <v>2343</v>
      </c>
      <c r="M304" s="98"/>
      <c r="N304" s="99"/>
      <c r="O304" s="100"/>
      <c r="P304" s="4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2"/>
        <v>367263</v>
      </c>
      <c r="G305" s="107">
        <v>0</v>
      </c>
      <c r="H305" s="107">
        <v>324462</v>
      </c>
      <c r="I305" s="107">
        <v>0</v>
      </c>
      <c r="J305" s="107">
        <v>42801</v>
      </c>
      <c r="K305" s="36"/>
      <c r="L305" s="225" t="s">
        <v>2343</v>
      </c>
      <c r="M305" s="162"/>
      <c r="N305" s="99"/>
      <c r="O305" s="100"/>
      <c r="P305" s="4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2"/>
        <v>66220</v>
      </c>
      <c r="G306" s="107">
        <v>0</v>
      </c>
      <c r="H306" s="107">
        <v>49525</v>
      </c>
      <c r="I306" s="107">
        <v>0</v>
      </c>
      <c r="J306" s="107">
        <v>16695</v>
      </c>
      <c r="K306" s="36"/>
      <c r="L306" s="225" t="s">
        <v>2343</v>
      </c>
      <c r="M306" s="98"/>
      <c r="N306" s="99"/>
      <c r="O306" s="79"/>
      <c r="P306" s="4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2"/>
        <v>231973</v>
      </c>
      <c r="G307" s="107">
        <v>0</v>
      </c>
      <c r="H307" s="107">
        <v>199116</v>
      </c>
      <c r="I307" s="107">
        <v>27107</v>
      </c>
      <c r="J307" s="107">
        <v>5750</v>
      </c>
      <c r="K307" s="36"/>
      <c r="L307" s="225" t="s">
        <v>2343</v>
      </c>
      <c r="M307" s="98"/>
      <c r="N307" s="99"/>
      <c r="O307" s="79"/>
      <c r="P307" s="4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2"/>
        <v>146255</v>
      </c>
      <c r="G308" s="107">
        <v>0</v>
      </c>
      <c r="H308" s="107">
        <v>101220</v>
      </c>
      <c r="I308" s="107">
        <v>0</v>
      </c>
      <c r="J308" s="107">
        <v>45035</v>
      </c>
      <c r="K308" s="36"/>
      <c r="L308" s="225" t="s">
        <v>2343</v>
      </c>
      <c r="M308" s="98"/>
      <c r="N308" s="99"/>
      <c r="O308" s="79"/>
      <c r="P308" s="4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2"/>
        <v>3237959</v>
      </c>
      <c r="G309" s="107">
        <v>279500</v>
      </c>
      <c r="H309" s="107">
        <v>956191</v>
      </c>
      <c r="I309" s="107">
        <v>5000</v>
      </c>
      <c r="J309" s="107">
        <v>1997268</v>
      </c>
      <c r="K309" s="36"/>
      <c r="L309" s="225" t="s">
        <v>2343</v>
      </c>
      <c r="M309" s="98"/>
      <c r="N309" s="99"/>
      <c r="O309" s="100"/>
      <c r="P309" s="4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2"/>
        <v>1631793</v>
      </c>
      <c r="G310" s="107">
        <v>210000</v>
      </c>
      <c r="H310" s="107">
        <v>859729</v>
      </c>
      <c r="I310" s="107">
        <v>116364</v>
      </c>
      <c r="J310" s="107">
        <v>445700</v>
      </c>
      <c r="K310" s="36"/>
      <c r="L310" s="225" t="s">
        <v>2343</v>
      </c>
      <c r="M310" s="98"/>
      <c r="N310" s="99"/>
      <c r="O310" s="100"/>
      <c r="P310" s="4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2"/>
        <v>24851</v>
      </c>
      <c r="G311" s="107">
        <v>0</v>
      </c>
      <c r="H311" s="107">
        <v>21851</v>
      </c>
      <c r="I311" s="107">
        <v>0</v>
      </c>
      <c r="J311" s="107">
        <v>3000</v>
      </c>
      <c r="K311" s="36"/>
      <c r="L311" s="225" t="s">
        <v>2347</v>
      </c>
      <c r="M311" s="98"/>
      <c r="N311" s="99"/>
      <c r="O311" s="79"/>
      <c r="P311" s="4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2"/>
        <v>893863</v>
      </c>
      <c r="G312" s="107">
        <v>0</v>
      </c>
      <c r="H312" s="107">
        <v>582463</v>
      </c>
      <c r="I312" s="107">
        <v>275000</v>
      </c>
      <c r="J312" s="107">
        <v>36400</v>
      </c>
      <c r="K312" s="36"/>
      <c r="L312" s="225" t="s">
        <v>2343</v>
      </c>
      <c r="M312" s="98"/>
      <c r="N312" s="99"/>
      <c r="O312" s="79"/>
      <c r="P312" s="4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2"/>
        <v>160085</v>
      </c>
      <c r="G313" s="107">
        <v>0</v>
      </c>
      <c r="H313" s="107">
        <v>65100</v>
      </c>
      <c r="I313" s="107">
        <v>0</v>
      </c>
      <c r="J313" s="107">
        <v>94985</v>
      </c>
      <c r="K313" s="36"/>
      <c r="L313" s="225" t="s">
        <v>2343</v>
      </c>
      <c r="M313" s="98"/>
      <c r="N313" s="99"/>
      <c r="O313" s="79"/>
      <c r="P313" s="4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2"/>
        <v>550435</v>
      </c>
      <c r="G314" s="107">
        <v>233120</v>
      </c>
      <c r="H314" s="107">
        <v>269920</v>
      </c>
      <c r="I314" s="107">
        <v>28630</v>
      </c>
      <c r="J314" s="107">
        <v>18765</v>
      </c>
      <c r="K314" s="36"/>
      <c r="L314" s="225" t="s">
        <v>2347</v>
      </c>
      <c r="M314" s="98"/>
      <c r="N314" s="99"/>
      <c r="O314" s="100"/>
      <c r="P314" s="4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2"/>
        <v>1436284</v>
      </c>
      <c r="G315" s="107">
        <v>0</v>
      </c>
      <c r="H315" s="107">
        <v>761479</v>
      </c>
      <c r="I315" s="107">
        <v>0</v>
      </c>
      <c r="J315" s="107">
        <v>674805</v>
      </c>
      <c r="K315" s="36"/>
      <c r="L315" s="225" t="s">
        <v>2343</v>
      </c>
      <c r="M315" s="98"/>
      <c r="N315" s="99"/>
      <c r="O315" s="79"/>
      <c r="P315" s="4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2"/>
        <v>9725381</v>
      </c>
      <c r="G316" s="107">
        <v>5207255</v>
      </c>
      <c r="H316" s="107">
        <v>1527062</v>
      </c>
      <c r="I316" s="107">
        <v>440000</v>
      </c>
      <c r="J316" s="107">
        <v>2551064</v>
      </c>
      <c r="K316" s="36"/>
      <c r="L316" s="225" t="s">
        <v>2343</v>
      </c>
      <c r="M316" s="98"/>
      <c r="N316" s="99"/>
      <c r="O316" s="79"/>
      <c r="P316" s="4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2"/>
        <v>10198082</v>
      </c>
      <c r="G317" s="107">
        <v>149000</v>
      </c>
      <c r="H317" s="107">
        <v>8993696</v>
      </c>
      <c r="I317" s="107">
        <v>142000</v>
      </c>
      <c r="J317" s="107">
        <v>913386</v>
      </c>
      <c r="K317" s="36"/>
      <c r="L317" s="225" t="s">
        <v>2347</v>
      </c>
      <c r="M317" s="98"/>
      <c r="N317" s="99"/>
      <c r="O317" s="100"/>
      <c r="P317" s="4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2"/>
        <v>252642</v>
      </c>
      <c r="G318" s="107">
        <v>0</v>
      </c>
      <c r="H318" s="107">
        <v>251242</v>
      </c>
      <c r="I318" s="107">
        <v>0</v>
      </c>
      <c r="J318" s="107">
        <v>1400</v>
      </c>
      <c r="K318" s="36"/>
      <c r="L318" s="225" t="s">
        <v>2343</v>
      </c>
      <c r="M318" s="98"/>
      <c r="N318" s="99"/>
      <c r="O318" s="100"/>
      <c r="P318" s="4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2"/>
        <v>140493</v>
      </c>
      <c r="G319" s="107">
        <v>0</v>
      </c>
      <c r="H319" s="107">
        <v>137193</v>
      </c>
      <c r="I319" s="107">
        <v>0</v>
      </c>
      <c r="J319" s="107">
        <v>3300</v>
      </c>
      <c r="K319" s="36"/>
      <c r="L319" s="225" t="s">
        <v>2347</v>
      </c>
      <c r="M319" s="98"/>
      <c r="N319" s="99"/>
      <c r="O319" s="100"/>
      <c r="P319" s="4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12"/>
        <v>1941587</v>
      </c>
      <c r="G320" s="107">
        <v>132700</v>
      </c>
      <c r="H320" s="107">
        <v>1287472</v>
      </c>
      <c r="I320" s="107">
        <v>1</v>
      </c>
      <c r="J320" s="107">
        <v>521414</v>
      </c>
      <c r="K320" s="36"/>
      <c r="L320" s="225" t="s">
        <v>2343</v>
      </c>
      <c r="M320" s="98"/>
      <c r="N320" s="99"/>
      <c r="O320" s="79"/>
      <c r="P320" s="4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12"/>
        <v>9502374</v>
      </c>
      <c r="G321" s="107">
        <v>277500</v>
      </c>
      <c r="H321" s="107">
        <v>1301447</v>
      </c>
      <c r="I321" s="107">
        <v>1611422</v>
      </c>
      <c r="J321" s="107">
        <v>6312005</v>
      </c>
      <c r="K321" s="36"/>
      <c r="L321" s="225" t="s">
        <v>2343</v>
      </c>
      <c r="M321" s="98"/>
      <c r="N321" s="99"/>
      <c r="O321" s="100"/>
      <c r="P321" s="4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12"/>
        <v>1378237</v>
      </c>
      <c r="G322" s="107">
        <v>625600</v>
      </c>
      <c r="H322" s="107">
        <v>662787</v>
      </c>
      <c r="I322" s="107">
        <v>51400</v>
      </c>
      <c r="J322" s="107">
        <v>38450</v>
      </c>
      <c r="K322" s="36"/>
      <c r="L322" s="225" t="s">
        <v>2343</v>
      </c>
      <c r="M322" s="98"/>
      <c r="N322" s="99"/>
      <c r="O322" s="100"/>
      <c r="P322" s="4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99"/>
      <c r="O323" s="100"/>
      <c r="P323" s="4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3" ref="F324:F344">G324+H324+I324+J324</f>
        <v>7762655</v>
      </c>
      <c r="G324" s="107">
        <v>392750</v>
      </c>
      <c r="H324" s="107">
        <v>3362621</v>
      </c>
      <c r="I324" s="107">
        <v>0</v>
      </c>
      <c r="J324" s="107">
        <v>4007284</v>
      </c>
      <c r="K324" s="36"/>
      <c r="L324" s="225" t="s">
        <v>2343</v>
      </c>
      <c r="M324" s="98"/>
      <c r="N324" s="99"/>
      <c r="O324" s="100"/>
      <c r="P324" s="4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3"/>
        <v>20741862</v>
      </c>
      <c r="G325" s="107">
        <v>0</v>
      </c>
      <c r="H325" s="107">
        <v>2978543</v>
      </c>
      <c r="I325" s="107">
        <v>15350000</v>
      </c>
      <c r="J325" s="107">
        <v>2413319</v>
      </c>
      <c r="K325" s="36"/>
      <c r="L325" s="225" t="s">
        <v>2343</v>
      </c>
      <c r="M325" s="98"/>
      <c r="N325" s="99"/>
      <c r="O325" s="100"/>
      <c r="P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3"/>
        <v>1252837</v>
      </c>
      <c r="G326" s="107">
        <v>635361</v>
      </c>
      <c r="H326" s="107">
        <v>592489</v>
      </c>
      <c r="I326" s="107">
        <v>0</v>
      </c>
      <c r="J326" s="107">
        <v>24987</v>
      </c>
      <c r="K326" s="63"/>
      <c r="L326" s="225" t="s">
        <v>2343</v>
      </c>
      <c r="M326" s="98"/>
      <c r="N326" s="99"/>
      <c r="O326" s="79"/>
      <c r="P326" s="4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3"/>
        <v>10409886</v>
      </c>
      <c r="G327" s="107">
        <v>7177005</v>
      </c>
      <c r="H327" s="107">
        <v>1136083</v>
      </c>
      <c r="I327" s="107">
        <v>132569</v>
      </c>
      <c r="J327" s="107">
        <v>1964229</v>
      </c>
      <c r="K327" s="36"/>
      <c r="L327" s="225" t="s">
        <v>2343</v>
      </c>
      <c r="M327" s="98"/>
      <c r="N327" s="99"/>
      <c r="O327" s="79"/>
      <c r="P327" s="4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3"/>
        <v>1062055</v>
      </c>
      <c r="G328" s="107">
        <v>0</v>
      </c>
      <c r="H328" s="107">
        <v>546400</v>
      </c>
      <c r="I328" s="107">
        <v>0</v>
      </c>
      <c r="J328" s="107">
        <v>515655</v>
      </c>
      <c r="K328" s="36"/>
      <c r="L328" s="225" t="s">
        <v>2347</v>
      </c>
      <c r="M328" s="98"/>
      <c r="N328" s="99"/>
      <c r="O328" s="100"/>
      <c r="P328" s="4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3"/>
        <v>3463611</v>
      </c>
      <c r="G329" s="107">
        <v>0</v>
      </c>
      <c r="H329" s="107">
        <v>314818</v>
      </c>
      <c r="I329" s="107">
        <v>2499668</v>
      </c>
      <c r="J329" s="107">
        <v>649125</v>
      </c>
      <c r="K329" s="36"/>
      <c r="L329" s="225" t="s">
        <v>2343</v>
      </c>
      <c r="M329" s="98"/>
      <c r="N329" s="99"/>
      <c r="O329" s="79"/>
      <c r="P329" s="4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3"/>
        <v>53950</v>
      </c>
      <c r="G330" s="107">
        <v>0</v>
      </c>
      <c r="H330" s="107">
        <v>43620</v>
      </c>
      <c r="I330" s="107">
        <v>0</v>
      </c>
      <c r="J330" s="107">
        <v>10330</v>
      </c>
      <c r="K330" s="36"/>
      <c r="L330" s="225" t="s">
        <v>2343</v>
      </c>
      <c r="M330" s="98"/>
      <c r="N330" s="99"/>
      <c r="O330" s="79"/>
      <c r="P330" s="4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3"/>
        <v>5326644</v>
      </c>
      <c r="G331" s="107">
        <v>1285303</v>
      </c>
      <c r="H331" s="107">
        <v>1828346</v>
      </c>
      <c r="I331" s="107">
        <v>1200</v>
      </c>
      <c r="J331" s="107">
        <v>2211795</v>
      </c>
      <c r="K331" s="36"/>
      <c r="L331" s="225" t="s">
        <v>2343</v>
      </c>
      <c r="M331" s="98"/>
      <c r="N331" s="99"/>
      <c r="O331" s="100"/>
      <c r="P331" s="4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3"/>
        <v>8041396</v>
      </c>
      <c r="G332" s="107">
        <v>995709</v>
      </c>
      <c r="H332" s="107">
        <v>3545028</v>
      </c>
      <c r="I332" s="107">
        <v>63400</v>
      </c>
      <c r="J332" s="107">
        <v>3437259</v>
      </c>
      <c r="K332" s="36"/>
      <c r="L332" s="225" t="s">
        <v>2347</v>
      </c>
      <c r="M332" s="98"/>
      <c r="N332" s="99"/>
      <c r="O332" s="79"/>
      <c r="P332" s="4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3"/>
        <v>63079</v>
      </c>
      <c r="G333" s="107">
        <v>0</v>
      </c>
      <c r="H333" s="107">
        <v>63079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13"/>
        <v>396744</v>
      </c>
      <c r="G334" s="107">
        <v>0</v>
      </c>
      <c r="H334" s="107">
        <v>396744</v>
      </c>
      <c r="I334" s="107">
        <v>0</v>
      </c>
      <c r="J334" s="107">
        <v>0</v>
      </c>
      <c r="K334" s="36"/>
      <c r="L334" s="225" t="s">
        <v>2343</v>
      </c>
      <c r="M334" s="98"/>
      <c r="N334" s="99"/>
      <c r="O334" s="100"/>
      <c r="P334" s="4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13"/>
        <v>121945</v>
      </c>
      <c r="G335" s="107">
        <v>0</v>
      </c>
      <c r="H335" s="107">
        <v>116945</v>
      </c>
      <c r="I335" s="107">
        <v>0</v>
      </c>
      <c r="J335" s="107">
        <v>5000</v>
      </c>
      <c r="K335" s="36"/>
      <c r="L335" s="225" t="s">
        <v>2347</v>
      </c>
      <c r="M335" s="98"/>
      <c r="N335" s="99"/>
      <c r="O335" s="100"/>
      <c r="P335" s="4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13"/>
        <v>0</v>
      </c>
      <c r="G336" s="107">
        <v>0</v>
      </c>
      <c r="H336" s="107">
        <v>0</v>
      </c>
      <c r="I336" s="107">
        <v>0</v>
      </c>
      <c r="J336" s="107">
        <v>0</v>
      </c>
      <c r="K336" s="36"/>
      <c r="L336" s="225" t="s">
        <v>2343</v>
      </c>
      <c r="M336" s="98"/>
      <c r="N336" s="99"/>
      <c r="O336" s="100"/>
      <c r="P336" s="4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13"/>
        <v>1667980</v>
      </c>
      <c r="G337" s="107">
        <v>250000</v>
      </c>
      <c r="H337" s="107">
        <v>1091212</v>
      </c>
      <c r="I337" s="107">
        <v>0</v>
      </c>
      <c r="J337" s="107">
        <v>326768</v>
      </c>
      <c r="K337" s="36"/>
      <c r="L337" s="225" t="s">
        <v>2343</v>
      </c>
      <c r="M337" s="98"/>
      <c r="N337" s="99"/>
      <c r="O337" s="79"/>
      <c r="P337" s="4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624533</v>
      </c>
      <c r="G338" s="107">
        <v>0</v>
      </c>
      <c r="H338" s="107">
        <v>551508</v>
      </c>
      <c r="I338" s="107">
        <v>4800</v>
      </c>
      <c r="J338" s="107">
        <v>68225</v>
      </c>
      <c r="K338" s="36"/>
      <c r="L338" s="225" t="s">
        <v>2347</v>
      </c>
      <c r="M338" s="98"/>
      <c r="N338" s="99"/>
      <c r="O338" s="79"/>
      <c r="P338" s="4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346460</v>
      </c>
      <c r="G339" s="107">
        <v>0</v>
      </c>
      <c r="H339" s="107">
        <v>267060</v>
      </c>
      <c r="I339" s="107">
        <v>0</v>
      </c>
      <c r="J339" s="107">
        <v>79400</v>
      </c>
      <c r="K339" s="36"/>
      <c r="L339" s="225" t="s">
        <v>2343</v>
      </c>
      <c r="M339" s="98"/>
      <c r="N339" s="99"/>
      <c r="O339" s="79"/>
      <c r="P339" s="4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9722244</v>
      </c>
      <c r="G340" s="107">
        <v>6351632</v>
      </c>
      <c r="H340" s="107">
        <v>1744088</v>
      </c>
      <c r="I340" s="107">
        <v>68500</v>
      </c>
      <c r="J340" s="107">
        <v>1558024</v>
      </c>
      <c r="K340" s="36"/>
      <c r="L340" s="225" t="s">
        <v>2343</v>
      </c>
      <c r="M340" s="98"/>
      <c r="N340" s="99"/>
      <c r="O340" s="100"/>
      <c r="P340" s="4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14106240</v>
      </c>
      <c r="G341" s="107">
        <v>12000000</v>
      </c>
      <c r="H341" s="107">
        <v>527192</v>
      </c>
      <c r="I341" s="107">
        <v>0</v>
      </c>
      <c r="J341" s="107">
        <v>1579048</v>
      </c>
      <c r="K341" s="36"/>
      <c r="L341" s="225" t="s">
        <v>2343</v>
      </c>
      <c r="M341" s="98"/>
      <c r="N341" s="99"/>
      <c r="O341" s="79"/>
      <c r="P341" s="4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3952883</v>
      </c>
      <c r="G342" s="107">
        <v>138550</v>
      </c>
      <c r="H342" s="107">
        <v>1025793</v>
      </c>
      <c r="I342" s="107">
        <v>0</v>
      </c>
      <c r="J342" s="107">
        <v>2788540</v>
      </c>
      <c r="K342" s="36"/>
      <c r="L342" s="225" t="s">
        <v>2343</v>
      </c>
      <c r="M342" s="98"/>
      <c r="N342" s="99"/>
      <c r="O342" s="100"/>
      <c r="P342" s="4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6193099</v>
      </c>
      <c r="G343" s="107">
        <v>0</v>
      </c>
      <c r="H343" s="107">
        <v>1665764</v>
      </c>
      <c r="I343" s="107">
        <v>3500000</v>
      </c>
      <c r="J343" s="107">
        <v>1027335</v>
      </c>
      <c r="K343" s="36"/>
      <c r="L343" s="225" t="s">
        <v>2347</v>
      </c>
      <c r="M343" s="98"/>
      <c r="N343" s="99"/>
      <c r="O343" s="100"/>
      <c r="P343" s="4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7944291</v>
      </c>
      <c r="G344" s="107">
        <v>2658750</v>
      </c>
      <c r="H344" s="107">
        <v>1214643</v>
      </c>
      <c r="I344" s="107">
        <v>27000</v>
      </c>
      <c r="J344" s="107">
        <v>4043898</v>
      </c>
      <c r="K344" s="36"/>
      <c r="L344" s="225" t="s">
        <v>2343</v>
      </c>
      <c r="M344" s="98"/>
      <c r="N344" s="99"/>
      <c r="O344" s="79"/>
      <c r="P344" s="4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 t="s">
        <v>9</v>
      </c>
      <c r="G345" s="106" t="s">
        <v>9</v>
      </c>
      <c r="H345" s="106" t="s">
        <v>9</v>
      </c>
      <c r="I345" s="106" t="s">
        <v>9</v>
      </c>
      <c r="J345" s="106" t="s">
        <v>9</v>
      </c>
      <c r="K345" s="36"/>
      <c r="L345" s="178" t="s">
        <v>9</v>
      </c>
      <c r="M345" s="98"/>
      <c r="N345" s="99"/>
      <c r="O345" s="100"/>
      <c r="P345" s="4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aca="true" t="shared" si="14" ref="F346:F357">G346+H346+I346+J346</f>
        <v>1665435</v>
      </c>
      <c r="G346" s="107">
        <v>172704</v>
      </c>
      <c r="H346" s="107">
        <v>1271564</v>
      </c>
      <c r="I346" s="107">
        <v>0</v>
      </c>
      <c r="J346" s="107">
        <v>221167</v>
      </c>
      <c r="K346" s="36"/>
      <c r="L346" s="225" t="s">
        <v>2343</v>
      </c>
      <c r="M346" s="98"/>
      <c r="N346" s="99"/>
      <c r="O346" s="100"/>
      <c r="P346" s="4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4"/>
        <v>2312502</v>
      </c>
      <c r="G347" s="107">
        <v>628940</v>
      </c>
      <c r="H347" s="107">
        <v>196260</v>
      </c>
      <c r="I347" s="107">
        <v>1472201</v>
      </c>
      <c r="J347" s="107">
        <v>15101</v>
      </c>
      <c r="K347" s="36"/>
      <c r="L347" s="225" t="s">
        <v>2343</v>
      </c>
      <c r="M347" s="98"/>
      <c r="N347" s="99"/>
      <c r="O347" s="79"/>
      <c r="P347" s="4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4"/>
        <v>23423930</v>
      </c>
      <c r="G348" s="107">
        <v>1467842</v>
      </c>
      <c r="H348" s="107">
        <v>1637100</v>
      </c>
      <c r="I348" s="107">
        <v>16412000</v>
      </c>
      <c r="J348" s="107">
        <v>3906988</v>
      </c>
      <c r="K348" s="36"/>
      <c r="L348" s="225" t="s">
        <v>2343</v>
      </c>
      <c r="M348" s="98"/>
      <c r="N348" s="99"/>
      <c r="O348" s="79"/>
      <c r="P348" s="4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4"/>
        <v>3070765</v>
      </c>
      <c r="G349" s="107">
        <v>36000</v>
      </c>
      <c r="H349" s="107">
        <v>157450</v>
      </c>
      <c r="I349" s="107">
        <v>0</v>
      </c>
      <c r="J349" s="107">
        <v>2877315</v>
      </c>
      <c r="K349" s="36"/>
      <c r="L349" s="225" t="s">
        <v>2343</v>
      </c>
      <c r="M349" s="98"/>
      <c r="N349" s="99"/>
      <c r="O349" s="79"/>
      <c r="P349" s="4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4"/>
        <v>421840</v>
      </c>
      <c r="G350" s="107">
        <v>0</v>
      </c>
      <c r="H350" s="107">
        <v>421445</v>
      </c>
      <c r="I350" s="107">
        <v>0</v>
      </c>
      <c r="J350" s="107">
        <v>395</v>
      </c>
      <c r="K350" s="36"/>
      <c r="L350" s="225" t="s">
        <v>2343</v>
      </c>
      <c r="M350" s="98"/>
      <c r="N350" s="99"/>
      <c r="O350" s="100"/>
      <c r="P350" s="4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4"/>
        <v>568765</v>
      </c>
      <c r="G351" s="107">
        <v>0</v>
      </c>
      <c r="H351" s="107">
        <v>272561</v>
      </c>
      <c r="I351" s="107">
        <v>11000</v>
      </c>
      <c r="J351" s="107">
        <v>285204</v>
      </c>
      <c r="K351" s="36"/>
      <c r="L351" s="225" t="s">
        <v>2343</v>
      </c>
      <c r="M351" s="98"/>
      <c r="N351" s="99"/>
      <c r="O351" s="100"/>
      <c r="P351" s="4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18769423</v>
      </c>
      <c r="G352" s="107">
        <v>10199440</v>
      </c>
      <c r="H352" s="107">
        <v>3018491</v>
      </c>
      <c r="I352" s="107">
        <v>1041500</v>
      </c>
      <c r="J352" s="107">
        <v>4509992</v>
      </c>
      <c r="K352" s="36"/>
      <c r="L352" s="225" t="s">
        <v>2343</v>
      </c>
      <c r="M352" s="98"/>
      <c r="N352" s="99"/>
      <c r="O352" s="100"/>
      <c r="P352" s="4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56000</v>
      </c>
      <c r="G353" s="107">
        <v>0</v>
      </c>
      <c r="H353" s="107">
        <v>26500</v>
      </c>
      <c r="I353" s="107">
        <v>29500</v>
      </c>
      <c r="J353" s="107">
        <v>0</v>
      </c>
      <c r="K353" s="36"/>
      <c r="L353" s="225" t="s">
        <v>2343</v>
      </c>
      <c r="M353" s="98"/>
      <c r="N353" s="99"/>
      <c r="O353" s="100"/>
      <c r="P353" s="4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235145</v>
      </c>
      <c r="G354" s="107">
        <v>0</v>
      </c>
      <c r="H354" s="107">
        <v>233347</v>
      </c>
      <c r="I354" s="107">
        <v>0</v>
      </c>
      <c r="J354" s="107">
        <v>1798</v>
      </c>
      <c r="K354" s="36"/>
      <c r="L354" s="225" t="s">
        <v>2343</v>
      </c>
      <c r="M354" s="98"/>
      <c r="N354" s="99"/>
      <c r="O354" s="100"/>
      <c r="P354" s="4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4297388</v>
      </c>
      <c r="G355" s="107">
        <v>10000</v>
      </c>
      <c r="H355" s="107">
        <v>500575</v>
      </c>
      <c r="I355" s="107">
        <v>0</v>
      </c>
      <c r="J355" s="107">
        <v>3786813</v>
      </c>
      <c r="K355" s="36"/>
      <c r="L355" s="225" t="s">
        <v>2343</v>
      </c>
      <c r="M355" s="98"/>
      <c r="N355" s="99"/>
      <c r="O355" s="79"/>
      <c r="P355" s="4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556701</v>
      </c>
      <c r="G356" s="107">
        <v>0</v>
      </c>
      <c r="H356" s="107">
        <v>556026</v>
      </c>
      <c r="I356" s="107">
        <v>675</v>
      </c>
      <c r="J356" s="107">
        <v>0</v>
      </c>
      <c r="K356" s="36"/>
      <c r="L356" s="225" t="s">
        <v>2347</v>
      </c>
      <c r="M356" s="98"/>
      <c r="N356" s="99"/>
      <c r="O356" s="100"/>
      <c r="P356" s="4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4"/>
        <v>242330</v>
      </c>
      <c r="G357" s="107">
        <v>216500</v>
      </c>
      <c r="H357" s="107">
        <v>25830</v>
      </c>
      <c r="I357" s="107">
        <v>0</v>
      </c>
      <c r="J357" s="107">
        <v>0</v>
      </c>
      <c r="K357" s="36"/>
      <c r="L357" s="225" t="s">
        <v>2342</v>
      </c>
      <c r="M357" s="98"/>
      <c r="N357" s="99"/>
      <c r="O357" s="100"/>
      <c r="P357" s="4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178" t="s">
        <v>9</v>
      </c>
      <c r="M358" s="98"/>
      <c r="N358" s="99"/>
      <c r="O358" s="100"/>
      <c r="P358" s="4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5" ref="F359:F372">G359+H359+I359+J359</f>
        <v>1252917</v>
      </c>
      <c r="G359" s="107">
        <v>588500</v>
      </c>
      <c r="H359" s="107">
        <v>651317</v>
      </c>
      <c r="I359" s="107">
        <v>0</v>
      </c>
      <c r="J359" s="107">
        <v>13100</v>
      </c>
      <c r="K359" s="36"/>
      <c r="L359" s="225" t="s">
        <v>2343</v>
      </c>
      <c r="M359" s="98"/>
      <c r="N359" s="99"/>
      <c r="O359" s="100"/>
      <c r="P359" s="4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3519306</v>
      </c>
      <c r="G360" s="107">
        <v>2729600</v>
      </c>
      <c r="H360" s="107">
        <v>586482</v>
      </c>
      <c r="I360" s="107">
        <v>45125</v>
      </c>
      <c r="J360" s="107">
        <v>158099</v>
      </c>
      <c r="K360" s="36"/>
      <c r="L360" s="225" t="s">
        <v>2343</v>
      </c>
      <c r="M360" s="98"/>
      <c r="N360" s="99"/>
      <c r="O360" s="100"/>
      <c r="P360" s="4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1684465</v>
      </c>
      <c r="G361" s="107">
        <v>856100</v>
      </c>
      <c r="H361" s="107">
        <v>768865</v>
      </c>
      <c r="I361" s="107">
        <v>0</v>
      </c>
      <c r="J361" s="107">
        <v>59500</v>
      </c>
      <c r="K361" s="36"/>
      <c r="L361" s="225" t="s">
        <v>2343</v>
      </c>
      <c r="M361" s="98"/>
      <c r="N361" s="99"/>
      <c r="O361" s="79"/>
      <c r="P361" s="4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813044</v>
      </c>
      <c r="G362" s="107">
        <v>0</v>
      </c>
      <c r="H362" s="107">
        <v>813044</v>
      </c>
      <c r="I362" s="107">
        <v>0</v>
      </c>
      <c r="J362" s="107">
        <v>0</v>
      </c>
      <c r="K362" s="36"/>
      <c r="L362" s="225" t="s">
        <v>2347</v>
      </c>
      <c r="M362" s="98"/>
      <c r="N362" s="99"/>
      <c r="O362" s="100"/>
      <c r="P362" s="4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602662</v>
      </c>
      <c r="G363" s="107">
        <v>0</v>
      </c>
      <c r="H363" s="107">
        <v>378814</v>
      </c>
      <c r="I363" s="107">
        <v>0</v>
      </c>
      <c r="J363" s="107">
        <v>223848</v>
      </c>
      <c r="K363" s="36"/>
      <c r="L363" s="225" t="s">
        <v>2343</v>
      </c>
      <c r="M363" s="98"/>
      <c r="N363" s="99"/>
      <c r="O363" s="79"/>
      <c r="P363" s="4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136426</v>
      </c>
      <c r="G364" s="107">
        <v>0</v>
      </c>
      <c r="H364" s="107">
        <v>94503</v>
      </c>
      <c r="I364" s="107">
        <v>0</v>
      </c>
      <c r="J364" s="107">
        <v>41923</v>
      </c>
      <c r="K364" s="63"/>
      <c r="L364" s="225" t="s">
        <v>2347</v>
      </c>
      <c r="M364" s="98"/>
      <c r="N364" s="99"/>
      <c r="O364" s="100"/>
      <c r="P364" s="4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1224135</v>
      </c>
      <c r="G365" s="107">
        <v>840500</v>
      </c>
      <c r="H365" s="107">
        <v>368685</v>
      </c>
      <c r="I365" s="107">
        <v>0</v>
      </c>
      <c r="J365" s="107">
        <v>14950</v>
      </c>
      <c r="K365" s="36"/>
      <c r="L365" s="225" t="s">
        <v>2343</v>
      </c>
      <c r="M365" s="98"/>
      <c r="N365" s="99"/>
      <c r="O365" s="100"/>
      <c r="P365" s="4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59815</v>
      </c>
      <c r="G366" s="107">
        <v>0</v>
      </c>
      <c r="H366" s="107">
        <v>29549</v>
      </c>
      <c r="I366" s="107">
        <v>17166</v>
      </c>
      <c r="J366" s="107">
        <v>13100</v>
      </c>
      <c r="K366" s="36"/>
      <c r="L366" s="225" t="s">
        <v>2343</v>
      </c>
      <c r="M366" s="98"/>
      <c r="N366" s="99"/>
      <c r="O366" s="79"/>
      <c r="P366" s="4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18068211</v>
      </c>
      <c r="G367" s="107">
        <v>18500</v>
      </c>
      <c r="H367" s="107">
        <v>156532</v>
      </c>
      <c r="I367" s="107">
        <v>0</v>
      </c>
      <c r="J367" s="107">
        <v>17893179</v>
      </c>
      <c r="K367" s="36"/>
      <c r="L367" s="225" t="s">
        <v>2343</v>
      </c>
      <c r="M367" s="98"/>
      <c r="N367" s="99"/>
      <c r="O367" s="100"/>
      <c r="P367" s="4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2851204</v>
      </c>
      <c r="G368" s="107">
        <v>451300</v>
      </c>
      <c r="H368" s="107">
        <v>1569512</v>
      </c>
      <c r="I368" s="107">
        <v>18000</v>
      </c>
      <c r="J368" s="107">
        <v>812392</v>
      </c>
      <c r="K368" s="36"/>
      <c r="L368" s="225" t="s">
        <v>2343</v>
      </c>
      <c r="M368" s="98"/>
      <c r="N368" s="99"/>
      <c r="O368" s="79"/>
      <c r="P368" s="4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987879</v>
      </c>
      <c r="G369" s="107">
        <v>0</v>
      </c>
      <c r="H369" s="107">
        <v>844259</v>
      </c>
      <c r="I369" s="107">
        <v>0</v>
      </c>
      <c r="J369" s="107">
        <v>143620</v>
      </c>
      <c r="K369" s="36"/>
      <c r="L369" s="225" t="s">
        <v>2347</v>
      </c>
      <c r="M369" s="98"/>
      <c r="N369" s="99"/>
      <c r="O369" s="100"/>
      <c r="P369" s="4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9077741</v>
      </c>
      <c r="G370" s="107">
        <v>1683895</v>
      </c>
      <c r="H370" s="107">
        <v>729034</v>
      </c>
      <c r="I370" s="107">
        <v>1</v>
      </c>
      <c r="J370" s="107">
        <v>6664811</v>
      </c>
      <c r="K370" s="36"/>
      <c r="L370" s="225" t="s">
        <v>2343</v>
      </c>
      <c r="M370" s="98"/>
      <c r="N370" s="99"/>
      <c r="O370" s="79"/>
      <c r="P370" s="4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6530573</v>
      </c>
      <c r="G371" s="107">
        <v>2106000</v>
      </c>
      <c r="H371" s="107">
        <v>1259982</v>
      </c>
      <c r="I371" s="107">
        <v>415865</v>
      </c>
      <c r="J371" s="107">
        <v>2748726</v>
      </c>
      <c r="K371" s="36"/>
      <c r="L371" s="225" t="s">
        <v>2343</v>
      </c>
      <c r="M371" s="98"/>
      <c r="N371" s="99"/>
      <c r="O371" s="79"/>
      <c r="P371" s="4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392997</v>
      </c>
      <c r="G372" s="107">
        <v>0</v>
      </c>
      <c r="H372" s="107">
        <v>392997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 t="s">
        <v>9</v>
      </c>
      <c r="G373" s="106" t="s">
        <v>9</v>
      </c>
      <c r="H373" s="106" t="s">
        <v>9</v>
      </c>
      <c r="I373" s="106" t="s">
        <v>9</v>
      </c>
      <c r="J373" s="106" t="s">
        <v>9</v>
      </c>
      <c r="K373" s="36"/>
      <c r="L373" s="178" t="s">
        <v>9</v>
      </c>
      <c r="M373" s="98"/>
      <c r="N373" s="99"/>
      <c r="O373" s="100"/>
      <c r="P373" s="4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aca="true" t="shared" si="16" ref="F374:F384">G374+H374+I374+J374</f>
        <v>418114</v>
      </c>
      <c r="G374" s="107">
        <v>0</v>
      </c>
      <c r="H374" s="107">
        <v>363764</v>
      </c>
      <c r="I374" s="107">
        <v>0</v>
      </c>
      <c r="J374" s="107">
        <v>54350</v>
      </c>
      <c r="K374" s="36"/>
      <c r="L374" s="225" t="s">
        <v>2343</v>
      </c>
      <c r="M374" s="98"/>
      <c r="N374" s="99"/>
      <c r="O374" s="100"/>
      <c r="P374" s="4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6"/>
        <v>1305921</v>
      </c>
      <c r="G375" s="107">
        <v>0</v>
      </c>
      <c r="H375" s="107">
        <v>805121</v>
      </c>
      <c r="I375" s="107">
        <v>0</v>
      </c>
      <c r="J375" s="107">
        <v>500800</v>
      </c>
      <c r="K375" s="36"/>
      <c r="L375" s="225" t="s">
        <v>2343</v>
      </c>
      <c r="M375" s="98"/>
      <c r="N375" s="99"/>
      <c r="O375" s="100"/>
      <c r="P375" s="4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6"/>
        <v>93900</v>
      </c>
      <c r="G376" s="107">
        <v>38000</v>
      </c>
      <c r="H376" s="107">
        <v>55900</v>
      </c>
      <c r="I376" s="107">
        <v>0</v>
      </c>
      <c r="J376" s="107">
        <v>0</v>
      </c>
      <c r="K376" s="36"/>
      <c r="L376" s="225" t="s">
        <v>2347</v>
      </c>
      <c r="M376" s="98"/>
      <c r="N376" s="99"/>
      <c r="O376" s="100"/>
      <c r="P376" s="4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6"/>
        <v>4643119</v>
      </c>
      <c r="G377" s="107">
        <v>856595</v>
      </c>
      <c r="H377" s="107">
        <v>1516307</v>
      </c>
      <c r="I377" s="107">
        <v>0</v>
      </c>
      <c r="J377" s="107">
        <v>2270217</v>
      </c>
      <c r="K377" s="36"/>
      <c r="L377" s="225" t="s">
        <v>2347</v>
      </c>
      <c r="M377" s="98"/>
      <c r="N377" s="99"/>
      <c r="O377" s="100"/>
      <c r="P377" s="4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6"/>
        <v>2546717</v>
      </c>
      <c r="G378" s="107">
        <v>516300</v>
      </c>
      <c r="H378" s="107">
        <v>1755157</v>
      </c>
      <c r="I378" s="107">
        <v>50000</v>
      </c>
      <c r="J378" s="107">
        <v>225260</v>
      </c>
      <c r="K378" s="36"/>
      <c r="L378" s="225" t="s">
        <v>2343</v>
      </c>
      <c r="M378" s="98"/>
      <c r="N378" s="99"/>
      <c r="O378" s="100"/>
      <c r="P378" s="4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6"/>
        <v>8169317</v>
      </c>
      <c r="G379" s="107">
        <v>1852951</v>
      </c>
      <c r="H379" s="107">
        <v>717366</v>
      </c>
      <c r="I379" s="107">
        <v>0</v>
      </c>
      <c r="J379" s="107">
        <v>5599000</v>
      </c>
      <c r="K379" s="36"/>
      <c r="L379" s="225" t="s">
        <v>2343</v>
      </c>
      <c r="M379" s="98"/>
      <c r="N379" s="99"/>
      <c r="O379" s="100"/>
      <c r="P379" s="4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6"/>
        <v>4896185</v>
      </c>
      <c r="G380" s="107">
        <v>2443316</v>
      </c>
      <c r="H380" s="107">
        <v>1825843</v>
      </c>
      <c r="I380" s="107">
        <v>13700</v>
      </c>
      <c r="J380" s="107">
        <v>613326</v>
      </c>
      <c r="K380" s="36"/>
      <c r="L380" s="225" t="s">
        <v>2343</v>
      </c>
      <c r="M380" s="98"/>
      <c r="N380" s="99"/>
      <c r="O380" s="100"/>
      <c r="P380" s="4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6"/>
        <v>760803</v>
      </c>
      <c r="G381" s="107">
        <v>0</v>
      </c>
      <c r="H381" s="107">
        <v>375988</v>
      </c>
      <c r="I381" s="107">
        <v>0</v>
      </c>
      <c r="J381" s="107">
        <v>384815</v>
      </c>
      <c r="K381" s="36"/>
      <c r="L381" s="225" t="s">
        <v>2343</v>
      </c>
      <c r="M381" s="98"/>
      <c r="N381" s="99"/>
      <c r="O381" s="100"/>
      <c r="P381" s="4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6"/>
        <v>2133477</v>
      </c>
      <c r="G382" s="107">
        <v>1299290</v>
      </c>
      <c r="H382" s="107">
        <v>482786</v>
      </c>
      <c r="I382" s="107">
        <v>0</v>
      </c>
      <c r="J382" s="107">
        <v>351401</v>
      </c>
      <c r="K382" s="36"/>
      <c r="L382" s="225" t="s">
        <v>2343</v>
      </c>
      <c r="M382" s="98"/>
      <c r="N382" s="99"/>
      <c r="O382" s="100"/>
      <c r="P382" s="4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6"/>
        <v>7079875</v>
      </c>
      <c r="G383" s="107">
        <v>1801956</v>
      </c>
      <c r="H383" s="107">
        <v>3092557</v>
      </c>
      <c r="I383" s="107">
        <v>277000</v>
      </c>
      <c r="J383" s="107">
        <v>1908362</v>
      </c>
      <c r="K383" s="36"/>
      <c r="L383" s="225" t="s">
        <v>2343</v>
      </c>
      <c r="M383" s="98"/>
      <c r="N383" s="99"/>
      <c r="O383" s="100"/>
      <c r="P383" s="4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6"/>
        <v>1188814</v>
      </c>
      <c r="G384" s="107">
        <v>650000</v>
      </c>
      <c r="H384" s="107">
        <v>405944</v>
      </c>
      <c r="I384" s="107">
        <v>60000</v>
      </c>
      <c r="J384" s="107">
        <v>72870</v>
      </c>
      <c r="K384" s="36"/>
      <c r="L384" s="225" t="s">
        <v>2343</v>
      </c>
      <c r="M384" s="98"/>
      <c r="N384" s="99"/>
      <c r="O384" s="79"/>
      <c r="P384" s="4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178" t="s">
        <v>9</v>
      </c>
      <c r="M385" s="98"/>
      <c r="N385" s="99"/>
      <c r="O385" s="100"/>
      <c r="P385" s="4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7" ref="F386:F410">G386+H386+I386+J386</f>
        <v>2460147</v>
      </c>
      <c r="G386" s="107">
        <v>339500</v>
      </c>
      <c r="H386" s="107">
        <v>1007438</v>
      </c>
      <c r="I386" s="107">
        <v>0</v>
      </c>
      <c r="J386" s="107">
        <v>1113209</v>
      </c>
      <c r="K386" s="36"/>
      <c r="L386" s="225" t="s">
        <v>2343</v>
      </c>
      <c r="M386" s="98"/>
      <c r="N386" s="99"/>
      <c r="O386" s="79"/>
      <c r="P386" s="4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7"/>
        <v>422867</v>
      </c>
      <c r="G387" s="107">
        <v>100000</v>
      </c>
      <c r="H387" s="107">
        <v>239567</v>
      </c>
      <c r="I387" s="107">
        <v>0</v>
      </c>
      <c r="J387" s="107">
        <v>83300</v>
      </c>
      <c r="K387" s="36"/>
      <c r="L387" s="225" t="s">
        <v>2343</v>
      </c>
      <c r="M387" s="98"/>
      <c r="N387" s="99"/>
      <c r="O387" s="79"/>
      <c r="P387" s="4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7"/>
        <v>1022501</v>
      </c>
      <c r="G388" s="107">
        <v>0</v>
      </c>
      <c r="H388" s="107">
        <v>338541</v>
      </c>
      <c r="I388" s="107">
        <v>0</v>
      </c>
      <c r="J388" s="107">
        <v>683960</v>
      </c>
      <c r="K388" s="36"/>
      <c r="L388" s="225" t="s">
        <v>2343</v>
      </c>
      <c r="M388" s="98"/>
      <c r="N388" s="99"/>
      <c r="O388" s="100"/>
      <c r="P388" s="4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7"/>
        <v>7863574</v>
      </c>
      <c r="G389" s="107">
        <v>5157000</v>
      </c>
      <c r="H389" s="107">
        <v>1178898</v>
      </c>
      <c r="I389" s="107">
        <v>191100</v>
      </c>
      <c r="J389" s="107">
        <v>1336576</v>
      </c>
      <c r="K389" s="36"/>
      <c r="L389" s="225" t="s">
        <v>2343</v>
      </c>
      <c r="M389" s="98"/>
      <c r="N389" s="99"/>
      <c r="O389" s="100"/>
      <c r="P389" s="4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7"/>
        <v>302246</v>
      </c>
      <c r="G390" s="107">
        <v>0</v>
      </c>
      <c r="H390" s="107">
        <v>293746</v>
      </c>
      <c r="I390" s="107">
        <v>0</v>
      </c>
      <c r="J390" s="107">
        <v>8500</v>
      </c>
      <c r="K390" s="36"/>
      <c r="L390" s="225" t="s">
        <v>2347</v>
      </c>
      <c r="M390" s="98"/>
      <c r="N390" s="99"/>
      <c r="O390" s="79"/>
      <c r="P390" s="4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7"/>
        <v>951015</v>
      </c>
      <c r="G391" s="107">
        <v>400050</v>
      </c>
      <c r="H391" s="107">
        <v>527086</v>
      </c>
      <c r="I391" s="107">
        <v>0</v>
      </c>
      <c r="J391" s="107">
        <v>23879</v>
      </c>
      <c r="K391" s="36"/>
      <c r="L391" s="225" t="s">
        <v>2347</v>
      </c>
      <c r="M391" s="98"/>
      <c r="N391" s="99"/>
      <c r="O391" s="100"/>
      <c r="P391" s="4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7"/>
        <v>1567365</v>
      </c>
      <c r="G392" s="107">
        <v>181900</v>
      </c>
      <c r="H392" s="107">
        <v>234675</v>
      </c>
      <c r="I392" s="107">
        <v>425025</v>
      </c>
      <c r="J392" s="107">
        <v>725765</v>
      </c>
      <c r="K392" s="63"/>
      <c r="L392" s="225" t="s">
        <v>2343</v>
      </c>
      <c r="M392" s="98"/>
      <c r="N392" s="99"/>
      <c r="O392" s="100"/>
      <c r="P392" s="4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7"/>
        <v>25897</v>
      </c>
      <c r="G393" s="107">
        <v>0</v>
      </c>
      <c r="H393" s="107">
        <v>19522</v>
      </c>
      <c r="I393" s="107">
        <v>0</v>
      </c>
      <c r="J393" s="107">
        <v>6375</v>
      </c>
      <c r="K393" s="36"/>
      <c r="L393" s="225" t="s">
        <v>2343</v>
      </c>
      <c r="M393" s="98"/>
      <c r="N393" s="99"/>
      <c r="O393" s="79"/>
      <c r="P393" s="4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7"/>
        <v>1630671</v>
      </c>
      <c r="G394" s="107">
        <v>250000</v>
      </c>
      <c r="H394" s="107">
        <v>1380671</v>
      </c>
      <c r="I394" s="107">
        <v>0</v>
      </c>
      <c r="J394" s="107">
        <v>0</v>
      </c>
      <c r="K394" s="36"/>
      <c r="L394" s="225" t="s">
        <v>2347</v>
      </c>
      <c r="M394" s="98"/>
      <c r="N394" s="99"/>
      <c r="O394" s="100"/>
      <c r="P394" s="4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7"/>
        <v>139565</v>
      </c>
      <c r="G395" s="107">
        <v>0</v>
      </c>
      <c r="H395" s="107">
        <v>101305</v>
      </c>
      <c r="I395" s="107">
        <v>0</v>
      </c>
      <c r="J395" s="107">
        <v>38260</v>
      </c>
      <c r="K395" s="36"/>
      <c r="L395" s="225" t="s">
        <v>2347</v>
      </c>
      <c r="M395" s="98"/>
      <c r="N395" s="99"/>
      <c r="O395" s="100"/>
      <c r="P395" s="4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7"/>
        <v>529942</v>
      </c>
      <c r="G396" s="107">
        <v>92908</v>
      </c>
      <c r="H396" s="107">
        <v>379334</v>
      </c>
      <c r="I396" s="107">
        <v>36050</v>
      </c>
      <c r="J396" s="107">
        <v>21650</v>
      </c>
      <c r="K396" s="36"/>
      <c r="L396" s="225" t="s">
        <v>2343</v>
      </c>
      <c r="M396" s="98"/>
      <c r="N396" s="99"/>
      <c r="O396" s="79"/>
      <c r="P396" s="4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7"/>
        <v>467500</v>
      </c>
      <c r="G397" s="107">
        <v>0</v>
      </c>
      <c r="H397" s="107">
        <v>157700</v>
      </c>
      <c r="I397" s="107">
        <v>2300</v>
      </c>
      <c r="J397" s="107">
        <v>307500</v>
      </c>
      <c r="K397" s="36"/>
      <c r="L397" s="225" t="s">
        <v>2347</v>
      </c>
      <c r="M397" s="98"/>
      <c r="N397" s="99"/>
      <c r="O397" s="79"/>
      <c r="P397" s="4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7"/>
        <v>32757</v>
      </c>
      <c r="G398" s="107">
        <v>0</v>
      </c>
      <c r="H398" s="107">
        <v>32757</v>
      </c>
      <c r="I398" s="107">
        <v>0</v>
      </c>
      <c r="J398" s="107">
        <v>0</v>
      </c>
      <c r="K398" s="36"/>
      <c r="L398" s="225" t="s">
        <v>2343</v>
      </c>
      <c r="M398" s="98"/>
      <c r="N398" s="99"/>
      <c r="O398" s="100"/>
      <c r="P398" s="4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7"/>
        <v>131800</v>
      </c>
      <c r="G399" s="107">
        <v>110000</v>
      </c>
      <c r="H399" s="107">
        <v>21100</v>
      </c>
      <c r="I399" s="107">
        <v>0</v>
      </c>
      <c r="J399" s="107">
        <v>700</v>
      </c>
      <c r="K399" s="36"/>
      <c r="L399" s="225" t="s">
        <v>2347</v>
      </c>
      <c r="M399" s="98"/>
      <c r="N399" s="99"/>
      <c r="O399" s="100"/>
      <c r="P399" s="4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7"/>
        <v>1657773</v>
      </c>
      <c r="G400" s="107">
        <v>923700</v>
      </c>
      <c r="H400" s="107">
        <v>667823</v>
      </c>
      <c r="I400" s="107">
        <v>10000</v>
      </c>
      <c r="J400" s="107">
        <v>56250</v>
      </c>
      <c r="K400" s="36"/>
      <c r="L400" s="225" t="s">
        <v>2343</v>
      </c>
      <c r="M400" s="98"/>
      <c r="N400" s="99"/>
      <c r="O400" s="100"/>
      <c r="P400" s="4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7"/>
        <v>1473880</v>
      </c>
      <c r="G401" s="107">
        <v>1030300</v>
      </c>
      <c r="H401" s="107">
        <v>285430</v>
      </c>
      <c r="I401" s="107">
        <v>18000</v>
      </c>
      <c r="J401" s="107">
        <v>140150</v>
      </c>
      <c r="K401" s="36"/>
      <c r="L401" s="225" t="s">
        <v>2343</v>
      </c>
      <c r="M401" s="98"/>
      <c r="N401" s="99"/>
      <c r="O401" s="100"/>
      <c r="P401" s="4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7"/>
        <v>3100657</v>
      </c>
      <c r="G402" s="107">
        <v>290500</v>
      </c>
      <c r="H402" s="107">
        <v>354157</v>
      </c>
      <c r="I402" s="107">
        <v>0</v>
      </c>
      <c r="J402" s="107">
        <v>2456000</v>
      </c>
      <c r="K402" s="36"/>
      <c r="L402" s="225" t="s">
        <v>2343</v>
      </c>
      <c r="M402" s="98"/>
      <c r="N402" s="99"/>
      <c r="O402" s="79"/>
      <c r="P402" s="4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7"/>
        <v>1095929</v>
      </c>
      <c r="G403" s="107">
        <v>553501</v>
      </c>
      <c r="H403" s="107">
        <v>285748</v>
      </c>
      <c r="I403" s="107">
        <v>192400</v>
      </c>
      <c r="J403" s="107">
        <v>64280</v>
      </c>
      <c r="K403" s="36"/>
      <c r="L403" s="225" t="s">
        <v>2343</v>
      </c>
      <c r="M403" s="98"/>
      <c r="N403" s="99"/>
      <c r="O403" s="100"/>
      <c r="P403" s="4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7"/>
        <v>6139713</v>
      </c>
      <c r="G404" s="107">
        <v>1557650</v>
      </c>
      <c r="H404" s="107">
        <v>1288688</v>
      </c>
      <c r="I404" s="107">
        <v>1224025</v>
      </c>
      <c r="J404" s="107">
        <v>2069350</v>
      </c>
      <c r="K404" s="36"/>
      <c r="L404" s="225" t="s">
        <v>2347</v>
      </c>
      <c r="M404" s="98"/>
      <c r="N404" s="99"/>
      <c r="O404" s="100"/>
      <c r="P404" s="4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7"/>
        <v>1885682</v>
      </c>
      <c r="G405" s="107">
        <v>225552</v>
      </c>
      <c r="H405" s="107">
        <v>603991</v>
      </c>
      <c r="I405" s="107">
        <v>280000</v>
      </c>
      <c r="J405" s="107">
        <v>776139</v>
      </c>
      <c r="K405" s="36"/>
      <c r="L405" s="225" t="s">
        <v>2347</v>
      </c>
      <c r="M405" s="98"/>
      <c r="N405" s="99"/>
      <c r="O405" s="79"/>
      <c r="P405" s="4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7"/>
        <v>594886</v>
      </c>
      <c r="G406" s="107">
        <v>240000</v>
      </c>
      <c r="H406" s="107">
        <v>343836</v>
      </c>
      <c r="I406" s="107">
        <v>0</v>
      </c>
      <c r="J406" s="107">
        <v>11050</v>
      </c>
      <c r="K406" s="36"/>
      <c r="L406" s="225" t="s">
        <v>2343</v>
      </c>
      <c r="M406" s="98"/>
      <c r="N406" s="99"/>
      <c r="O406" s="100"/>
      <c r="P406" s="4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7"/>
        <v>238269</v>
      </c>
      <c r="G407" s="107">
        <v>15000</v>
      </c>
      <c r="H407" s="107">
        <v>213486</v>
      </c>
      <c r="I407" s="107">
        <v>0</v>
      </c>
      <c r="J407" s="107">
        <v>9783</v>
      </c>
      <c r="K407" s="36"/>
      <c r="L407" s="225" t="s">
        <v>2343</v>
      </c>
      <c r="M407" s="98"/>
      <c r="N407" s="99"/>
      <c r="O407" s="79"/>
      <c r="P407" s="4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7"/>
        <v>1167779</v>
      </c>
      <c r="G408" s="107">
        <v>8350</v>
      </c>
      <c r="H408" s="107">
        <v>268229</v>
      </c>
      <c r="I408" s="107">
        <v>607000</v>
      </c>
      <c r="J408" s="107">
        <v>284200</v>
      </c>
      <c r="K408" s="36"/>
      <c r="L408" s="225" t="s">
        <v>2343</v>
      </c>
      <c r="M408" s="98"/>
      <c r="N408" s="99"/>
      <c r="O408" s="79"/>
      <c r="P408" s="4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7"/>
        <v>2289749</v>
      </c>
      <c r="G409" s="107">
        <v>1004700</v>
      </c>
      <c r="H409" s="107">
        <v>1135051</v>
      </c>
      <c r="I409" s="107">
        <v>56300</v>
      </c>
      <c r="J409" s="107">
        <v>93698</v>
      </c>
      <c r="K409" s="36"/>
      <c r="L409" s="225" t="s">
        <v>2343</v>
      </c>
      <c r="M409" s="98"/>
      <c r="N409" s="99"/>
      <c r="O409" s="100"/>
      <c r="P409" s="4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7"/>
        <v>1598603</v>
      </c>
      <c r="G410" s="107">
        <v>902200</v>
      </c>
      <c r="H410" s="107">
        <v>675628</v>
      </c>
      <c r="I410" s="107">
        <v>0</v>
      </c>
      <c r="J410" s="107">
        <v>20775</v>
      </c>
      <c r="K410" s="36"/>
      <c r="L410" s="225" t="s">
        <v>2343</v>
      </c>
      <c r="M410" s="98"/>
      <c r="N410" s="99"/>
      <c r="O410" s="79"/>
      <c r="P410" s="4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178" t="s">
        <v>9</v>
      </c>
      <c r="M411" s="98"/>
      <c r="N411" s="99"/>
      <c r="O411" s="79"/>
      <c r="P411" s="4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aca="true" t="shared" si="18" ref="F412:F443">G412+H412+I412+J412</f>
        <v>640004</v>
      </c>
      <c r="G412" s="107">
        <v>0</v>
      </c>
      <c r="H412" s="107">
        <v>535502</v>
      </c>
      <c r="I412" s="107">
        <v>78257</v>
      </c>
      <c r="J412" s="107">
        <v>26245</v>
      </c>
      <c r="K412" s="36"/>
      <c r="L412" s="225" t="s">
        <v>2343</v>
      </c>
      <c r="M412" s="98"/>
      <c r="N412" s="99"/>
      <c r="O412" s="100"/>
      <c r="P412" s="4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8"/>
        <v>1179899</v>
      </c>
      <c r="G413" s="107">
        <v>256000</v>
      </c>
      <c r="H413" s="107">
        <v>548787</v>
      </c>
      <c r="I413" s="107">
        <v>0</v>
      </c>
      <c r="J413" s="107">
        <v>375112</v>
      </c>
      <c r="K413" s="36"/>
      <c r="L413" s="225" t="s">
        <v>2343</v>
      </c>
      <c r="M413" s="98"/>
      <c r="N413" s="99"/>
      <c r="O413" s="100"/>
      <c r="P413" s="4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8"/>
        <v>435803</v>
      </c>
      <c r="G414" s="107">
        <v>0</v>
      </c>
      <c r="H414" s="107">
        <v>298302</v>
      </c>
      <c r="I414" s="107">
        <v>0</v>
      </c>
      <c r="J414" s="107">
        <v>137501</v>
      </c>
      <c r="K414" s="36"/>
      <c r="L414" s="225" t="s">
        <v>2343</v>
      </c>
      <c r="M414" s="98"/>
      <c r="N414" s="99"/>
      <c r="O414" s="79"/>
      <c r="P414" s="4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8"/>
        <v>1344949</v>
      </c>
      <c r="G415" s="107">
        <v>0</v>
      </c>
      <c r="H415" s="107">
        <v>587746</v>
      </c>
      <c r="I415" s="107">
        <v>125153</v>
      </c>
      <c r="J415" s="107">
        <v>632050</v>
      </c>
      <c r="K415" s="36"/>
      <c r="L415" s="225" t="s">
        <v>2343</v>
      </c>
      <c r="M415" s="98"/>
      <c r="N415" s="99"/>
      <c r="O415" s="79"/>
      <c r="P415" s="4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8"/>
        <v>3282853</v>
      </c>
      <c r="G416" s="107">
        <v>381500</v>
      </c>
      <c r="H416" s="107">
        <v>1200319</v>
      </c>
      <c r="I416" s="107">
        <v>0</v>
      </c>
      <c r="J416" s="107">
        <v>1701034</v>
      </c>
      <c r="K416" s="36"/>
      <c r="L416" s="225" t="s">
        <v>2343</v>
      </c>
      <c r="M416" s="98"/>
      <c r="N416" s="99"/>
      <c r="O416" s="79"/>
      <c r="P416" s="4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8"/>
        <v>4296922</v>
      </c>
      <c r="G417" s="107">
        <v>3537100</v>
      </c>
      <c r="H417" s="107">
        <v>552247</v>
      </c>
      <c r="I417" s="107">
        <v>0</v>
      </c>
      <c r="J417" s="107">
        <v>207575</v>
      </c>
      <c r="K417" s="36"/>
      <c r="L417" s="225" t="s">
        <v>2347</v>
      </c>
      <c r="M417" s="98"/>
      <c r="N417" s="99"/>
      <c r="O417" s="100"/>
      <c r="P417" s="4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8"/>
        <v>1032882</v>
      </c>
      <c r="G418" s="107">
        <v>0</v>
      </c>
      <c r="H418" s="107">
        <v>1032882</v>
      </c>
      <c r="I418" s="107">
        <v>0</v>
      </c>
      <c r="J418" s="107">
        <v>0</v>
      </c>
      <c r="K418" s="36"/>
      <c r="L418" s="225" t="s">
        <v>2343</v>
      </c>
      <c r="M418" s="98"/>
      <c r="N418" s="99"/>
      <c r="O418" s="100"/>
      <c r="P418" s="4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8"/>
        <v>1782949</v>
      </c>
      <c r="G419" s="107">
        <v>441300</v>
      </c>
      <c r="H419" s="107">
        <v>1023281</v>
      </c>
      <c r="I419" s="107">
        <v>21756</v>
      </c>
      <c r="J419" s="107">
        <v>296612</v>
      </c>
      <c r="K419" s="36"/>
      <c r="L419" s="225" t="s">
        <v>2343</v>
      </c>
      <c r="M419" s="98"/>
      <c r="N419" s="99"/>
      <c r="O419" s="100"/>
      <c r="P419" s="4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8"/>
        <v>1026857</v>
      </c>
      <c r="G420" s="107">
        <v>18000</v>
      </c>
      <c r="H420" s="107">
        <v>857676</v>
      </c>
      <c r="I420" s="107">
        <v>0</v>
      </c>
      <c r="J420" s="107">
        <v>151181</v>
      </c>
      <c r="K420" s="36"/>
      <c r="L420" s="225" t="s">
        <v>2343</v>
      </c>
      <c r="M420" s="98"/>
      <c r="N420" s="99"/>
      <c r="O420" s="100"/>
      <c r="P420" s="4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8"/>
        <v>572876</v>
      </c>
      <c r="G421" s="107">
        <v>0</v>
      </c>
      <c r="H421" s="107">
        <v>278993</v>
      </c>
      <c r="I421" s="107">
        <v>0</v>
      </c>
      <c r="J421" s="107">
        <v>293883</v>
      </c>
      <c r="K421" s="36"/>
      <c r="L421" s="225" t="s">
        <v>2343</v>
      </c>
      <c r="M421" s="98"/>
      <c r="N421" s="99"/>
      <c r="O421" s="100"/>
      <c r="P421" s="4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8"/>
        <v>2602021</v>
      </c>
      <c r="G422" s="107">
        <v>502000</v>
      </c>
      <c r="H422" s="107">
        <v>1396396</v>
      </c>
      <c r="I422" s="107">
        <v>8000</v>
      </c>
      <c r="J422" s="107">
        <v>695625</v>
      </c>
      <c r="K422" s="36"/>
      <c r="L422" s="225" t="s">
        <v>2343</v>
      </c>
      <c r="M422" s="98"/>
      <c r="N422" s="99"/>
      <c r="O422" s="100"/>
      <c r="P422" s="4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8"/>
        <v>774705</v>
      </c>
      <c r="G423" s="107">
        <v>170500</v>
      </c>
      <c r="H423" s="107">
        <v>562205</v>
      </c>
      <c r="I423" s="107">
        <v>0</v>
      </c>
      <c r="J423" s="107">
        <v>42000</v>
      </c>
      <c r="K423" s="36"/>
      <c r="L423" s="225" t="s">
        <v>2343</v>
      </c>
      <c r="M423" s="98"/>
      <c r="N423" s="99"/>
      <c r="O423" s="100"/>
      <c r="P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8"/>
        <v>442259</v>
      </c>
      <c r="G424" s="107">
        <v>0</v>
      </c>
      <c r="H424" s="107">
        <v>442259</v>
      </c>
      <c r="I424" s="107">
        <v>0</v>
      </c>
      <c r="J424" s="107">
        <v>0</v>
      </c>
      <c r="K424" s="36"/>
      <c r="L424" s="225" t="s">
        <v>2343</v>
      </c>
      <c r="M424" s="98"/>
      <c r="N424" s="99"/>
      <c r="O424" s="100"/>
      <c r="P424" s="4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8"/>
        <v>111816</v>
      </c>
      <c r="G425" s="107">
        <v>0</v>
      </c>
      <c r="H425" s="107">
        <v>111812</v>
      </c>
      <c r="I425" s="107">
        <v>0</v>
      </c>
      <c r="J425" s="107">
        <v>4</v>
      </c>
      <c r="K425" s="36"/>
      <c r="L425" s="225" t="s">
        <v>2343</v>
      </c>
      <c r="M425" s="98"/>
      <c r="N425" s="99"/>
      <c r="O425" s="100"/>
      <c r="P425" s="4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8"/>
        <v>1959678</v>
      </c>
      <c r="G426" s="107">
        <v>371950</v>
      </c>
      <c r="H426" s="107">
        <v>844445</v>
      </c>
      <c r="I426" s="107">
        <v>601200</v>
      </c>
      <c r="J426" s="107">
        <v>142083</v>
      </c>
      <c r="K426" s="36"/>
      <c r="L426" s="225" t="s">
        <v>2343</v>
      </c>
      <c r="M426" s="98"/>
      <c r="N426" s="99"/>
      <c r="O426" s="100"/>
      <c r="P426" s="4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8"/>
        <v>4896486</v>
      </c>
      <c r="G427" s="107">
        <v>1971075</v>
      </c>
      <c r="H427" s="107">
        <v>1683850</v>
      </c>
      <c r="I427" s="107">
        <v>199080</v>
      </c>
      <c r="J427" s="107">
        <v>1042481</v>
      </c>
      <c r="K427" s="36"/>
      <c r="L427" s="225" t="s">
        <v>2343</v>
      </c>
      <c r="M427" s="98"/>
      <c r="N427" s="99"/>
      <c r="O427" s="100"/>
      <c r="P427" s="4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8"/>
        <v>884020</v>
      </c>
      <c r="G428" s="107">
        <v>435000</v>
      </c>
      <c r="H428" s="107">
        <v>434633</v>
      </c>
      <c r="I428" s="107">
        <v>0</v>
      </c>
      <c r="J428" s="107">
        <v>14387</v>
      </c>
      <c r="K428" s="36"/>
      <c r="L428" s="225" t="s">
        <v>2343</v>
      </c>
      <c r="M428" s="98"/>
      <c r="N428" s="99"/>
      <c r="O428" s="100"/>
      <c r="P428" s="4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8"/>
        <v>1253364</v>
      </c>
      <c r="G429" s="107">
        <v>208200</v>
      </c>
      <c r="H429" s="107">
        <v>697309</v>
      </c>
      <c r="I429" s="107">
        <v>0</v>
      </c>
      <c r="J429" s="107">
        <v>347855</v>
      </c>
      <c r="K429" s="36"/>
      <c r="L429" s="225" t="s">
        <v>2347</v>
      </c>
      <c r="M429" s="98"/>
      <c r="N429" s="99"/>
      <c r="O429" s="79"/>
      <c r="P429" s="4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8"/>
        <v>687886</v>
      </c>
      <c r="G430" s="107">
        <v>0</v>
      </c>
      <c r="H430" s="107">
        <v>364106</v>
      </c>
      <c r="I430" s="107">
        <v>0</v>
      </c>
      <c r="J430" s="107">
        <v>323780</v>
      </c>
      <c r="K430" s="36"/>
      <c r="L430" s="225" t="s">
        <v>2343</v>
      </c>
      <c r="M430" s="98"/>
      <c r="N430" s="99"/>
      <c r="O430" s="100"/>
      <c r="P430" s="4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8"/>
        <v>676875</v>
      </c>
      <c r="G431" s="107">
        <v>468920</v>
      </c>
      <c r="H431" s="107">
        <v>93256</v>
      </c>
      <c r="I431" s="107">
        <v>0</v>
      </c>
      <c r="J431" s="107">
        <v>114699</v>
      </c>
      <c r="K431" s="36"/>
      <c r="L431" s="225" t="s">
        <v>2343</v>
      </c>
      <c r="M431" s="98"/>
      <c r="N431" s="99"/>
      <c r="O431" s="100"/>
      <c r="P431" s="4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8"/>
        <v>3976664</v>
      </c>
      <c r="G432" s="107">
        <v>2423212</v>
      </c>
      <c r="H432" s="107">
        <v>855055</v>
      </c>
      <c r="I432" s="107">
        <v>196000</v>
      </c>
      <c r="J432" s="107">
        <v>502397</v>
      </c>
      <c r="K432" s="36"/>
      <c r="L432" s="225" t="s">
        <v>2343</v>
      </c>
      <c r="M432" s="98"/>
      <c r="N432" s="99"/>
      <c r="O432" s="100"/>
      <c r="P432" s="4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95510</v>
      </c>
      <c r="G433" s="107">
        <v>0</v>
      </c>
      <c r="H433" s="107">
        <v>86626</v>
      </c>
      <c r="I433" s="107">
        <v>0</v>
      </c>
      <c r="J433" s="107">
        <v>8884</v>
      </c>
      <c r="K433" s="36"/>
      <c r="L433" s="225" t="s">
        <v>2343</v>
      </c>
      <c r="M433" s="98"/>
      <c r="N433" s="99"/>
      <c r="O433" s="100"/>
      <c r="P433" s="4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3743688</v>
      </c>
      <c r="G434" s="107">
        <v>749029</v>
      </c>
      <c r="H434" s="107">
        <v>2091530</v>
      </c>
      <c r="I434" s="107">
        <v>96000</v>
      </c>
      <c r="J434" s="107">
        <v>807129</v>
      </c>
      <c r="K434" s="36"/>
      <c r="L434" s="225" t="s">
        <v>2343</v>
      </c>
      <c r="M434" s="98"/>
      <c r="N434" s="99"/>
      <c r="O434" s="100"/>
      <c r="P434" s="4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247730</v>
      </c>
      <c r="G435" s="107">
        <v>0</v>
      </c>
      <c r="H435" s="107">
        <v>217540</v>
      </c>
      <c r="I435" s="107">
        <v>0</v>
      </c>
      <c r="J435" s="107">
        <v>30190</v>
      </c>
      <c r="K435" s="36"/>
      <c r="L435" s="225" t="s">
        <v>2343</v>
      </c>
      <c r="M435" s="98"/>
      <c r="N435" s="99"/>
      <c r="O435" s="100"/>
      <c r="P435" s="4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1224760</v>
      </c>
      <c r="G436" s="107">
        <v>0</v>
      </c>
      <c r="H436" s="107">
        <v>779960</v>
      </c>
      <c r="I436" s="107">
        <v>51200</v>
      </c>
      <c r="J436" s="107">
        <v>393600</v>
      </c>
      <c r="K436" s="36"/>
      <c r="L436" s="225" t="s">
        <v>2347</v>
      </c>
      <c r="M436" s="98"/>
      <c r="N436" s="99"/>
      <c r="O436" s="79"/>
      <c r="P436" s="4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2510491</v>
      </c>
      <c r="G437" s="107">
        <v>1246427</v>
      </c>
      <c r="H437" s="107">
        <v>1173066</v>
      </c>
      <c r="I437" s="107">
        <v>0</v>
      </c>
      <c r="J437" s="107">
        <v>90998</v>
      </c>
      <c r="K437" s="36"/>
      <c r="L437" s="225" t="s">
        <v>2343</v>
      </c>
      <c r="M437" s="98"/>
      <c r="N437" s="99"/>
      <c r="O437" s="79"/>
      <c r="P437" s="4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201256</v>
      </c>
      <c r="G438" s="107">
        <v>0</v>
      </c>
      <c r="H438" s="107">
        <v>184256</v>
      </c>
      <c r="I438" s="107">
        <v>0</v>
      </c>
      <c r="J438" s="107">
        <v>17000</v>
      </c>
      <c r="K438" s="63"/>
      <c r="L438" s="225" t="s">
        <v>2343</v>
      </c>
      <c r="M438" s="98"/>
      <c r="N438" s="99"/>
      <c r="O438" s="100"/>
      <c r="P438" s="4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285815</v>
      </c>
      <c r="G439" s="107">
        <v>0</v>
      </c>
      <c r="H439" s="107">
        <v>283065</v>
      </c>
      <c r="I439" s="107">
        <v>0</v>
      </c>
      <c r="J439" s="107">
        <v>2750</v>
      </c>
      <c r="K439" s="36"/>
      <c r="L439" s="225" t="s">
        <v>2343</v>
      </c>
      <c r="M439" s="98"/>
      <c r="N439" s="99"/>
      <c r="O439" s="100"/>
      <c r="P439" s="4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4227884</v>
      </c>
      <c r="G440" s="107">
        <v>2670500</v>
      </c>
      <c r="H440" s="107">
        <v>1077185</v>
      </c>
      <c r="I440" s="107">
        <v>47025</v>
      </c>
      <c r="J440" s="107">
        <v>433174</v>
      </c>
      <c r="K440" s="36"/>
      <c r="L440" s="225" t="s">
        <v>2343</v>
      </c>
      <c r="M440" s="98"/>
      <c r="N440" s="99"/>
      <c r="O440" s="100"/>
      <c r="P440" s="4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1464165</v>
      </c>
      <c r="G441" s="107">
        <v>14285</v>
      </c>
      <c r="H441" s="107">
        <v>913330</v>
      </c>
      <c r="I441" s="107">
        <v>289850</v>
      </c>
      <c r="J441" s="107">
        <v>246700</v>
      </c>
      <c r="K441" s="36"/>
      <c r="L441" s="225" t="s">
        <v>2343</v>
      </c>
      <c r="M441" s="98"/>
      <c r="N441" s="99"/>
      <c r="O441" s="100"/>
      <c r="P441" s="4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16990</v>
      </c>
      <c r="G442" s="107">
        <v>0</v>
      </c>
      <c r="H442" s="107">
        <v>16990</v>
      </c>
      <c r="I442" s="107">
        <v>0</v>
      </c>
      <c r="J442" s="107">
        <v>0</v>
      </c>
      <c r="K442" s="36"/>
      <c r="L442" s="225" t="s">
        <v>2347</v>
      </c>
      <c r="M442" s="98"/>
      <c r="N442" s="99"/>
      <c r="O442" s="100"/>
      <c r="P442" s="4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8"/>
        <v>1123095</v>
      </c>
      <c r="G443" s="107">
        <v>0</v>
      </c>
      <c r="H443" s="107">
        <v>1123095</v>
      </c>
      <c r="I443" s="107">
        <v>0</v>
      </c>
      <c r="J443" s="107">
        <v>0</v>
      </c>
      <c r="K443" s="36"/>
      <c r="L443" s="225" t="s">
        <v>2343</v>
      </c>
      <c r="M443" s="98"/>
      <c r="N443" s="99"/>
      <c r="O443" s="79"/>
      <c r="P443" s="4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61">G444+H444+I444+J444</f>
        <v>498664</v>
      </c>
      <c r="G444" s="107">
        <v>0</v>
      </c>
      <c r="H444" s="107">
        <v>356889</v>
      </c>
      <c r="I444" s="107">
        <v>0</v>
      </c>
      <c r="J444" s="107">
        <v>141775</v>
      </c>
      <c r="K444" s="36"/>
      <c r="L444" s="225" t="s">
        <v>2343</v>
      </c>
      <c r="M444" s="98"/>
      <c r="N444" s="99"/>
      <c r="O444" s="100"/>
      <c r="P444" s="4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911420</v>
      </c>
      <c r="G445" s="107">
        <v>610000</v>
      </c>
      <c r="H445" s="107">
        <v>232900</v>
      </c>
      <c r="I445" s="107">
        <v>0</v>
      </c>
      <c r="J445" s="107">
        <v>68520</v>
      </c>
      <c r="K445" s="36"/>
      <c r="L445" s="225" t="s">
        <v>2343</v>
      </c>
      <c r="M445" s="98"/>
      <c r="N445" s="99"/>
      <c r="O445" s="100"/>
      <c r="P445" s="4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454401</v>
      </c>
      <c r="G446" s="107">
        <v>165100</v>
      </c>
      <c r="H446" s="107">
        <v>233001</v>
      </c>
      <c r="I446" s="107">
        <v>0</v>
      </c>
      <c r="J446" s="107">
        <v>56300</v>
      </c>
      <c r="K446" s="36"/>
      <c r="L446" s="225" t="s">
        <v>2343</v>
      </c>
      <c r="M446" s="98"/>
      <c r="N446" s="99"/>
      <c r="O446" s="100"/>
      <c r="P446" s="4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2273440</v>
      </c>
      <c r="G447" s="107">
        <v>1316050</v>
      </c>
      <c r="H447" s="107">
        <v>591990</v>
      </c>
      <c r="I447" s="107">
        <v>8900</v>
      </c>
      <c r="J447" s="107">
        <v>356500</v>
      </c>
      <c r="K447" s="36"/>
      <c r="L447" s="225" t="s">
        <v>2343</v>
      </c>
      <c r="M447" s="98"/>
      <c r="N447" s="99"/>
      <c r="O447" s="100"/>
      <c r="P447" s="4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567356</v>
      </c>
      <c r="G448" s="107">
        <v>372501</v>
      </c>
      <c r="H448" s="107">
        <v>194805</v>
      </c>
      <c r="I448" s="107">
        <v>0</v>
      </c>
      <c r="J448" s="107">
        <v>50</v>
      </c>
      <c r="K448" s="36"/>
      <c r="L448" s="225" t="s">
        <v>2343</v>
      </c>
      <c r="M448" s="98"/>
      <c r="N448" s="99"/>
      <c r="O448" s="79"/>
      <c r="P448" s="4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3538283</v>
      </c>
      <c r="G449" s="107">
        <v>1197291</v>
      </c>
      <c r="H449" s="107">
        <v>2270842</v>
      </c>
      <c r="I449" s="107">
        <v>0</v>
      </c>
      <c r="J449" s="107">
        <v>70150</v>
      </c>
      <c r="K449" s="36"/>
      <c r="L449" s="225" t="s">
        <v>2347</v>
      </c>
      <c r="M449" s="98"/>
      <c r="N449" s="99"/>
      <c r="O449" s="79"/>
      <c r="P449" s="4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7486188</v>
      </c>
      <c r="G450" s="107">
        <v>3796000</v>
      </c>
      <c r="H450" s="107">
        <v>2858559</v>
      </c>
      <c r="I450" s="107">
        <v>6000</v>
      </c>
      <c r="J450" s="107">
        <v>825629</v>
      </c>
      <c r="K450" s="36"/>
      <c r="L450" s="225" t="s">
        <v>2343</v>
      </c>
      <c r="M450" s="98"/>
      <c r="N450" s="99"/>
      <c r="O450" s="79"/>
      <c r="P450" s="4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19573431</v>
      </c>
      <c r="G451" s="107">
        <v>7114063</v>
      </c>
      <c r="H451" s="107">
        <v>4544458</v>
      </c>
      <c r="I451" s="107">
        <v>6108515</v>
      </c>
      <c r="J451" s="107">
        <v>1806395</v>
      </c>
      <c r="K451" s="36"/>
      <c r="L451" s="225" t="s">
        <v>2347</v>
      </c>
      <c r="M451" s="98"/>
      <c r="N451" s="99"/>
      <c r="O451" s="79"/>
      <c r="P451" s="4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150522</v>
      </c>
      <c r="G452" s="107">
        <v>63282</v>
      </c>
      <c r="H452" s="107">
        <v>66100</v>
      </c>
      <c r="I452" s="107">
        <v>21140</v>
      </c>
      <c r="J452" s="107">
        <v>0</v>
      </c>
      <c r="K452" s="36"/>
      <c r="L452" s="225" t="s">
        <v>2347</v>
      </c>
      <c r="M452" s="98"/>
      <c r="N452" s="99"/>
      <c r="O452" s="100"/>
      <c r="P452" s="4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2669223</v>
      </c>
      <c r="G453" s="107">
        <v>2481800</v>
      </c>
      <c r="H453" s="107">
        <v>145423</v>
      </c>
      <c r="I453" s="107">
        <v>0</v>
      </c>
      <c r="J453" s="107">
        <v>42000</v>
      </c>
      <c r="K453" s="36"/>
      <c r="L453" s="225" t="s">
        <v>2343</v>
      </c>
      <c r="M453" s="98"/>
      <c r="N453" s="99"/>
      <c r="O453" s="79"/>
      <c r="P453" s="4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76865</v>
      </c>
      <c r="G454" s="107">
        <v>30000</v>
      </c>
      <c r="H454" s="107">
        <v>46865</v>
      </c>
      <c r="I454" s="107">
        <v>0</v>
      </c>
      <c r="J454" s="107">
        <v>0</v>
      </c>
      <c r="K454" s="36"/>
      <c r="L454" s="225" t="s">
        <v>2343</v>
      </c>
      <c r="M454" s="98"/>
      <c r="N454" s="99"/>
      <c r="O454" s="79"/>
      <c r="P454" s="4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6702552</v>
      </c>
      <c r="G455" s="107">
        <v>778208</v>
      </c>
      <c r="H455" s="107">
        <v>1748883</v>
      </c>
      <c r="I455" s="107">
        <v>3611709</v>
      </c>
      <c r="J455" s="107">
        <v>563752</v>
      </c>
      <c r="K455" s="36"/>
      <c r="L455" s="225" t="s">
        <v>2343</v>
      </c>
      <c r="M455" s="98"/>
      <c r="N455" s="99"/>
      <c r="O455" s="100"/>
      <c r="P455" s="4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2814378</v>
      </c>
      <c r="G456" s="107">
        <v>1808901</v>
      </c>
      <c r="H456" s="107">
        <v>617842</v>
      </c>
      <c r="I456" s="107">
        <v>2000</v>
      </c>
      <c r="J456" s="107">
        <v>385635</v>
      </c>
      <c r="K456" s="36"/>
      <c r="L456" s="225" t="s">
        <v>2347</v>
      </c>
      <c r="M456" s="98"/>
      <c r="N456" s="99"/>
      <c r="O456" s="79"/>
      <c r="P456" s="4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51035</v>
      </c>
      <c r="G457" s="107">
        <v>0</v>
      </c>
      <c r="H457" s="107">
        <v>34835</v>
      </c>
      <c r="I457" s="107">
        <v>0</v>
      </c>
      <c r="J457" s="107">
        <v>16200</v>
      </c>
      <c r="K457" s="36"/>
      <c r="L457" s="225" t="s">
        <v>2343</v>
      </c>
      <c r="M457" s="98"/>
      <c r="N457" s="99"/>
      <c r="O457" s="100"/>
      <c r="P457" s="4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22743995</v>
      </c>
      <c r="G458" s="107">
        <v>18919971</v>
      </c>
      <c r="H458" s="107">
        <v>1344168</v>
      </c>
      <c r="I458" s="107">
        <v>1648382</v>
      </c>
      <c r="J458" s="107">
        <v>831474</v>
      </c>
      <c r="K458" s="36"/>
      <c r="L458" s="225" t="s">
        <v>2343</v>
      </c>
      <c r="M458" s="98"/>
      <c r="N458" s="99"/>
      <c r="O458" s="100"/>
      <c r="P458" s="4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1898784</v>
      </c>
      <c r="G459" s="107">
        <v>1164975</v>
      </c>
      <c r="H459" s="107">
        <v>565104</v>
      </c>
      <c r="I459" s="107">
        <v>0</v>
      </c>
      <c r="J459" s="107">
        <v>168705</v>
      </c>
      <c r="K459" s="36"/>
      <c r="L459" s="225" t="s">
        <v>2343</v>
      </c>
      <c r="M459" s="98"/>
      <c r="N459" s="99"/>
      <c r="O459" s="79"/>
      <c r="P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9"/>
        <v>1487424</v>
      </c>
      <c r="G460" s="107">
        <v>499915</v>
      </c>
      <c r="H460" s="107">
        <v>969609</v>
      </c>
      <c r="I460" s="107">
        <v>1400</v>
      </c>
      <c r="J460" s="107">
        <v>16500</v>
      </c>
      <c r="K460" s="36"/>
      <c r="L460" s="225" t="s">
        <v>2343</v>
      </c>
      <c r="M460" s="98"/>
      <c r="N460" s="99"/>
      <c r="O460" s="79"/>
      <c r="P460" s="4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9"/>
        <v>9541644</v>
      </c>
      <c r="G461" s="107">
        <v>7706300</v>
      </c>
      <c r="H461" s="107">
        <v>1835344</v>
      </c>
      <c r="I461" s="107">
        <v>0</v>
      </c>
      <c r="J461" s="107">
        <v>0</v>
      </c>
      <c r="K461" s="36"/>
      <c r="L461" s="225" t="s">
        <v>2343</v>
      </c>
      <c r="M461" s="98"/>
      <c r="N461" s="99"/>
      <c r="O461" s="79"/>
      <c r="P461" s="4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 t="s">
        <v>9</v>
      </c>
      <c r="G462" s="106" t="s">
        <v>9</v>
      </c>
      <c r="H462" s="106" t="s">
        <v>9</v>
      </c>
      <c r="I462" s="106" t="s">
        <v>9</v>
      </c>
      <c r="J462" s="106" t="s">
        <v>9</v>
      </c>
      <c r="K462" s="36"/>
      <c r="L462" s="178" t="s">
        <v>9</v>
      </c>
      <c r="M462" s="98"/>
      <c r="N462" s="99"/>
      <c r="O462" s="79"/>
      <c r="P462" s="4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8116989</v>
      </c>
      <c r="G463" s="107">
        <v>7839688</v>
      </c>
      <c r="H463" s="107">
        <v>253800</v>
      </c>
      <c r="I463" s="107">
        <v>0</v>
      </c>
      <c r="J463" s="107">
        <v>23501</v>
      </c>
      <c r="K463" s="36"/>
      <c r="L463" s="225" t="s">
        <v>2343</v>
      </c>
      <c r="M463" s="98"/>
      <c r="N463" s="99"/>
      <c r="O463" s="100"/>
      <c r="P463" s="4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178" t="s">
        <v>9</v>
      </c>
      <c r="M464" s="98"/>
      <c r="N464" s="99"/>
      <c r="O464" s="79"/>
      <c r="P464" s="4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aca="true" t="shared" si="20" ref="F465:F486">G465+H465+I465+J465</f>
        <v>74848</v>
      </c>
      <c r="G465" s="107">
        <v>0</v>
      </c>
      <c r="H465" s="107">
        <v>72148</v>
      </c>
      <c r="I465" s="107">
        <v>0</v>
      </c>
      <c r="J465" s="107">
        <v>2700</v>
      </c>
      <c r="K465" s="36"/>
      <c r="L465" s="225" t="s">
        <v>2343</v>
      </c>
      <c r="M465" s="98"/>
      <c r="N465" s="99"/>
      <c r="O465" s="79"/>
      <c r="P465" s="4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20"/>
        <v>22260</v>
      </c>
      <c r="G466" s="107">
        <v>0</v>
      </c>
      <c r="H466" s="107">
        <v>22260</v>
      </c>
      <c r="I466" s="107">
        <v>0</v>
      </c>
      <c r="J466" s="107">
        <v>0</v>
      </c>
      <c r="K466" s="36"/>
      <c r="L466" s="225" t="s">
        <v>2347</v>
      </c>
      <c r="M466" s="98"/>
      <c r="N466" s="99"/>
      <c r="O466" s="100"/>
      <c r="P466" s="4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20"/>
        <v>283563</v>
      </c>
      <c r="G467" s="107">
        <v>0</v>
      </c>
      <c r="H467" s="107">
        <v>251899</v>
      </c>
      <c r="I467" s="107">
        <v>20714</v>
      </c>
      <c r="J467" s="107">
        <v>10950</v>
      </c>
      <c r="K467" s="36"/>
      <c r="L467" s="225" t="s">
        <v>2343</v>
      </c>
      <c r="M467" s="98"/>
      <c r="N467" s="99"/>
      <c r="O467" s="79"/>
      <c r="P467" s="4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1308970</v>
      </c>
      <c r="G468" s="107">
        <v>765855</v>
      </c>
      <c r="H468" s="107">
        <v>471296</v>
      </c>
      <c r="I468" s="107">
        <v>0</v>
      </c>
      <c r="J468" s="107">
        <v>71819</v>
      </c>
      <c r="K468" s="36"/>
      <c r="L468" s="225" t="s">
        <v>2343</v>
      </c>
      <c r="M468" s="98"/>
      <c r="N468" s="99"/>
      <c r="O468" s="79"/>
      <c r="P468" s="4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625004</v>
      </c>
      <c r="G469" s="107">
        <v>13101</v>
      </c>
      <c r="H469" s="107">
        <v>300703</v>
      </c>
      <c r="I469" s="107">
        <v>0</v>
      </c>
      <c r="J469" s="107">
        <v>311200</v>
      </c>
      <c r="K469" s="36"/>
      <c r="L469" s="225" t="s">
        <v>2343</v>
      </c>
      <c r="M469" s="98"/>
      <c r="N469" s="99"/>
      <c r="O469" s="79"/>
      <c r="P469" s="4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9385450</v>
      </c>
      <c r="G470" s="107">
        <v>9288000</v>
      </c>
      <c r="H470" s="107">
        <v>93950</v>
      </c>
      <c r="I470" s="107">
        <v>0</v>
      </c>
      <c r="J470" s="107">
        <v>3500</v>
      </c>
      <c r="K470" s="36"/>
      <c r="L470" s="225" t="s">
        <v>2343</v>
      </c>
      <c r="M470" s="98"/>
      <c r="N470" s="99"/>
      <c r="O470" s="79"/>
      <c r="P470" s="4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1968454</v>
      </c>
      <c r="G471" s="107">
        <v>1198300</v>
      </c>
      <c r="H471" s="107">
        <v>737594</v>
      </c>
      <c r="I471" s="107">
        <v>17100</v>
      </c>
      <c r="J471" s="107">
        <v>15460</v>
      </c>
      <c r="K471" s="36"/>
      <c r="L471" s="225" t="s">
        <v>2343</v>
      </c>
      <c r="M471" s="98"/>
      <c r="N471" s="99"/>
      <c r="O471" s="79"/>
      <c r="P471" s="4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1036424</v>
      </c>
      <c r="G472" s="107">
        <v>594000</v>
      </c>
      <c r="H472" s="107">
        <v>351424</v>
      </c>
      <c r="I472" s="107">
        <v>0</v>
      </c>
      <c r="J472" s="107">
        <v>91000</v>
      </c>
      <c r="K472" s="36"/>
      <c r="L472" s="225" t="s">
        <v>2343</v>
      </c>
      <c r="M472" s="98"/>
      <c r="N472" s="99"/>
      <c r="O472" s="79"/>
      <c r="P472" s="4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86985</v>
      </c>
      <c r="G473" s="107">
        <v>0</v>
      </c>
      <c r="H473" s="107">
        <v>36635</v>
      </c>
      <c r="I473" s="107">
        <v>0</v>
      </c>
      <c r="J473" s="107">
        <v>50350</v>
      </c>
      <c r="K473" s="36"/>
      <c r="L473" s="225" t="s">
        <v>2343</v>
      </c>
      <c r="M473" s="98"/>
      <c r="N473" s="99"/>
      <c r="O473" s="79"/>
      <c r="P473" s="4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4436939</v>
      </c>
      <c r="G474" s="107">
        <v>1943325</v>
      </c>
      <c r="H474" s="107">
        <v>960059</v>
      </c>
      <c r="I474" s="107">
        <v>166675</v>
      </c>
      <c r="J474" s="107">
        <v>1366880</v>
      </c>
      <c r="K474" s="36"/>
      <c r="L474" s="225" t="s">
        <v>2347</v>
      </c>
      <c r="M474" s="98"/>
      <c r="N474" s="99"/>
      <c r="O474" s="100"/>
      <c r="P474" s="4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1964394</v>
      </c>
      <c r="G475" s="107">
        <v>1513000</v>
      </c>
      <c r="H475" s="107">
        <v>451394</v>
      </c>
      <c r="I475" s="107">
        <v>0</v>
      </c>
      <c r="J475" s="107">
        <v>0</v>
      </c>
      <c r="K475" s="36"/>
      <c r="L475" s="225" t="s">
        <v>2343</v>
      </c>
      <c r="M475" s="98"/>
      <c r="N475" s="99"/>
      <c r="O475" s="100"/>
      <c r="P475" s="4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500166</v>
      </c>
      <c r="G476" s="107">
        <v>288028</v>
      </c>
      <c r="H476" s="107">
        <v>212138</v>
      </c>
      <c r="I476" s="107">
        <v>0</v>
      </c>
      <c r="J476" s="107">
        <v>0</v>
      </c>
      <c r="K476" s="36"/>
      <c r="L476" s="225" t="s">
        <v>2347</v>
      </c>
      <c r="M476" s="98"/>
      <c r="N476" s="99"/>
      <c r="O476" s="79"/>
      <c r="P476" s="4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6415588</v>
      </c>
      <c r="G477" s="107">
        <v>4863956</v>
      </c>
      <c r="H477" s="107">
        <v>1326932</v>
      </c>
      <c r="I477" s="107">
        <v>165000</v>
      </c>
      <c r="J477" s="107">
        <v>59700</v>
      </c>
      <c r="K477" s="36"/>
      <c r="L477" s="225" t="s">
        <v>2343</v>
      </c>
      <c r="M477" s="98"/>
      <c r="N477" s="99"/>
      <c r="O477" s="79"/>
      <c r="P477" s="4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304693</v>
      </c>
      <c r="G478" s="107">
        <v>0</v>
      </c>
      <c r="H478" s="107">
        <v>258278</v>
      </c>
      <c r="I478" s="107">
        <v>18500</v>
      </c>
      <c r="J478" s="107">
        <v>27915</v>
      </c>
      <c r="K478" s="36"/>
      <c r="L478" s="225" t="s">
        <v>2343</v>
      </c>
      <c r="M478" s="98"/>
      <c r="N478" s="99"/>
      <c r="O478" s="79"/>
      <c r="P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17669172</v>
      </c>
      <c r="G479" s="107">
        <v>0</v>
      </c>
      <c r="H479" s="107">
        <v>2077562</v>
      </c>
      <c r="I479" s="107">
        <v>14287655</v>
      </c>
      <c r="J479" s="107">
        <v>1303955</v>
      </c>
      <c r="K479" s="36"/>
      <c r="L479" s="225" t="s">
        <v>2343</v>
      </c>
      <c r="M479" s="98"/>
      <c r="N479" s="99"/>
      <c r="O479" s="79"/>
      <c r="P479" s="4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20"/>
        <v>137528</v>
      </c>
      <c r="G480" s="107">
        <v>0</v>
      </c>
      <c r="H480" s="107">
        <v>137528</v>
      </c>
      <c r="I480" s="107">
        <v>0</v>
      </c>
      <c r="J480" s="107">
        <v>0</v>
      </c>
      <c r="K480" s="36"/>
      <c r="L480" s="225" t="s">
        <v>2343</v>
      </c>
      <c r="M480" s="98"/>
      <c r="N480" s="99"/>
      <c r="O480" s="100"/>
      <c r="P480" s="4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20"/>
        <v>938416</v>
      </c>
      <c r="G481" s="107">
        <v>0</v>
      </c>
      <c r="H481" s="107">
        <v>938416</v>
      </c>
      <c r="I481" s="107">
        <v>0</v>
      </c>
      <c r="J481" s="107">
        <v>0</v>
      </c>
      <c r="K481" s="36"/>
      <c r="L481" s="225" t="s">
        <v>2347</v>
      </c>
      <c r="M481" s="98"/>
      <c r="N481" s="99"/>
      <c r="O481" s="100"/>
      <c r="P481" s="4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20"/>
        <v>1523914</v>
      </c>
      <c r="G482" s="107">
        <v>450250</v>
      </c>
      <c r="H482" s="107">
        <v>445347</v>
      </c>
      <c r="I482" s="107">
        <v>337500</v>
      </c>
      <c r="J482" s="107">
        <v>290817</v>
      </c>
      <c r="K482" s="36"/>
      <c r="L482" s="225" t="s">
        <v>2347</v>
      </c>
      <c r="M482" s="98"/>
      <c r="N482" s="99"/>
      <c r="O482" s="100"/>
      <c r="P482" s="4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20"/>
        <v>783877</v>
      </c>
      <c r="G483" s="107">
        <v>0</v>
      </c>
      <c r="H483" s="107">
        <v>281077</v>
      </c>
      <c r="I483" s="107">
        <v>0</v>
      </c>
      <c r="J483" s="107">
        <v>502800</v>
      </c>
      <c r="K483" s="36"/>
      <c r="L483" s="225" t="s">
        <v>2343</v>
      </c>
      <c r="M483" s="98"/>
      <c r="N483" s="99"/>
      <c r="O483" s="100"/>
      <c r="P483" s="4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20"/>
        <v>34801622</v>
      </c>
      <c r="G484" s="107">
        <v>0</v>
      </c>
      <c r="H484" s="107">
        <v>5743534</v>
      </c>
      <c r="I484" s="107">
        <v>29042938</v>
      </c>
      <c r="J484" s="107">
        <v>15150</v>
      </c>
      <c r="K484" s="63"/>
      <c r="L484" s="225" t="s">
        <v>2343</v>
      </c>
      <c r="M484" s="98"/>
      <c r="N484" s="99"/>
      <c r="O484" s="79"/>
      <c r="P484" s="4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20"/>
        <v>6417271</v>
      </c>
      <c r="G485" s="107">
        <v>108300</v>
      </c>
      <c r="H485" s="107">
        <v>1564152</v>
      </c>
      <c r="I485" s="107">
        <v>12500</v>
      </c>
      <c r="J485" s="107">
        <v>4732319</v>
      </c>
      <c r="K485" s="36"/>
      <c r="L485" s="225" t="s">
        <v>2343</v>
      </c>
      <c r="M485" s="98"/>
      <c r="N485" s="99"/>
      <c r="O485" s="100"/>
      <c r="P485" s="4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0"/>
        <v>317721</v>
      </c>
      <c r="G486" s="107">
        <v>0</v>
      </c>
      <c r="H486" s="107">
        <v>221571</v>
      </c>
      <c r="I486" s="107">
        <v>0</v>
      </c>
      <c r="J486" s="107">
        <v>96150</v>
      </c>
      <c r="K486" s="36"/>
      <c r="L486" s="225" t="s">
        <v>2343</v>
      </c>
      <c r="M486" s="98"/>
      <c r="N486" s="99"/>
      <c r="O486" s="100"/>
      <c r="P486" s="4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178" t="s">
        <v>9</v>
      </c>
      <c r="M487" s="98"/>
      <c r="N487" s="99"/>
      <c r="O487" s="79"/>
      <c r="P487" s="4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aca="true" t="shared" si="21" ref="F488:F510">G488+H488+I488+J488</f>
        <v>578153</v>
      </c>
      <c r="G488" s="107">
        <v>1500</v>
      </c>
      <c r="H488" s="107">
        <v>494348</v>
      </c>
      <c r="I488" s="107">
        <v>0</v>
      </c>
      <c r="J488" s="107">
        <v>82305</v>
      </c>
      <c r="K488" s="36"/>
      <c r="L488" s="225" t="s">
        <v>2343</v>
      </c>
      <c r="M488" s="98"/>
      <c r="N488" s="99"/>
      <c r="O488" s="100"/>
      <c r="P488" s="4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2200996</v>
      </c>
      <c r="G489" s="107">
        <v>111000</v>
      </c>
      <c r="H489" s="107">
        <v>231918</v>
      </c>
      <c r="I489" s="107">
        <v>0</v>
      </c>
      <c r="J489" s="107">
        <v>1858078</v>
      </c>
      <c r="K489" s="36"/>
      <c r="L489" s="225" t="s">
        <v>2343</v>
      </c>
      <c r="M489" s="98"/>
      <c r="N489" s="99"/>
      <c r="O489" s="100"/>
      <c r="P489" s="4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218266</v>
      </c>
      <c r="G490" s="107">
        <v>0</v>
      </c>
      <c r="H490" s="107">
        <v>212766</v>
      </c>
      <c r="I490" s="107">
        <v>0</v>
      </c>
      <c r="J490" s="107">
        <v>5500</v>
      </c>
      <c r="K490" s="36"/>
      <c r="L490" s="225" t="s">
        <v>2343</v>
      </c>
      <c r="M490" s="98"/>
      <c r="N490" s="99"/>
      <c r="O490" s="79"/>
      <c r="P490" s="4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4036871</v>
      </c>
      <c r="G491" s="107">
        <v>0</v>
      </c>
      <c r="H491" s="107">
        <v>1818927</v>
      </c>
      <c r="I491" s="107">
        <v>0</v>
      </c>
      <c r="J491" s="107">
        <v>2217944</v>
      </c>
      <c r="K491" s="36"/>
      <c r="L491" s="225" t="s">
        <v>2343</v>
      </c>
      <c r="M491" s="98"/>
      <c r="N491" s="99"/>
      <c r="O491" s="79"/>
      <c r="P491" s="4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1442336</v>
      </c>
      <c r="G492" s="107">
        <v>0</v>
      </c>
      <c r="H492" s="107">
        <v>1269006</v>
      </c>
      <c r="I492" s="107">
        <v>35000</v>
      </c>
      <c r="J492" s="107">
        <v>138330</v>
      </c>
      <c r="K492" s="36"/>
      <c r="L492" s="225" t="s">
        <v>2347</v>
      </c>
      <c r="M492" s="98"/>
      <c r="N492" s="99"/>
      <c r="O492" s="79"/>
      <c r="P492" s="4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562758</v>
      </c>
      <c r="G493" s="107">
        <v>0</v>
      </c>
      <c r="H493" s="107">
        <v>489419</v>
      </c>
      <c r="I493" s="107">
        <v>0</v>
      </c>
      <c r="J493" s="107">
        <v>73339</v>
      </c>
      <c r="K493" s="36"/>
      <c r="L493" s="225" t="s">
        <v>2343</v>
      </c>
      <c r="M493" s="98"/>
      <c r="N493" s="99"/>
      <c r="O493" s="79"/>
      <c r="P493" s="4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123572</v>
      </c>
      <c r="G494" s="107">
        <v>5850</v>
      </c>
      <c r="H494" s="107">
        <v>82641</v>
      </c>
      <c r="I494" s="107">
        <v>8500</v>
      </c>
      <c r="J494" s="107">
        <v>26581</v>
      </c>
      <c r="K494" s="36"/>
      <c r="L494" s="225" t="s">
        <v>2343</v>
      </c>
      <c r="M494" s="98"/>
      <c r="N494" s="99"/>
      <c r="O494" s="79"/>
      <c r="P494" s="4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122102</v>
      </c>
      <c r="G495" s="107">
        <v>0</v>
      </c>
      <c r="H495" s="107">
        <v>0</v>
      </c>
      <c r="I495" s="107">
        <v>0</v>
      </c>
      <c r="J495" s="107">
        <v>122102</v>
      </c>
      <c r="K495" s="36"/>
      <c r="L495" s="225" t="s">
        <v>2347</v>
      </c>
      <c r="M495" s="98"/>
      <c r="N495" s="99"/>
      <c r="O495" s="100"/>
      <c r="P495" s="4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24319</v>
      </c>
      <c r="G496" s="107">
        <v>0</v>
      </c>
      <c r="H496" s="107">
        <v>9075</v>
      </c>
      <c r="I496" s="107">
        <v>0</v>
      </c>
      <c r="J496" s="107">
        <v>15244</v>
      </c>
      <c r="K496" s="36"/>
      <c r="L496" s="225" t="s">
        <v>2343</v>
      </c>
      <c r="M496" s="98"/>
      <c r="N496" s="99"/>
      <c r="O496" s="79"/>
      <c r="P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215087</v>
      </c>
      <c r="G497" s="107">
        <v>0</v>
      </c>
      <c r="H497" s="107">
        <v>77741</v>
      </c>
      <c r="I497" s="107">
        <v>137346</v>
      </c>
      <c r="J497" s="107">
        <v>0</v>
      </c>
      <c r="K497" s="36"/>
      <c r="L497" s="225" t="s">
        <v>2343</v>
      </c>
      <c r="M497" s="98"/>
      <c r="N497" s="99"/>
      <c r="O497" s="79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203400</v>
      </c>
      <c r="G498" s="107">
        <v>156000</v>
      </c>
      <c r="H498" s="107">
        <v>13200</v>
      </c>
      <c r="I498" s="107">
        <v>0</v>
      </c>
      <c r="J498" s="107">
        <v>34200</v>
      </c>
      <c r="K498" s="36"/>
      <c r="L498" s="225" t="s">
        <v>2343</v>
      </c>
      <c r="M498" s="98"/>
      <c r="N498" s="99"/>
      <c r="O498" s="79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89851</v>
      </c>
      <c r="G499" s="107">
        <v>0</v>
      </c>
      <c r="H499" s="107">
        <v>79231</v>
      </c>
      <c r="I499" s="107">
        <v>5000</v>
      </c>
      <c r="J499" s="107">
        <v>5620</v>
      </c>
      <c r="K499" s="36"/>
      <c r="L499" s="225" t="s">
        <v>2343</v>
      </c>
      <c r="M499" s="98"/>
      <c r="N499" s="99"/>
      <c r="O499" s="79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149534</v>
      </c>
      <c r="G500" s="107">
        <v>0</v>
      </c>
      <c r="H500" s="107">
        <v>148584</v>
      </c>
      <c r="I500" s="107">
        <v>0</v>
      </c>
      <c r="J500" s="107">
        <v>950</v>
      </c>
      <c r="K500" s="36"/>
      <c r="L500" s="225" t="s">
        <v>2343</v>
      </c>
      <c r="M500" s="98"/>
      <c r="N500" s="99"/>
      <c r="O500" s="100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789859</v>
      </c>
      <c r="G501" s="107">
        <v>0</v>
      </c>
      <c r="H501" s="107">
        <v>469209</v>
      </c>
      <c r="I501" s="107">
        <v>0</v>
      </c>
      <c r="J501" s="107">
        <v>320650</v>
      </c>
      <c r="K501" s="36"/>
      <c r="L501" s="225" t="s">
        <v>2343</v>
      </c>
      <c r="M501" s="98"/>
      <c r="N501" s="99"/>
      <c r="O501" s="100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430816</v>
      </c>
      <c r="G502" s="107">
        <v>0</v>
      </c>
      <c r="H502" s="107">
        <v>113100</v>
      </c>
      <c r="I502" s="107">
        <v>20300</v>
      </c>
      <c r="J502" s="107">
        <v>297416</v>
      </c>
      <c r="K502" s="36"/>
      <c r="L502" s="225" t="s">
        <v>2343</v>
      </c>
      <c r="M502" s="98"/>
      <c r="N502" s="99"/>
      <c r="O502" s="79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630141</v>
      </c>
      <c r="G503" s="107">
        <v>0</v>
      </c>
      <c r="H503" s="107">
        <v>114101</v>
      </c>
      <c r="I503" s="107">
        <v>75400</v>
      </c>
      <c r="J503" s="107">
        <v>440640</v>
      </c>
      <c r="K503" s="36"/>
      <c r="L503" s="225" t="s">
        <v>2347</v>
      </c>
      <c r="M503" s="98"/>
      <c r="N503" s="99"/>
      <c r="O503" s="100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77589</v>
      </c>
      <c r="G504" s="107">
        <v>0</v>
      </c>
      <c r="H504" s="107">
        <v>31575</v>
      </c>
      <c r="I504" s="107">
        <v>46014</v>
      </c>
      <c r="J504" s="107">
        <v>0</v>
      </c>
      <c r="K504" s="36"/>
      <c r="L504" s="225" t="s">
        <v>2343</v>
      </c>
      <c r="M504" s="98"/>
      <c r="N504" s="99"/>
      <c r="O504" s="100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395019</v>
      </c>
      <c r="G505" s="107">
        <v>0</v>
      </c>
      <c r="H505" s="107">
        <v>57519</v>
      </c>
      <c r="I505" s="107">
        <v>3000</v>
      </c>
      <c r="J505" s="107">
        <v>334500</v>
      </c>
      <c r="K505" s="36"/>
      <c r="L505" s="225" t="s">
        <v>2347</v>
      </c>
      <c r="M505" s="98"/>
      <c r="N505" s="99"/>
      <c r="O505" s="100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1926944</v>
      </c>
      <c r="G506" s="107">
        <v>104400</v>
      </c>
      <c r="H506" s="107">
        <v>211749</v>
      </c>
      <c r="I506" s="107">
        <v>4000</v>
      </c>
      <c r="J506" s="107">
        <v>1606795</v>
      </c>
      <c r="K506" s="36"/>
      <c r="L506" s="225" t="s">
        <v>2347</v>
      </c>
      <c r="M506" s="98"/>
      <c r="N506" s="99"/>
      <c r="O506" s="100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985560</v>
      </c>
      <c r="G507" s="107">
        <v>457205</v>
      </c>
      <c r="H507" s="107">
        <v>24922</v>
      </c>
      <c r="I507" s="107">
        <v>272459</v>
      </c>
      <c r="J507" s="107">
        <v>230974</v>
      </c>
      <c r="K507" s="36"/>
      <c r="L507" s="225" t="s">
        <v>2343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196132</v>
      </c>
      <c r="G508" s="107">
        <v>0</v>
      </c>
      <c r="H508" s="107">
        <v>194832</v>
      </c>
      <c r="I508" s="107">
        <v>0</v>
      </c>
      <c r="J508" s="107">
        <v>1300</v>
      </c>
      <c r="K508" s="36"/>
      <c r="L508" s="225" t="s">
        <v>2343</v>
      </c>
      <c r="M508" s="98"/>
      <c r="N508" s="99"/>
      <c r="O508" s="79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1967351</v>
      </c>
      <c r="G509" s="107">
        <v>0</v>
      </c>
      <c r="H509" s="107">
        <v>1582536</v>
      </c>
      <c r="I509" s="107">
        <v>0</v>
      </c>
      <c r="J509" s="107">
        <v>384815</v>
      </c>
      <c r="K509" s="36"/>
      <c r="L509" s="225" t="s">
        <v>2343</v>
      </c>
      <c r="M509" s="98"/>
      <c r="N509" s="99"/>
      <c r="O509" s="79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4155179</v>
      </c>
      <c r="G510" s="107">
        <v>0</v>
      </c>
      <c r="H510" s="107">
        <v>2572921</v>
      </c>
      <c r="I510" s="107">
        <v>0</v>
      </c>
      <c r="J510" s="107">
        <v>1582258</v>
      </c>
      <c r="K510" s="36"/>
      <c r="L510" s="225" t="s">
        <v>2343</v>
      </c>
      <c r="M510" s="98"/>
      <c r="N510" s="99"/>
      <c r="O510" s="79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 t="s">
        <v>9</v>
      </c>
      <c r="G511" s="106" t="s">
        <v>9</v>
      </c>
      <c r="H511" s="106" t="s">
        <v>9</v>
      </c>
      <c r="I511" s="106" t="s">
        <v>9</v>
      </c>
      <c r="J511" s="106" t="s">
        <v>9</v>
      </c>
      <c r="K511" s="36"/>
      <c r="L511" s="178" t="s">
        <v>9</v>
      </c>
      <c r="M511" s="98"/>
      <c r="N511" s="99"/>
      <c r="O511" s="79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aca="true" t="shared" si="22" ref="F512:F529">G512+H512+I512+J512</f>
        <v>198260</v>
      </c>
      <c r="G512" s="107">
        <v>0</v>
      </c>
      <c r="H512" s="107">
        <v>198260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2"/>
        <v>1298754</v>
      </c>
      <c r="G513" s="107">
        <v>200</v>
      </c>
      <c r="H513" s="107">
        <v>707939</v>
      </c>
      <c r="I513" s="107">
        <v>157145</v>
      </c>
      <c r="J513" s="107">
        <v>433470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2"/>
        <v>7863262</v>
      </c>
      <c r="G514" s="107">
        <v>66000</v>
      </c>
      <c r="H514" s="107">
        <v>1660641</v>
      </c>
      <c r="I514" s="107">
        <v>0</v>
      </c>
      <c r="J514" s="107">
        <v>6136621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2"/>
        <v>46650</v>
      </c>
      <c r="G515" s="107">
        <v>2200</v>
      </c>
      <c r="H515" s="107">
        <v>27750</v>
      </c>
      <c r="I515" s="107">
        <v>0</v>
      </c>
      <c r="J515" s="107">
        <v>16700</v>
      </c>
      <c r="K515" s="36"/>
      <c r="L515" s="225" t="s">
        <v>2347</v>
      </c>
      <c r="M515" s="98"/>
      <c r="N515" s="99"/>
      <c r="O515" s="79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2"/>
        <v>4418238</v>
      </c>
      <c r="G516" s="107">
        <v>439000</v>
      </c>
      <c r="H516" s="107">
        <v>2044077</v>
      </c>
      <c r="I516" s="107">
        <v>3700</v>
      </c>
      <c r="J516" s="107">
        <v>1931461</v>
      </c>
      <c r="K516" s="36"/>
      <c r="L516" s="225" t="s">
        <v>2343</v>
      </c>
      <c r="M516" s="98"/>
      <c r="N516" s="99"/>
      <c r="O516" s="79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2"/>
        <v>461042</v>
      </c>
      <c r="G517" s="107">
        <v>0</v>
      </c>
      <c r="H517" s="107">
        <v>322142</v>
      </c>
      <c r="I517" s="107">
        <v>0</v>
      </c>
      <c r="J517" s="107">
        <v>138900</v>
      </c>
      <c r="K517" s="36"/>
      <c r="L517" s="225" t="s">
        <v>2343</v>
      </c>
      <c r="M517" s="98"/>
      <c r="N517" s="99"/>
      <c r="O517" s="100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22"/>
        <v>4638229</v>
      </c>
      <c r="G518" s="107">
        <v>1759330</v>
      </c>
      <c r="H518" s="107">
        <v>2029271</v>
      </c>
      <c r="I518" s="107">
        <v>83303</v>
      </c>
      <c r="J518" s="107">
        <v>766325</v>
      </c>
      <c r="K518" s="36"/>
      <c r="L518" s="225" t="s">
        <v>2347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22"/>
        <v>2384872</v>
      </c>
      <c r="G519" s="107">
        <v>18000</v>
      </c>
      <c r="H519" s="107">
        <v>2310435</v>
      </c>
      <c r="I519" s="107">
        <v>0</v>
      </c>
      <c r="J519" s="107">
        <v>56437</v>
      </c>
      <c r="K519" s="36"/>
      <c r="L519" s="225" t="s">
        <v>2343</v>
      </c>
      <c r="M519" s="98"/>
      <c r="N519" s="99"/>
      <c r="O519" s="100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22"/>
        <v>5500</v>
      </c>
      <c r="G520" s="107">
        <v>0</v>
      </c>
      <c r="H520" s="107">
        <v>5500</v>
      </c>
      <c r="I520" s="107">
        <v>0</v>
      </c>
      <c r="J520" s="107">
        <v>0</v>
      </c>
      <c r="K520" s="36"/>
      <c r="L520" s="225" t="s">
        <v>2347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22"/>
        <v>6470617</v>
      </c>
      <c r="G521" s="107">
        <v>4121000</v>
      </c>
      <c r="H521" s="107">
        <v>1130322</v>
      </c>
      <c r="I521" s="107">
        <v>1</v>
      </c>
      <c r="J521" s="107">
        <v>1219294</v>
      </c>
      <c r="K521" s="36"/>
      <c r="L521" s="225" t="s">
        <v>2343</v>
      </c>
      <c r="M521" s="98"/>
      <c r="N521" s="99"/>
      <c r="O521" s="100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22"/>
        <v>1607183</v>
      </c>
      <c r="G522" s="107">
        <v>717200</v>
      </c>
      <c r="H522" s="107">
        <v>646149</v>
      </c>
      <c r="I522" s="107">
        <v>126500</v>
      </c>
      <c r="J522" s="107">
        <v>117334</v>
      </c>
      <c r="K522" s="36"/>
      <c r="L522" s="225" t="s">
        <v>2347</v>
      </c>
      <c r="M522" s="98"/>
      <c r="N522" s="99"/>
      <c r="O522" s="100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22"/>
        <v>134610</v>
      </c>
      <c r="G523" s="107">
        <v>0</v>
      </c>
      <c r="H523" s="107">
        <v>87886</v>
      </c>
      <c r="I523" s="107">
        <v>0</v>
      </c>
      <c r="J523" s="107">
        <v>46724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669553</v>
      </c>
      <c r="G524" s="107">
        <v>0</v>
      </c>
      <c r="H524" s="107">
        <v>220250</v>
      </c>
      <c r="I524" s="107">
        <v>230000</v>
      </c>
      <c r="J524" s="107">
        <v>219303</v>
      </c>
      <c r="K524" s="36"/>
      <c r="L524" s="225" t="s">
        <v>2347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126955</v>
      </c>
      <c r="G525" s="107">
        <v>0</v>
      </c>
      <c r="H525" s="107">
        <v>23255</v>
      </c>
      <c r="I525" s="107">
        <v>0</v>
      </c>
      <c r="J525" s="107">
        <v>103700</v>
      </c>
      <c r="K525" s="36"/>
      <c r="L525" s="225" t="s">
        <v>2347</v>
      </c>
      <c r="M525" s="98"/>
      <c r="N525" s="99"/>
      <c r="O525" s="79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733578</v>
      </c>
      <c r="G526" s="107">
        <v>0</v>
      </c>
      <c r="H526" s="107">
        <v>267318</v>
      </c>
      <c r="I526" s="107">
        <v>0</v>
      </c>
      <c r="J526" s="107">
        <v>466260</v>
      </c>
      <c r="K526" s="36"/>
      <c r="L526" s="225" t="s">
        <v>2343</v>
      </c>
      <c r="M526" s="98"/>
      <c r="N526" s="99"/>
      <c r="O526" s="79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154967</v>
      </c>
      <c r="G527" s="107">
        <v>0</v>
      </c>
      <c r="H527" s="107">
        <v>69467</v>
      </c>
      <c r="I527" s="107">
        <v>0</v>
      </c>
      <c r="J527" s="107">
        <v>85500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3854775</v>
      </c>
      <c r="G528" s="107">
        <v>1411350</v>
      </c>
      <c r="H528" s="107">
        <v>896128</v>
      </c>
      <c r="I528" s="107">
        <v>53000</v>
      </c>
      <c r="J528" s="107">
        <v>1494297</v>
      </c>
      <c r="K528" s="36"/>
      <c r="L528" s="225" t="s">
        <v>2343</v>
      </c>
      <c r="M528" s="98"/>
      <c r="N528" s="99"/>
      <c r="O528" s="79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1094030</v>
      </c>
      <c r="G529" s="107">
        <v>0</v>
      </c>
      <c r="H529" s="107">
        <v>737170</v>
      </c>
      <c r="I529" s="107">
        <v>2400</v>
      </c>
      <c r="J529" s="107">
        <v>354460</v>
      </c>
      <c r="K529" s="36"/>
      <c r="L529" s="225" t="s">
        <v>2347</v>
      </c>
      <c r="M529" s="98"/>
      <c r="N529" s="99"/>
      <c r="O529" s="100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178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405612</v>
      </c>
      <c r="G531" s="107">
        <v>0</v>
      </c>
      <c r="H531" s="107">
        <v>256928</v>
      </c>
      <c r="I531" s="107">
        <v>300</v>
      </c>
      <c r="J531" s="107">
        <v>148384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267408</v>
      </c>
      <c r="G532" s="107">
        <v>0</v>
      </c>
      <c r="H532" s="107">
        <v>81208</v>
      </c>
      <c r="I532" s="107">
        <v>0</v>
      </c>
      <c r="J532" s="107">
        <v>186200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266837</v>
      </c>
      <c r="G533" s="107">
        <v>0</v>
      </c>
      <c r="H533" s="107">
        <v>228909</v>
      </c>
      <c r="I533" s="107">
        <v>500</v>
      </c>
      <c r="J533" s="107">
        <v>37428</v>
      </c>
      <c r="K533" s="36"/>
      <c r="L533" s="225" t="s">
        <v>2343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591103</v>
      </c>
      <c r="G534" s="107">
        <v>110000</v>
      </c>
      <c r="H534" s="107">
        <v>417539</v>
      </c>
      <c r="I534" s="107">
        <v>0</v>
      </c>
      <c r="J534" s="107">
        <v>63564</v>
      </c>
      <c r="K534" s="36"/>
      <c r="L534" s="225" t="s">
        <v>2343</v>
      </c>
      <c r="M534" s="98"/>
      <c r="N534" s="99"/>
      <c r="O534" s="100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827257</v>
      </c>
      <c r="G535" s="107">
        <v>1</v>
      </c>
      <c r="H535" s="107">
        <v>166755</v>
      </c>
      <c r="I535" s="107">
        <v>0</v>
      </c>
      <c r="J535" s="107">
        <v>660501</v>
      </c>
      <c r="K535" s="36"/>
      <c r="L535" s="225" t="s">
        <v>2343</v>
      </c>
      <c r="M535" s="98"/>
      <c r="N535" s="99"/>
      <c r="O535" s="100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295059</v>
      </c>
      <c r="G536" s="107">
        <v>0</v>
      </c>
      <c r="H536" s="107">
        <v>204014</v>
      </c>
      <c r="I536" s="107">
        <v>3400</v>
      </c>
      <c r="J536" s="107">
        <v>87645</v>
      </c>
      <c r="K536" s="36"/>
      <c r="L536" s="225" t="s">
        <v>2343</v>
      </c>
      <c r="M536" s="98"/>
      <c r="N536" s="99"/>
      <c r="O536" s="100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509956</v>
      </c>
      <c r="G537" s="107">
        <v>1400</v>
      </c>
      <c r="H537" s="107">
        <v>114376</v>
      </c>
      <c r="I537" s="107">
        <v>393380</v>
      </c>
      <c r="J537" s="107">
        <v>800</v>
      </c>
      <c r="K537" s="36"/>
      <c r="L537" s="225" t="s">
        <v>2347</v>
      </c>
      <c r="M537" s="98"/>
      <c r="N537" s="99"/>
      <c r="O537" s="100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354821</v>
      </c>
      <c r="G538" s="107">
        <v>262500</v>
      </c>
      <c r="H538" s="107">
        <v>60721</v>
      </c>
      <c r="I538" s="107">
        <v>0</v>
      </c>
      <c r="J538" s="107">
        <v>31600</v>
      </c>
      <c r="K538" s="36"/>
      <c r="L538" s="225" t="s">
        <v>2343</v>
      </c>
      <c r="M538" s="98"/>
      <c r="N538" s="99"/>
      <c r="O538" s="100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808923</v>
      </c>
      <c r="G539" s="107">
        <v>7600</v>
      </c>
      <c r="H539" s="107">
        <v>260653</v>
      </c>
      <c r="I539" s="107">
        <v>18000</v>
      </c>
      <c r="J539" s="107">
        <v>522670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477234</v>
      </c>
      <c r="G540" s="107">
        <v>1</v>
      </c>
      <c r="H540" s="107">
        <v>441050</v>
      </c>
      <c r="I540" s="107">
        <v>5000</v>
      </c>
      <c r="J540" s="107">
        <v>31183</v>
      </c>
      <c r="K540" s="36"/>
      <c r="L540" s="225" t="s">
        <v>2343</v>
      </c>
      <c r="M540" s="98"/>
      <c r="N540" s="99"/>
      <c r="O540" s="79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2719850</v>
      </c>
      <c r="G541" s="107">
        <v>1361132</v>
      </c>
      <c r="H541" s="107">
        <v>1304592</v>
      </c>
      <c r="I541" s="107">
        <v>0</v>
      </c>
      <c r="J541" s="107">
        <v>54126</v>
      </c>
      <c r="K541" s="36"/>
      <c r="L541" s="225" t="s">
        <v>2347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71151</v>
      </c>
      <c r="G542" s="107">
        <v>0</v>
      </c>
      <c r="H542" s="107">
        <v>51501</v>
      </c>
      <c r="I542" s="107">
        <v>16650</v>
      </c>
      <c r="J542" s="107">
        <v>3000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173833</v>
      </c>
      <c r="G543" s="107">
        <v>0</v>
      </c>
      <c r="H543" s="107">
        <v>146163</v>
      </c>
      <c r="I543" s="107">
        <v>0</v>
      </c>
      <c r="J543" s="107">
        <v>27670</v>
      </c>
      <c r="K543" s="36"/>
      <c r="L543" s="225" t="s">
        <v>2343</v>
      </c>
      <c r="M543" s="98"/>
      <c r="N543" s="99"/>
      <c r="O543" s="79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164549</v>
      </c>
      <c r="G544" s="107">
        <v>0</v>
      </c>
      <c r="H544" s="107">
        <v>112243</v>
      </c>
      <c r="I544" s="107">
        <v>2000</v>
      </c>
      <c r="J544" s="107">
        <v>50306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81196</v>
      </c>
      <c r="G545" s="107">
        <v>0</v>
      </c>
      <c r="H545" s="107">
        <v>72190</v>
      </c>
      <c r="I545" s="107">
        <v>0</v>
      </c>
      <c r="J545" s="107">
        <v>9006</v>
      </c>
      <c r="K545" s="36"/>
      <c r="L545" s="225" t="s">
        <v>2343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133693</v>
      </c>
      <c r="G546" s="107">
        <v>10000</v>
      </c>
      <c r="H546" s="107">
        <v>121293</v>
      </c>
      <c r="I546" s="107">
        <v>0</v>
      </c>
      <c r="J546" s="107">
        <v>2400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2421883</v>
      </c>
      <c r="G547" s="107">
        <v>0</v>
      </c>
      <c r="H547" s="107">
        <v>1761683</v>
      </c>
      <c r="I547" s="107">
        <v>52000</v>
      </c>
      <c r="J547" s="107">
        <v>608200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167014</v>
      </c>
      <c r="G548" s="107">
        <v>0</v>
      </c>
      <c r="H548" s="107">
        <v>167014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178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3">G550+H550+I550+J550</f>
        <v>33800</v>
      </c>
      <c r="G550" s="107">
        <v>0</v>
      </c>
      <c r="H550" s="107">
        <v>200</v>
      </c>
      <c r="I550" s="107">
        <v>0</v>
      </c>
      <c r="J550" s="107">
        <v>33600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882452</v>
      </c>
      <c r="G551" s="107">
        <v>0</v>
      </c>
      <c r="H551" s="107">
        <v>506492</v>
      </c>
      <c r="I551" s="107">
        <v>238000</v>
      </c>
      <c r="J551" s="107">
        <v>137960</v>
      </c>
      <c r="K551" s="36"/>
      <c r="L551" s="225" t="s">
        <v>2343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0</v>
      </c>
      <c r="G552" s="107">
        <v>0</v>
      </c>
      <c r="H552" s="107">
        <v>0</v>
      </c>
      <c r="I552" s="107">
        <v>0</v>
      </c>
      <c r="J552" s="107">
        <v>0</v>
      </c>
      <c r="K552" s="36"/>
      <c r="L552" s="225" t="s">
        <v>2347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464679</v>
      </c>
      <c r="G553" s="107">
        <v>160000</v>
      </c>
      <c r="H553" s="107">
        <v>282720</v>
      </c>
      <c r="I553" s="107">
        <v>8979</v>
      </c>
      <c r="J553" s="107">
        <v>12980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2553766</v>
      </c>
      <c r="G554" s="107">
        <v>0</v>
      </c>
      <c r="H554" s="107">
        <v>2020291</v>
      </c>
      <c r="I554" s="107">
        <v>0</v>
      </c>
      <c r="J554" s="107">
        <v>533475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1662727</v>
      </c>
      <c r="G555" s="107">
        <v>659500</v>
      </c>
      <c r="H555" s="107">
        <v>635502</v>
      </c>
      <c r="I555" s="107">
        <v>0</v>
      </c>
      <c r="J555" s="107">
        <v>367725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1612487</v>
      </c>
      <c r="G556" s="107">
        <v>47350</v>
      </c>
      <c r="H556" s="107">
        <v>1292084</v>
      </c>
      <c r="I556" s="107">
        <v>0</v>
      </c>
      <c r="J556" s="107">
        <v>273053</v>
      </c>
      <c r="K556" s="36"/>
      <c r="L556" s="225" t="s">
        <v>2347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20816998</v>
      </c>
      <c r="G557" s="107">
        <v>11500</v>
      </c>
      <c r="H557" s="107">
        <v>1011050</v>
      </c>
      <c r="I557" s="107">
        <v>16895000</v>
      </c>
      <c r="J557" s="107">
        <v>2899448</v>
      </c>
      <c r="K557" s="36"/>
      <c r="L557" s="225" t="s">
        <v>2343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1170360</v>
      </c>
      <c r="G558" s="107">
        <v>252500</v>
      </c>
      <c r="H558" s="107">
        <v>874985</v>
      </c>
      <c r="I558" s="107">
        <v>0</v>
      </c>
      <c r="J558" s="107">
        <v>42875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307533</v>
      </c>
      <c r="G559" s="107">
        <v>0</v>
      </c>
      <c r="H559" s="107">
        <v>140533</v>
      </c>
      <c r="I559" s="107">
        <v>0</v>
      </c>
      <c r="J559" s="107">
        <v>167000</v>
      </c>
      <c r="K559" s="36"/>
      <c r="L559" s="225" t="s">
        <v>2347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1395916</v>
      </c>
      <c r="G560" s="107">
        <v>393600</v>
      </c>
      <c r="H560" s="107">
        <v>674347</v>
      </c>
      <c r="I560" s="107">
        <v>93920</v>
      </c>
      <c r="J560" s="107">
        <v>234049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318051</v>
      </c>
      <c r="G561" s="107">
        <v>0</v>
      </c>
      <c r="H561" s="107">
        <v>240452</v>
      </c>
      <c r="I561" s="107">
        <v>0</v>
      </c>
      <c r="J561" s="107">
        <v>77599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3476621</v>
      </c>
      <c r="G562" s="107">
        <v>0</v>
      </c>
      <c r="H562" s="107">
        <v>641573</v>
      </c>
      <c r="I562" s="107">
        <v>0</v>
      </c>
      <c r="J562" s="107">
        <v>2835048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1859281</v>
      </c>
      <c r="G563" s="107">
        <v>1454300</v>
      </c>
      <c r="H563" s="107">
        <v>404981</v>
      </c>
      <c r="I563" s="107">
        <v>0</v>
      </c>
      <c r="J563" s="107">
        <v>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1991678</v>
      </c>
      <c r="G564" s="107">
        <v>0</v>
      </c>
      <c r="H564" s="107">
        <v>1629697</v>
      </c>
      <c r="I564" s="107">
        <v>0</v>
      </c>
      <c r="J564" s="107">
        <v>361981</v>
      </c>
      <c r="K564" s="36"/>
      <c r="L564" s="225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1556993</v>
      </c>
      <c r="G565" s="107">
        <v>151200</v>
      </c>
      <c r="H565" s="107">
        <v>1105993</v>
      </c>
      <c r="I565" s="107">
        <v>0</v>
      </c>
      <c r="J565" s="107">
        <v>299800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1098074</v>
      </c>
      <c r="G566" s="107">
        <v>0</v>
      </c>
      <c r="H566" s="107">
        <v>372650</v>
      </c>
      <c r="I566" s="107">
        <v>0</v>
      </c>
      <c r="J566" s="107">
        <v>725424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17950</v>
      </c>
      <c r="G567" s="107">
        <v>0</v>
      </c>
      <c r="H567" s="107">
        <v>12450</v>
      </c>
      <c r="I567" s="107">
        <v>0</v>
      </c>
      <c r="J567" s="107">
        <v>5500</v>
      </c>
      <c r="K567" s="36"/>
      <c r="L567" s="225" t="s">
        <v>2347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1147090</v>
      </c>
      <c r="G568" s="107">
        <v>0</v>
      </c>
      <c r="H568" s="107">
        <v>409342</v>
      </c>
      <c r="I568" s="107">
        <v>0</v>
      </c>
      <c r="J568" s="107">
        <v>737748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2254994</v>
      </c>
      <c r="G569" s="107">
        <v>0</v>
      </c>
      <c r="H569" s="107">
        <v>2102033</v>
      </c>
      <c r="I569" s="107">
        <v>0</v>
      </c>
      <c r="J569" s="107">
        <v>152961</v>
      </c>
      <c r="K569" s="36"/>
      <c r="L569" s="225" t="s">
        <v>2347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1818753</v>
      </c>
      <c r="G570" s="107">
        <v>422000</v>
      </c>
      <c r="H570" s="107">
        <v>751626</v>
      </c>
      <c r="I570" s="107">
        <v>0</v>
      </c>
      <c r="J570" s="107">
        <v>645127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25364600</v>
      </c>
      <c r="G571" s="107">
        <v>965670</v>
      </c>
      <c r="H571" s="107">
        <v>1872779</v>
      </c>
      <c r="I571" s="107">
        <v>0</v>
      </c>
      <c r="J571" s="107">
        <v>22526151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1967661</v>
      </c>
      <c r="G572" s="107">
        <v>50000</v>
      </c>
      <c r="H572" s="107">
        <v>1337762</v>
      </c>
      <c r="I572" s="107">
        <v>25250</v>
      </c>
      <c r="J572" s="107">
        <v>554649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2104914</v>
      </c>
      <c r="G573" s="107">
        <v>954500</v>
      </c>
      <c r="H573" s="107">
        <v>1058638</v>
      </c>
      <c r="I573" s="107">
        <v>30000</v>
      </c>
      <c r="J573" s="107">
        <v>61776</v>
      </c>
      <c r="K573" s="36"/>
      <c r="L573" s="225" t="s">
        <v>2343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178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609841</v>
      </c>
      <c r="G575" s="107">
        <v>470380</v>
      </c>
      <c r="H575" s="107">
        <v>137361</v>
      </c>
      <c r="I575" s="107">
        <v>0</v>
      </c>
      <c r="J575" s="107">
        <v>2100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178" t="s">
        <v>9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aca="true" t="shared" si="25" ref="F577:F591">G577+H577+I577+J577</f>
        <v>33111</v>
      </c>
      <c r="G577" s="107">
        <v>0</v>
      </c>
      <c r="H577" s="107">
        <v>33061</v>
      </c>
      <c r="I577" s="107">
        <v>0</v>
      </c>
      <c r="J577" s="107">
        <v>50</v>
      </c>
      <c r="K577" s="36"/>
      <c r="L577" s="225" t="s">
        <v>2347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5"/>
        <v>270404</v>
      </c>
      <c r="G578" s="107">
        <v>0</v>
      </c>
      <c r="H578" s="107">
        <v>154711</v>
      </c>
      <c r="I578" s="107">
        <v>0</v>
      </c>
      <c r="J578" s="107">
        <v>115693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65413</v>
      </c>
      <c r="G579" s="107">
        <v>0</v>
      </c>
      <c r="H579" s="107">
        <v>18700</v>
      </c>
      <c r="I579" s="107">
        <v>15000</v>
      </c>
      <c r="J579" s="107">
        <v>31713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72865</v>
      </c>
      <c r="G580" s="107">
        <v>0</v>
      </c>
      <c r="H580" s="107">
        <v>58635</v>
      </c>
      <c r="I580" s="107">
        <v>0</v>
      </c>
      <c r="J580" s="107">
        <v>14230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331196</v>
      </c>
      <c r="G581" s="107">
        <v>0</v>
      </c>
      <c r="H581" s="107">
        <v>56175</v>
      </c>
      <c r="I581" s="107">
        <v>0</v>
      </c>
      <c r="J581" s="107">
        <v>275021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549395</v>
      </c>
      <c r="G582" s="107">
        <v>0</v>
      </c>
      <c r="H582" s="107">
        <v>61000</v>
      </c>
      <c r="I582" s="107">
        <v>120600</v>
      </c>
      <c r="J582" s="107">
        <v>367795</v>
      </c>
      <c r="K582" s="36"/>
      <c r="L582" s="225" t="s">
        <v>2347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135584</v>
      </c>
      <c r="G583" s="107">
        <v>0</v>
      </c>
      <c r="H583" s="107">
        <v>65468</v>
      </c>
      <c r="I583" s="107">
        <v>67365</v>
      </c>
      <c r="J583" s="107">
        <v>2751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187439</v>
      </c>
      <c r="G584" s="107">
        <v>0</v>
      </c>
      <c r="H584" s="107">
        <v>9100</v>
      </c>
      <c r="I584" s="107">
        <v>5500</v>
      </c>
      <c r="J584" s="107">
        <v>172839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144625</v>
      </c>
      <c r="G585" s="107">
        <v>0</v>
      </c>
      <c r="H585" s="107">
        <v>92330</v>
      </c>
      <c r="I585" s="107">
        <v>47000</v>
      </c>
      <c r="J585" s="107">
        <v>5295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270670</v>
      </c>
      <c r="G586" s="107">
        <v>0</v>
      </c>
      <c r="H586" s="107">
        <v>188461</v>
      </c>
      <c r="I586" s="107">
        <v>61500</v>
      </c>
      <c r="J586" s="107">
        <v>20709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348086</v>
      </c>
      <c r="G587" s="107">
        <v>0</v>
      </c>
      <c r="H587" s="107">
        <v>98499</v>
      </c>
      <c r="I587" s="107">
        <v>237587</v>
      </c>
      <c r="J587" s="107">
        <v>12000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55375</v>
      </c>
      <c r="G588" s="107">
        <v>0</v>
      </c>
      <c r="H588" s="107">
        <v>38340</v>
      </c>
      <c r="I588" s="107">
        <v>0</v>
      </c>
      <c r="J588" s="107">
        <v>17035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5"/>
        <v>33460</v>
      </c>
      <c r="G589" s="107">
        <v>0</v>
      </c>
      <c r="H589" s="107">
        <v>15610</v>
      </c>
      <c r="I589" s="107">
        <v>0</v>
      </c>
      <c r="J589" s="107">
        <v>17850</v>
      </c>
      <c r="K589" s="63"/>
      <c r="L589" s="225" t="s">
        <v>2342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5"/>
        <v>556560</v>
      </c>
      <c r="G590" s="107">
        <v>0</v>
      </c>
      <c r="H590" s="107">
        <v>486112</v>
      </c>
      <c r="I590" s="107">
        <v>0</v>
      </c>
      <c r="J590" s="107">
        <v>70448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5"/>
        <v>227410</v>
      </c>
      <c r="G591" s="107">
        <v>0</v>
      </c>
      <c r="H591" s="107">
        <v>183601</v>
      </c>
      <c r="I591" s="107">
        <v>0</v>
      </c>
      <c r="J591" s="107">
        <v>43809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383354</v>
      </c>
      <c r="G593" s="107">
        <v>0</v>
      </c>
      <c r="H593" s="107">
        <v>308454</v>
      </c>
      <c r="I593" s="107">
        <v>38000</v>
      </c>
      <c r="J593" s="107">
        <v>36900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1733757</v>
      </c>
      <c r="G594" s="107">
        <v>0</v>
      </c>
      <c r="H594" s="107">
        <v>91601</v>
      </c>
      <c r="I594" s="107">
        <v>1554066</v>
      </c>
      <c r="J594" s="107">
        <v>88090</v>
      </c>
      <c r="K594" s="36"/>
      <c r="L594" s="225" t="s">
        <v>2347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265142</v>
      </c>
      <c r="G595" s="107">
        <v>0</v>
      </c>
      <c r="H595" s="107">
        <v>81198</v>
      </c>
      <c r="I595" s="107">
        <v>0</v>
      </c>
      <c r="J595" s="107">
        <v>183944</v>
      </c>
      <c r="K595" s="36"/>
      <c r="L595" s="225" t="s">
        <v>2347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504985</v>
      </c>
      <c r="G596" s="107">
        <v>0</v>
      </c>
      <c r="H596" s="107">
        <v>352687</v>
      </c>
      <c r="I596" s="107">
        <v>87860</v>
      </c>
      <c r="J596" s="107">
        <v>64438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131295</v>
      </c>
      <c r="G597" s="107">
        <v>0</v>
      </c>
      <c r="H597" s="107">
        <v>87086</v>
      </c>
      <c r="I597" s="107">
        <v>14001</v>
      </c>
      <c r="J597" s="107">
        <v>30208</v>
      </c>
      <c r="K597" s="36"/>
      <c r="L597" s="225" t="s">
        <v>2347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7920000</v>
      </c>
      <c r="G598" s="107">
        <v>0</v>
      </c>
      <c r="H598" s="107">
        <v>0</v>
      </c>
      <c r="I598" s="107">
        <v>7535000</v>
      </c>
      <c r="J598" s="107">
        <v>385000</v>
      </c>
      <c r="K598" s="36"/>
      <c r="L598" s="225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395810</v>
      </c>
      <c r="D6" s="46">
        <f>E6+F6</f>
        <v>271552</v>
      </c>
      <c r="E6" s="100">
        <v>16700</v>
      </c>
      <c r="F6" s="100">
        <v>254852</v>
      </c>
      <c r="H6" s="98" t="s">
        <v>257</v>
      </c>
      <c r="I6" s="99" t="s">
        <v>1739</v>
      </c>
      <c r="J6" s="79"/>
      <c r="K6" s="46">
        <f>L6+M6</f>
        <v>56900</v>
      </c>
      <c r="L6" s="79"/>
      <c r="M6" s="100">
        <v>56900</v>
      </c>
      <c r="O6" s="98" t="s">
        <v>257</v>
      </c>
      <c r="P6" s="99" t="s">
        <v>1739</v>
      </c>
      <c r="Q6" s="100">
        <v>690211</v>
      </c>
      <c r="R6" s="46">
        <f>S6+T6</f>
        <v>2187782</v>
      </c>
      <c r="S6" s="100">
        <v>24181</v>
      </c>
      <c r="T6" s="100">
        <v>2163601</v>
      </c>
      <c r="V6" s="98" t="s">
        <v>257</v>
      </c>
      <c r="W6" s="99" t="s">
        <v>1739</v>
      </c>
      <c r="X6" s="100">
        <v>1085275</v>
      </c>
      <c r="Y6" s="100">
        <f>Z6+AA6</f>
        <v>1139896</v>
      </c>
      <c r="Z6" s="79"/>
      <c r="AA6" s="100">
        <v>1139896</v>
      </c>
    </row>
    <row r="7" spans="1:27" ht="15">
      <c r="A7" s="98" t="s">
        <v>260</v>
      </c>
      <c r="B7" s="99" t="s">
        <v>2250</v>
      </c>
      <c r="C7" s="100">
        <v>7579350</v>
      </c>
      <c r="D7" s="46">
        <f aca="true" t="shared" si="0" ref="D7:D70">E7+F7</f>
        <v>611850</v>
      </c>
      <c r="E7" s="100">
        <v>24200</v>
      </c>
      <c r="F7" s="100">
        <v>587650</v>
      </c>
      <c r="H7" s="98" t="s">
        <v>260</v>
      </c>
      <c r="I7" s="99" t="s">
        <v>2250</v>
      </c>
      <c r="J7" s="79"/>
      <c r="K7" s="46">
        <f aca="true" t="shared" si="1" ref="K7:K70">L7+M7</f>
        <v>18034088</v>
      </c>
      <c r="L7" s="79"/>
      <c r="M7" s="100">
        <v>18034088</v>
      </c>
      <c r="O7" s="98" t="s">
        <v>260</v>
      </c>
      <c r="P7" s="99" t="s">
        <v>2250</v>
      </c>
      <c r="Q7" s="100">
        <v>109048610</v>
      </c>
      <c r="R7" s="46">
        <f aca="true" t="shared" si="2" ref="R7:R70">S7+T7</f>
        <v>8286546</v>
      </c>
      <c r="S7" s="100">
        <v>473850</v>
      </c>
      <c r="T7" s="100">
        <v>7812696</v>
      </c>
      <c r="V7" s="98" t="s">
        <v>260</v>
      </c>
      <c r="W7" s="99" t="s">
        <v>2250</v>
      </c>
      <c r="X7" s="100">
        <v>12249517</v>
      </c>
      <c r="Y7" s="100">
        <f aca="true" t="shared" si="3" ref="Y7:Y70">Z7+AA7</f>
        <v>46756548</v>
      </c>
      <c r="Z7" s="100">
        <v>20400</v>
      </c>
      <c r="AA7" s="100">
        <v>46736148</v>
      </c>
    </row>
    <row r="8" spans="1:27" ht="15">
      <c r="A8" s="98" t="s">
        <v>263</v>
      </c>
      <c r="B8" s="99" t="s">
        <v>1740</v>
      </c>
      <c r="C8" s="100">
        <v>2660300</v>
      </c>
      <c r="D8" s="46">
        <f t="shared" si="0"/>
        <v>739884</v>
      </c>
      <c r="E8" s="100">
        <v>126911</v>
      </c>
      <c r="F8" s="100">
        <v>612973</v>
      </c>
      <c r="H8" s="98" t="s">
        <v>263</v>
      </c>
      <c r="I8" s="99" t="s">
        <v>1740</v>
      </c>
      <c r="J8" s="79"/>
      <c r="K8" s="46">
        <f t="shared" si="1"/>
        <v>26750</v>
      </c>
      <c r="L8" s="79"/>
      <c r="M8" s="100">
        <v>26750</v>
      </c>
      <c r="O8" s="98" t="s">
        <v>263</v>
      </c>
      <c r="P8" s="99" t="s">
        <v>1740</v>
      </c>
      <c r="Q8" s="100">
        <v>10250957</v>
      </c>
      <c r="R8" s="46">
        <f t="shared" si="2"/>
        <v>10706183</v>
      </c>
      <c r="S8" s="100">
        <v>2236570</v>
      </c>
      <c r="T8" s="100">
        <v>8469613</v>
      </c>
      <c r="V8" s="98" t="s">
        <v>263</v>
      </c>
      <c r="W8" s="99" t="s">
        <v>1740</v>
      </c>
      <c r="X8" s="100">
        <v>100000</v>
      </c>
      <c r="Y8" s="100">
        <f t="shared" si="3"/>
        <v>392201</v>
      </c>
      <c r="Z8" s="79"/>
      <c r="AA8" s="100">
        <v>392201</v>
      </c>
    </row>
    <row r="9" spans="1:27" ht="15">
      <c r="A9" s="98" t="s">
        <v>266</v>
      </c>
      <c r="B9" s="99" t="s">
        <v>2315</v>
      </c>
      <c r="C9" s="79"/>
      <c r="D9" s="46">
        <f t="shared" si="0"/>
        <v>188987</v>
      </c>
      <c r="E9" s="79"/>
      <c r="F9" s="100">
        <v>188987</v>
      </c>
      <c r="H9" s="98" t="s">
        <v>266</v>
      </c>
      <c r="I9" s="99" t="s">
        <v>2315</v>
      </c>
      <c r="J9" s="79"/>
      <c r="K9" s="46">
        <f t="shared" si="1"/>
        <v>7100</v>
      </c>
      <c r="L9" s="79"/>
      <c r="M9" s="100">
        <v>7100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100">
        <f t="shared" si="3"/>
        <v>594343</v>
      </c>
      <c r="Z9" s="79"/>
      <c r="AA9" s="100">
        <v>594343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122632</v>
      </c>
      <c r="E10" s="100">
        <v>50000</v>
      </c>
      <c r="F10" s="100">
        <v>72632</v>
      </c>
      <c r="H10" s="98" t="s">
        <v>269</v>
      </c>
      <c r="I10" s="99" t="s">
        <v>1741</v>
      </c>
      <c r="J10" s="100">
        <v>51000</v>
      </c>
      <c r="K10" s="46">
        <f t="shared" si="1"/>
        <v>57217</v>
      </c>
      <c r="L10" s="79"/>
      <c r="M10" s="100">
        <v>57217</v>
      </c>
      <c r="O10" s="98" t="s">
        <v>269</v>
      </c>
      <c r="P10" s="99" t="s">
        <v>1741</v>
      </c>
      <c r="Q10" s="100">
        <v>394586</v>
      </c>
      <c r="R10" s="46">
        <f t="shared" si="2"/>
        <v>1443151</v>
      </c>
      <c r="S10" s="100">
        <v>175850</v>
      </c>
      <c r="T10" s="100">
        <v>1267301</v>
      </c>
      <c r="V10" s="98" t="s">
        <v>269</v>
      </c>
      <c r="W10" s="99" t="s">
        <v>1741</v>
      </c>
      <c r="X10" s="100">
        <v>430575</v>
      </c>
      <c r="Y10" s="100">
        <f t="shared" si="3"/>
        <v>12682970</v>
      </c>
      <c r="Z10" s="100">
        <v>9219352</v>
      </c>
      <c r="AA10" s="100">
        <v>3463618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1728</v>
      </c>
      <c r="E11" s="79"/>
      <c r="F11" s="100">
        <v>1728</v>
      </c>
      <c r="H11" s="98" t="s">
        <v>275</v>
      </c>
      <c r="I11" s="99" t="s">
        <v>1742</v>
      </c>
      <c r="J11" s="79"/>
      <c r="K11" s="46">
        <f t="shared" si="1"/>
        <v>8000</v>
      </c>
      <c r="L11" s="79"/>
      <c r="M11" s="100">
        <v>8000</v>
      </c>
      <c r="O11" s="98" t="s">
        <v>272</v>
      </c>
      <c r="P11" s="99" t="s">
        <v>2322</v>
      </c>
      <c r="Q11" s="100">
        <v>3500</v>
      </c>
      <c r="R11" s="46">
        <f t="shared" si="2"/>
        <v>134828</v>
      </c>
      <c r="S11" s="79"/>
      <c r="T11" s="100">
        <v>134828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86698</v>
      </c>
      <c r="E12" s="79"/>
      <c r="F12" s="100">
        <v>86698</v>
      </c>
      <c r="H12" s="98" t="s">
        <v>278</v>
      </c>
      <c r="I12" s="99" t="s">
        <v>1743</v>
      </c>
      <c r="J12" s="100">
        <v>13123951</v>
      </c>
      <c r="K12" s="46">
        <f t="shared" si="1"/>
        <v>469591</v>
      </c>
      <c r="L12" s="79"/>
      <c r="M12" s="100">
        <v>469591</v>
      </c>
      <c r="O12" s="98" t="s">
        <v>275</v>
      </c>
      <c r="P12" s="99" t="s">
        <v>1742</v>
      </c>
      <c r="Q12" s="100">
        <v>94200</v>
      </c>
      <c r="R12" s="46">
        <f t="shared" si="2"/>
        <v>824034</v>
      </c>
      <c r="S12" s="79"/>
      <c r="T12" s="100">
        <v>824034</v>
      </c>
      <c r="V12" s="98" t="s">
        <v>275</v>
      </c>
      <c r="W12" s="99" t="s">
        <v>1742</v>
      </c>
      <c r="X12" s="100">
        <v>29000</v>
      </c>
      <c r="Y12" s="100">
        <f t="shared" si="3"/>
        <v>678845</v>
      </c>
      <c r="Z12" s="79"/>
      <c r="AA12" s="100">
        <v>678845</v>
      </c>
    </row>
    <row r="13" spans="1:27" ht="15">
      <c r="A13" s="98" t="s">
        <v>278</v>
      </c>
      <c r="B13" s="99" t="s">
        <v>1743</v>
      </c>
      <c r="C13" s="100">
        <v>234061</v>
      </c>
      <c r="D13" s="46">
        <f t="shared" si="0"/>
        <v>1303119</v>
      </c>
      <c r="E13" s="100">
        <v>15500</v>
      </c>
      <c r="F13" s="100">
        <v>1287619</v>
      </c>
      <c r="H13" s="98" t="s">
        <v>281</v>
      </c>
      <c r="I13" s="99" t="s">
        <v>1744</v>
      </c>
      <c r="J13" s="79"/>
      <c r="K13" s="46">
        <f t="shared" si="1"/>
        <v>108550</v>
      </c>
      <c r="L13" s="79"/>
      <c r="M13" s="100">
        <v>108550</v>
      </c>
      <c r="O13" s="98" t="s">
        <v>278</v>
      </c>
      <c r="P13" s="99" t="s">
        <v>1743</v>
      </c>
      <c r="Q13" s="100">
        <v>13702110</v>
      </c>
      <c r="R13" s="46">
        <f t="shared" si="2"/>
        <v>12726736</v>
      </c>
      <c r="S13" s="100">
        <v>342555</v>
      </c>
      <c r="T13" s="100">
        <v>12384181</v>
      </c>
      <c r="V13" s="98" t="s">
        <v>278</v>
      </c>
      <c r="W13" s="99" t="s">
        <v>1743</v>
      </c>
      <c r="X13" s="100">
        <v>21018895</v>
      </c>
      <c r="Y13" s="100">
        <f t="shared" si="3"/>
        <v>6135976</v>
      </c>
      <c r="Z13" s="100">
        <v>9500</v>
      </c>
      <c r="AA13" s="100">
        <v>6126476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17002</v>
      </c>
      <c r="E14" s="79"/>
      <c r="F14" s="100">
        <v>17002</v>
      </c>
      <c r="H14" s="98" t="s">
        <v>284</v>
      </c>
      <c r="I14" s="99" t="s">
        <v>1745</v>
      </c>
      <c r="J14" s="100">
        <v>261900</v>
      </c>
      <c r="K14" s="46">
        <f t="shared" si="1"/>
        <v>103200</v>
      </c>
      <c r="L14" s="79"/>
      <c r="M14" s="100">
        <v>103200</v>
      </c>
      <c r="O14" s="98" t="s">
        <v>281</v>
      </c>
      <c r="P14" s="99" t="s">
        <v>1744</v>
      </c>
      <c r="Q14" s="100">
        <v>406600</v>
      </c>
      <c r="R14" s="46">
        <f t="shared" si="2"/>
        <v>627042</v>
      </c>
      <c r="S14" s="79"/>
      <c r="T14" s="100">
        <v>627042</v>
      </c>
      <c r="V14" s="98" t="s">
        <v>281</v>
      </c>
      <c r="W14" s="99" t="s">
        <v>1744</v>
      </c>
      <c r="X14" s="100">
        <v>141259</v>
      </c>
      <c r="Y14" s="100">
        <f t="shared" si="3"/>
        <v>627310</v>
      </c>
      <c r="Z14" s="79"/>
      <c r="AA14" s="100">
        <v>627310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71938</v>
      </c>
      <c r="E15" s="79"/>
      <c r="F15" s="100">
        <v>71938</v>
      </c>
      <c r="H15" s="98" t="s">
        <v>287</v>
      </c>
      <c r="I15" s="99" t="s">
        <v>1746</v>
      </c>
      <c r="J15" s="79"/>
      <c r="K15" s="46">
        <f t="shared" si="1"/>
        <v>192950</v>
      </c>
      <c r="L15" s="79"/>
      <c r="M15" s="100">
        <v>192950</v>
      </c>
      <c r="O15" s="98" t="s">
        <v>284</v>
      </c>
      <c r="P15" s="99" t="s">
        <v>1745</v>
      </c>
      <c r="Q15" s="79"/>
      <c r="R15" s="46">
        <f t="shared" si="2"/>
        <v>306241</v>
      </c>
      <c r="S15" s="100">
        <v>22800</v>
      </c>
      <c r="T15" s="100">
        <v>283441</v>
      </c>
      <c r="V15" s="98" t="s">
        <v>284</v>
      </c>
      <c r="W15" s="99" t="s">
        <v>1745</v>
      </c>
      <c r="X15" s="100">
        <v>401900</v>
      </c>
      <c r="Y15" s="100">
        <f t="shared" si="3"/>
        <v>2233511</v>
      </c>
      <c r="Z15" s="100">
        <v>203800</v>
      </c>
      <c r="AA15" s="100">
        <v>2029711</v>
      </c>
    </row>
    <row r="16" spans="1:27" ht="15">
      <c r="A16" s="98" t="s">
        <v>287</v>
      </c>
      <c r="B16" s="99" t="s">
        <v>1746</v>
      </c>
      <c r="C16" s="100">
        <v>495700</v>
      </c>
      <c r="D16" s="46">
        <f t="shared" si="0"/>
        <v>1141761</v>
      </c>
      <c r="E16" s="100">
        <v>333942</v>
      </c>
      <c r="F16" s="100">
        <v>807819</v>
      </c>
      <c r="H16" s="98" t="s">
        <v>290</v>
      </c>
      <c r="I16" s="99" t="s">
        <v>1747</v>
      </c>
      <c r="J16" s="100">
        <v>278394</v>
      </c>
      <c r="K16" s="46">
        <f t="shared" si="1"/>
        <v>311231</v>
      </c>
      <c r="L16" s="79"/>
      <c r="M16" s="100">
        <v>311231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100">
        <f t="shared" si="3"/>
        <v>8031932</v>
      </c>
      <c r="Z16" s="100">
        <v>318000</v>
      </c>
      <c r="AA16" s="100">
        <v>7713932</v>
      </c>
    </row>
    <row r="17" spans="1:27" ht="15">
      <c r="A17" s="98" t="s">
        <v>290</v>
      </c>
      <c r="B17" s="99" t="s">
        <v>1747</v>
      </c>
      <c r="C17" s="100">
        <v>8630686</v>
      </c>
      <c r="D17" s="46">
        <f t="shared" si="0"/>
        <v>711305</v>
      </c>
      <c r="E17" s="100">
        <v>40100</v>
      </c>
      <c r="F17" s="100">
        <v>671205</v>
      </c>
      <c r="H17" s="98" t="s">
        <v>293</v>
      </c>
      <c r="I17" s="99" t="s">
        <v>1748</v>
      </c>
      <c r="J17" s="100">
        <v>18300</v>
      </c>
      <c r="K17" s="46">
        <f t="shared" si="1"/>
        <v>120509</v>
      </c>
      <c r="L17" s="79"/>
      <c r="M17" s="100">
        <v>120509</v>
      </c>
      <c r="O17" s="98" t="s">
        <v>290</v>
      </c>
      <c r="P17" s="99" t="s">
        <v>1747</v>
      </c>
      <c r="Q17" s="100">
        <v>11729606</v>
      </c>
      <c r="R17" s="46">
        <f t="shared" si="2"/>
        <v>6257985</v>
      </c>
      <c r="S17" s="100">
        <v>717155</v>
      </c>
      <c r="T17" s="100">
        <v>5540830</v>
      </c>
      <c r="V17" s="98" t="s">
        <v>290</v>
      </c>
      <c r="W17" s="99" t="s">
        <v>1747</v>
      </c>
      <c r="X17" s="100">
        <v>1849082</v>
      </c>
      <c r="Y17" s="100">
        <f t="shared" si="3"/>
        <v>11884967</v>
      </c>
      <c r="Z17" s="79"/>
      <c r="AA17" s="100">
        <v>11884967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213568</v>
      </c>
      <c r="E18" s="100">
        <v>11500</v>
      </c>
      <c r="F18" s="100">
        <v>202068</v>
      </c>
      <c r="H18" s="98" t="s">
        <v>296</v>
      </c>
      <c r="I18" s="99" t="s">
        <v>2251</v>
      </c>
      <c r="J18" s="79"/>
      <c r="K18" s="46">
        <f t="shared" si="1"/>
        <v>244976</v>
      </c>
      <c r="L18" s="79"/>
      <c r="M18" s="100">
        <v>244976</v>
      </c>
      <c r="O18" s="98" t="s">
        <v>293</v>
      </c>
      <c r="P18" s="99" t="s">
        <v>1748</v>
      </c>
      <c r="Q18" s="100">
        <v>540680</v>
      </c>
      <c r="R18" s="46">
        <f t="shared" si="2"/>
        <v>3343927</v>
      </c>
      <c r="S18" s="100">
        <v>483825</v>
      </c>
      <c r="T18" s="100">
        <v>2860102</v>
      </c>
      <c r="V18" s="98" t="s">
        <v>293</v>
      </c>
      <c r="W18" s="99" t="s">
        <v>1748</v>
      </c>
      <c r="X18" s="100">
        <v>1132645</v>
      </c>
      <c r="Y18" s="100">
        <f t="shared" si="3"/>
        <v>7677120</v>
      </c>
      <c r="Z18" s="100">
        <v>72600</v>
      </c>
      <c r="AA18" s="100">
        <v>7604520</v>
      </c>
    </row>
    <row r="19" spans="1:27" ht="15">
      <c r="A19" s="98" t="s">
        <v>296</v>
      </c>
      <c r="B19" s="99" t="s">
        <v>2251</v>
      </c>
      <c r="C19" s="100">
        <v>1500</v>
      </c>
      <c r="D19" s="46">
        <f t="shared" si="0"/>
        <v>252523</v>
      </c>
      <c r="E19" s="79"/>
      <c r="F19" s="100">
        <v>252523</v>
      </c>
      <c r="H19" s="98" t="s">
        <v>302</v>
      </c>
      <c r="I19" s="99" t="s">
        <v>1750</v>
      </c>
      <c r="J19" s="79"/>
      <c r="K19" s="46">
        <f t="shared" si="1"/>
        <v>3000</v>
      </c>
      <c r="L19" s="79"/>
      <c r="M19" s="100">
        <v>3000</v>
      </c>
      <c r="O19" s="98" t="s">
        <v>296</v>
      </c>
      <c r="P19" s="99" t="s">
        <v>2251</v>
      </c>
      <c r="Q19" s="100">
        <v>656600</v>
      </c>
      <c r="R19" s="46">
        <f t="shared" si="2"/>
        <v>2104068</v>
      </c>
      <c r="S19" s="100">
        <v>107002</v>
      </c>
      <c r="T19" s="100">
        <v>1997066</v>
      </c>
      <c r="V19" s="98" t="s">
        <v>296</v>
      </c>
      <c r="W19" s="99" t="s">
        <v>2251</v>
      </c>
      <c r="X19" s="100">
        <v>59100</v>
      </c>
      <c r="Y19" s="100">
        <f t="shared" si="3"/>
        <v>668571</v>
      </c>
      <c r="Z19" s="79"/>
      <c r="AA19" s="100">
        <v>668571</v>
      </c>
    </row>
    <row r="20" spans="1:27" ht="15">
      <c r="A20" s="98" t="s">
        <v>299</v>
      </c>
      <c r="B20" s="99" t="s">
        <v>1749</v>
      </c>
      <c r="C20" s="100">
        <v>4630801</v>
      </c>
      <c r="D20" s="46">
        <f t="shared" si="0"/>
        <v>2408388</v>
      </c>
      <c r="E20" s="100">
        <v>1825654</v>
      </c>
      <c r="F20" s="100">
        <v>582734</v>
      </c>
      <c r="H20" s="98" t="s">
        <v>305</v>
      </c>
      <c r="I20" s="99" t="s">
        <v>1751</v>
      </c>
      <c r="J20" s="79"/>
      <c r="K20" s="46">
        <f t="shared" si="1"/>
        <v>25213</v>
      </c>
      <c r="L20" s="79"/>
      <c r="M20" s="100">
        <v>25213</v>
      </c>
      <c r="O20" s="98" t="s">
        <v>299</v>
      </c>
      <c r="P20" s="99" t="s">
        <v>1749</v>
      </c>
      <c r="Q20" s="100">
        <v>11970861</v>
      </c>
      <c r="R20" s="46">
        <f t="shared" si="2"/>
        <v>4427218</v>
      </c>
      <c r="S20" s="100">
        <v>1848154</v>
      </c>
      <c r="T20" s="100">
        <v>2579064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2808450</v>
      </c>
      <c r="D21" s="46">
        <f t="shared" si="0"/>
        <v>1306025</v>
      </c>
      <c r="E21" s="100">
        <v>244340</v>
      </c>
      <c r="F21" s="100">
        <v>1061685</v>
      </c>
      <c r="H21" s="98" t="s">
        <v>308</v>
      </c>
      <c r="I21" s="99" t="s">
        <v>1752</v>
      </c>
      <c r="J21" s="79"/>
      <c r="K21" s="46">
        <f t="shared" si="1"/>
        <v>86700</v>
      </c>
      <c r="L21" s="79"/>
      <c r="M21" s="100">
        <v>86700</v>
      </c>
      <c r="O21" s="98" t="s">
        <v>302</v>
      </c>
      <c r="P21" s="99" t="s">
        <v>1750</v>
      </c>
      <c r="Q21" s="100">
        <v>16969757</v>
      </c>
      <c r="R21" s="46">
        <f t="shared" si="2"/>
        <v>8208304</v>
      </c>
      <c r="S21" s="100">
        <v>783483</v>
      </c>
      <c r="T21" s="100">
        <v>7424821</v>
      </c>
      <c r="V21" s="98" t="s">
        <v>302</v>
      </c>
      <c r="W21" s="99" t="s">
        <v>1750</v>
      </c>
      <c r="X21" s="79"/>
      <c r="Y21" s="100">
        <f t="shared" si="3"/>
        <v>203092</v>
      </c>
      <c r="Z21" s="100">
        <v>29300</v>
      </c>
      <c r="AA21" s="100">
        <v>173792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251869</v>
      </c>
      <c r="E22" s="79"/>
      <c r="F22" s="100">
        <v>251869</v>
      </c>
      <c r="H22" s="98" t="s">
        <v>311</v>
      </c>
      <c r="I22" s="99" t="s">
        <v>1753</v>
      </c>
      <c r="J22" s="79"/>
      <c r="K22" s="46">
        <f t="shared" si="1"/>
        <v>543844</v>
      </c>
      <c r="L22" s="79"/>
      <c r="M22" s="100">
        <v>543844</v>
      </c>
      <c r="O22" s="98" t="s">
        <v>305</v>
      </c>
      <c r="P22" s="99" t="s">
        <v>1751</v>
      </c>
      <c r="Q22" s="100">
        <v>1002150</v>
      </c>
      <c r="R22" s="46">
        <f t="shared" si="2"/>
        <v>2540743</v>
      </c>
      <c r="S22" s="100">
        <v>97500</v>
      </c>
      <c r="T22" s="100">
        <v>2443243</v>
      </c>
      <c r="V22" s="98" t="s">
        <v>305</v>
      </c>
      <c r="W22" s="99" t="s">
        <v>1751</v>
      </c>
      <c r="X22" s="100">
        <v>165967</v>
      </c>
      <c r="Y22" s="100">
        <f t="shared" si="3"/>
        <v>2106322</v>
      </c>
      <c r="Z22" s="79"/>
      <c r="AA22" s="100">
        <v>2106322</v>
      </c>
    </row>
    <row r="23" spans="1:27" ht="15">
      <c r="A23" s="98" t="s">
        <v>308</v>
      </c>
      <c r="B23" s="99" t="s">
        <v>1752</v>
      </c>
      <c r="C23" s="100">
        <v>427100</v>
      </c>
      <c r="D23" s="46">
        <f t="shared" si="0"/>
        <v>417573</v>
      </c>
      <c r="E23" s="100">
        <v>15700</v>
      </c>
      <c r="F23" s="100">
        <v>401873</v>
      </c>
      <c r="H23" s="98" t="s">
        <v>317</v>
      </c>
      <c r="I23" s="99" t="s">
        <v>1754</v>
      </c>
      <c r="J23" s="79"/>
      <c r="K23" s="46">
        <f t="shared" si="1"/>
        <v>274919</v>
      </c>
      <c r="L23" s="100">
        <v>80000</v>
      </c>
      <c r="M23" s="100">
        <v>194919</v>
      </c>
      <c r="O23" s="98" t="s">
        <v>308</v>
      </c>
      <c r="P23" s="99" t="s">
        <v>1752</v>
      </c>
      <c r="Q23" s="100">
        <v>536200</v>
      </c>
      <c r="R23" s="46">
        <f t="shared" si="2"/>
        <v>2535037</v>
      </c>
      <c r="S23" s="100">
        <v>233180</v>
      </c>
      <c r="T23" s="100">
        <v>2301857</v>
      </c>
      <c r="V23" s="98" t="s">
        <v>308</v>
      </c>
      <c r="W23" s="99" t="s">
        <v>1752</v>
      </c>
      <c r="X23" s="79"/>
      <c r="Y23" s="100">
        <f t="shared" si="3"/>
        <v>1111179</v>
      </c>
      <c r="Z23" s="79"/>
      <c r="AA23" s="100">
        <v>1111179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352819</v>
      </c>
      <c r="E24" s="100">
        <v>4000</v>
      </c>
      <c r="F24" s="100">
        <v>348819</v>
      </c>
      <c r="H24" s="98" t="s">
        <v>320</v>
      </c>
      <c r="I24" s="99" t="s">
        <v>1755</v>
      </c>
      <c r="J24" s="100">
        <v>1018185</v>
      </c>
      <c r="K24" s="46">
        <f t="shared" si="1"/>
        <v>218800</v>
      </c>
      <c r="L24" s="100">
        <v>199100</v>
      </c>
      <c r="M24" s="100">
        <v>19700</v>
      </c>
      <c r="O24" s="98" t="s">
        <v>311</v>
      </c>
      <c r="P24" s="99" t="s">
        <v>1753</v>
      </c>
      <c r="Q24" s="100">
        <v>299500</v>
      </c>
      <c r="R24" s="46">
        <f t="shared" si="2"/>
        <v>3575347</v>
      </c>
      <c r="S24" s="100">
        <v>91000</v>
      </c>
      <c r="T24" s="100">
        <v>3484347</v>
      </c>
      <c r="V24" s="98" t="s">
        <v>311</v>
      </c>
      <c r="W24" s="99" t="s">
        <v>1753</v>
      </c>
      <c r="X24" s="100">
        <v>258000</v>
      </c>
      <c r="Y24" s="100">
        <f t="shared" si="3"/>
        <v>1853543</v>
      </c>
      <c r="Z24" s="79"/>
      <c r="AA24" s="100">
        <v>1853543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60060</v>
      </c>
      <c r="E25" s="79"/>
      <c r="F25" s="100">
        <v>60060</v>
      </c>
      <c r="H25" s="98" t="s">
        <v>323</v>
      </c>
      <c r="I25" s="99" t="s">
        <v>1756</v>
      </c>
      <c r="J25" s="79"/>
      <c r="K25" s="46">
        <f t="shared" si="1"/>
        <v>57252</v>
      </c>
      <c r="L25" s="79"/>
      <c r="M25" s="100">
        <v>57252</v>
      </c>
      <c r="O25" s="98" t="s">
        <v>314</v>
      </c>
      <c r="P25" s="99" t="s">
        <v>2316</v>
      </c>
      <c r="Q25" s="100">
        <v>22450</v>
      </c>
      <c r="R25" s="46">
        <f t="shared" si="2"/>
        <v>364269</v>
      </c>
      <c r="S25" s="100">
        <v>25800</v>
      </c>
      <c r="T25" s="100">
        <v>338469</v>
      </c>
      <c r="V25" s="98" t="s">
        <v>314</v>
      </c>
      <c r="W25" s="99" t="s">
        <v>2316</v>
      </c>
      <c r="X25" s="100">
        <v>27275</v>
      </c>
      <c r="Y25" s="100">
        <f t="shared" si="3"/>
        <v>35854</v>
      </c>
      <c r="Z25" s="79"/>
      <c r="AA25" s="100">
        <v>35854</v>
      </c>
    </row>
    <row r="26" spans="1:27" ht="15">
      <c r="A26" s="98" t="s">
        <v>317</v>
      </c>
      <c r="B26" s="99" t="s">
        <v>1754</v>
      </c>
      <c r="C26" s="100">
        <v>136400</v>
      </c>
      <c r="D26" s="46">
        <f t="shared" si="0"/>
        <v>268637</v>
      </c>
      <c r="E26" s="100">
        <v>72250</v>
      </c>
      <c r="F26" s="100">
        <v>196387</v>
      </c>
      <c r="H26" s="98" t="s">
        <v>327</v>
      </c>
      <c r="I26" s="99" t="s">
        <v>1757</v>
      </c>
      <c r="J26" s="79"/>
      <c r="K26" s="46">
        <f t="shared" si="1"/>
        <v>58901</v>
      </c>
      <c r="L26" s="79"/>
      <c r="M26" s="100">
        <v>58901</v>
      </c>
      <c r="O26" s="98" t="s">
        <v>317</v>
      </c>
      <c r="P26" s="99" t="s">
        <v>1754</v>
      </c>
      <c r="Q26" s="100">
        <v>3066975</v>
      </c>
      <c r="R26" s="46">
        <f t="shared" si="2"/>
        <v>3893623</v>
      </c>
      <c r="S26" s="100">
        <v>300900</v>
      </c>
      <c r="T26" s="100">
        <v>3592723</v>
      </c>
      <c r="V26" s="98" t="s">
        <v>317</v>
      </c>
      <c r="W26" s="99" t="s">
        <v>1754</v>
      </c>
      <c r="X26" s="100">
        <v>287500</v>
      </c>
      <c r="Y26" s="100">
        <f t="shared" si="3"/>
        <v>3444767</v>
      </c>
      <c r="Z26" s="100">
        <v>80000</v>
      </c>
      <c r="AA26" s="100">
        <v>3364767</v>
      </c>
    </row>
    <row r="27" spans="1:27" ht="15">
      <c r="A27" s="98" t="s">
        <v>320</v>
      </c>
      <c r="B27" s="99" t="s">
        <v>1755</v>
      </c>
      <c r="C27" s="100">
        <v>496500</v>
      </c>
      <c r="D27" s="46">
        <f t="shared" si="0"/>
        <v>835410</v>
      </c>
      <c r="E27" s="79"/>
      <c r="F27" s="100">
        <v>835410</v>
      </c>
      <c r="H27" s="98" t="s">
        <v>330</v>
      </c>
      <c r="I27" s="99" t="s">
        <v>1758</v>
      </c>
      <c r="J27" s="79"/>
      <c r="K27" s="46">
        <f t="shared" si="1"/>
        <v>73100</v>
      </c>
      <c r="L27" s="79"/>
      <c r="M27" s="100">
        <v>73100</v>
      </c>
      <c r="O27" s="98" t="s">
        <v>320</v>
      </c>
      <c r="P27" s="99" t="s">
        <v>1755</v>
      </c>
      <c r="Q27" s="100">
        <v>1279400</v>
      </c>
      <c r="R27" s="46">
        <f t="shared" si="2"/>
        <v>8054932</v>
      </c>
      <c r="S27" s="100">
        <v>346474</v>
      </c>
      <c r="T27" s="100">
        <v>7708458</v>
      </c>
      <c r="V27" s="98" t="s">
        <v>320</v>
      </c>
      <c r="W27" s="99" t="s">
        <v>1755</v>
      </c>
      <c r="X27" s="100">
        <v>3460935</v>
      </c>
      <c r="Y27" s="100">
        <f t="shared" si="3"/>
        <v>3205047</v>
      </c>
      <c r="Z27" s="100">
        <v>344200</v>
      </c>
      <c r="AA27" s="100">
        <v>2860847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75957</v>
      </c>
      <c r="E28" s="79"/>
      <c r="F28" s="100">
        <v>75957</v>
      </c>
      <c r="H28" s="98" t="s">
        <v>333</v>
      </c>
      <c r="I28" s="99" t="s">
        <v>1759</v>
      </c>
      <c r="J28" s="79"/>
      <c r="K28" s="46">
        <f t="shared" si="1"/>
        <v>11094</v>
      </c>
      <c r="L28" s="79"/>
      <c r="M28" s="100">
        <v>11094</v>
      </c>
      <c r="O28" s="98" t="s">
        <v>323</v>
      </c>
      <c r="P28" s="99" t="s">
        <v>1756</v>
      </c>
      <c r="Q28" s="100">
        <v>30</v>
      </c>
      <c r="R28" s="46">
        <f t="shared" si="2"/>
        <v>723085</v>
      </c>
      <c r="S28" s="100">
        <v>72600</v>
      </c>
      <c r="T28" s="100">
        <v>650485</v>
      </c>
      <c r="V28" s="98" t="s">
        <v>323</v>
      </c>
      <c r="W28" s="99" t="s">
        <v>1756</v>
      </c>
      <c r="X28" s="79"/>
      <c r="Y28" s="100">
        <f t="shared" si="3"/>
        <v>238649</v>
      </c>
      <c r="Z28" s="79"/>
      <c r="AA28" s="100">
        <v>238649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576158</v>
      </c>
      <c r="E29" s="79"/>
      <c r="F29" s="100">
        <v>576158</v>
      </c>
      <c r="H29" s="98" t="s">
        <v>336</v>
      </c>
      <c r="I29" s="99" t="s">
        <v>1760</v>
      </c>
      <c r="J29" s="100">
        <v>75000</v>
      </c>
      <c r="K29" s="46">
        <f t="shared" si="1"/>
        <v>25000</v>
      </c>
      <c r="L29" s="79"/>
      <c r="M29" s="100">
        <v>25000</v>
      </c>
      <c r="O29" s="98" t="s">
        <v>327</v>
      </c>
      <c r="P29" s="99" t="s">
        <v>1757</v>
      </c>
      <c r="Q29" s="100">
        <v>379300</v>
      </c>
      <c r="R29" s="46">
        <f t="shared" si="2"/>
        <v>6151913</v>
      </c>
      <c r="S29" s="100">
        <v>1255880</v>
      </c>
      <c r="T29" s="100">
        <v>4896033</v>
      </c>
      <c r="V29" s="98" t="s">
        <v>327</v>
      </c>
      <c r="W29" s="99" t="s">
        <v>1757</v>
      </c>
      <c r="X29" s="79"/>
      <c r="Y29" s="100">
        <f t="shared" si="3"/>
        <v>2703037</v>
      </c>
      <c r="Z29" s="100">
        <v>195300</v>
      </c>
      <c r="AA29" s="100">
        <v>2507737</v>
      </c>
    </row>
    <row r="30" spans="1:27" ht="15">
      <c r="A30" s="98" t="s">
        <v>330</v>
      </c>
      <c r="B30" s="99" t="s">
        <v>1758</v>
      </c>
      <c r="C30" s="100">
        <v>72283</v>
      </c>
      <c r="D30" s="46">
        <f t="shared" si="0"/>
        <v>93062</v>
      </c>
      <c r="E30" s="100">
        <v>2000</v>
      </c>
      <c r="F30" s="100">
        <v>91062</v>
      </c>
      <c r="H30" s="98" t="s">
        <v>339</v>
      </c>
      <c r="I30" s="99" t="s">
        <v>1761</v>
      </c>
      <c r="J30" s="79"/>
      <c r="K30" s="46">
        <f t="shared" si="1"/>
        <v>221601</v>
      </c>
      <c r="L30" s="79"/>
      <c r="M30" s="100">
        <v>221601</v>
      </c>
      <c r="O30" s="98" t="s">
        <v>330</v>
      </c>
      <c r="P30" s="99" t="s">
        <v>1758</v>
      </c>
      <c r="Q30" s="100">
        <v>6303558</v>
      </c>
      <c r="R30" s="46">
        <f t="shared" si="2"/>
        <v>1592377</v>
      </c>
      <c r="S30" s="100">
        <v>202000</v>
      </c>
      <c r="T30" s="100">
        <v>1390377</v>
      </c>
      <c r="V30" s="98" t="s">
        <v>330</v>
      </c>
      <c r="W30" s="99" t="s">
        <v>1758</v>
      </c>
      <c r="X30" s="100">
        <v>103500</v>
      </c>
      <c r="Y30" s="100">
        <f t="shared" si="3"/>
        <v>5877396</v>
      </c>
      <c r="Z30" s="100">
        <v>5192646</v>
      </c>
      <c r="AA30" s="100">
        <v>684750</v>
      </c>
    </row>
    <row r="31" spans="1:27" ht="15">
      <c r="A31" s="98" t="s">
        <v>333</v>
      </c>
      <c r="B31" s="99" t="s">
        <v>1759</v>
      </c>
      <c r="C31" s="100">
        <v>320700</v>
      </c>
      <c r="D31" s="46">
        <f t="shared" si="0"/>
        <v>1345971</v>
      </c>
      <c r="E31" s="100">
        <v>342600</v>
      </c>
      <c r="F31" s="100">
        <v>1003371</v>
      </c>
      <c r="H31" s="98" t="s">
        <v>342</v>
      </c>
      <c r="I31" s="99" t="s">
        <v>1762</v>
      </c>
      <c r="J31" s="79"/>
      <c r="K31" s="46">
        <f t="shared" si="1"/>
        <v>745553</v>
      </c>
      <c r="L31" s="79"/>
      <c r="M31" s="100">
        <v>745553</v>
      </c>
      <c r="O31" s="98" t="s">
        <v>333</v>
      </c>
      <c r="P31" s="99" t="s">
        <v>1759</v>
      </c>
      <c r="Q31" s="100">
        <v>2111400</v>
      </c>
      <c r="R31" s="46">
        <f t="shared" si="2"/>
        <v>12490019</v>
      </c>
      <c r="S31" s="100">
        <v>3647550</v>
      </c>
      <c r="T31" s="100">
        <v>8842469</v>
      </c>
      <c r="V31" s="98" t="s">
        <v>333</v>
      </c>
      <c r="W31" s="99" t="s">
        <v>1759</v>
      </c>
      <c r="X31" s="79"/>
      <c r="Y31" s="100">
        <f t="shared" si="3"/>
        <v>136860</v>
      </c>
      <c r="Z31" s="79"/>
      <c r="AA31" s="100">
        <v>136860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164403</v>
      </c>
      <c r="E32" s="79"/>
      <c r="F32" s="100">
        <v>164403</v>
      </c>
      <c r="H32" s="98" t="s">
        <v>345</v>
      </c>
      <c r="I32" s="99" t="s">
        <v>1763</v>
      </c>
      <c r="J32" s="79"/>
      <c r="K32" s="46">
        <f t="shared" si="1"/>
        <v>657200</v>
      </c>
      <c r="L32" s="100">
        <v>80500</v>
      </c>
      <c r="M32" s="100">
        <v>576700</v>
      </c>
      <c r="O32" s="98" t="s">
        <v>336</v>
      </c>
      <c r="P32" s="99" t="s">
        <v>1760</v>
      </c>
      <c r="Q32" s="79"/>
      <c r="R32" s="46">
        <f t="shared" si="2"/>
        <v>1704763</v>
      </c>
      <c r="S32" s="100">
        <v>111400</v>
      </c>
      <c r="T32" s="100">
        <v>1593363</v>
      </c>
      <c r="V32" s="98" t="s">
        <v>336</v>
      </c>
      <c r="W32" s="99" t="s">
        <v>1760</v>
      </c>
      <c r="X32" s="100">
        <v>8577540</v>
      </c>
      <c r="Y32" s="100">
        <f t="shared" si="3"/>
        <v>988702</v>
      </c>
      <c r="Z32" s="79"/>
      <c r="AA32" s="100">
        <v>988702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139013</v>
      </c>
      <c r="E33" s="79"/>
      <c r="F33" s="100">
        <v>139013</v>
      </c>
      <c r="H33" s="98" t="s">
        <v>348</v>
      </c>
      <c r="I33" s="99" t="s">
        <v>2305</v>
      </c>
      <c r="J33" s="79"/>
      <c r="K33" s="46">
        <f t="shared" si="1"/>
        <v>150900</v>
      </c>
      <c r="L33" s="79"/>
      <c r="M33" s="100">
        <v>150900</v>
      </c>
      <c r="O33" s="98" t="s">
        <v>339</v>
      </c>
      <c r="P33" s="99" t="s">
        <v>1761</v>
      </c>
      <c r="Q33" s="100">
        <v>667000</v>
      </c>
      <c r="R33" s="46">
        <f t="shared" si="2"/>
        <v>999128</v>
      </c>
      <c r="S33" s="79"/>
      <c r="T33" s="100">
        <v>999128</v>
      </c>
      <c r="V33" s="98" t="s">
        <v>339</v>
      </c>
      <c r="W33" s="99" t="s">
        <v>1761</v>
      </c>
      <c r="X33" s="79"/>
      <c r="Y33" s="100">
        <f t="shared" si="3"/>
        <v>10353616</v>
      </c>
      <c r="Z33" s="100">
        <v>421110</v>
      </c>
      <c r="AA33" s="100">
        <v>9932506</v>
      </c>
    </row>
    <row r="34" spans="1:27" ht="15">
      <c r="A34" s="98" t="s">
        <v>342</v>
      </c>
      <c r="B34" s="99" t="s">
        <v>1762</v>
      </c>
      <c r="C34" s="100">
        <v>3000</v>
      </c>
      <c r="D34" s="46">
        <f t="shared" si="0"/>
        <v>324905</v>
      </c>
      <c r="E34" s="79"/>
      <c r="F34" s="100">
        <v>324905</v>
      </c>
      <c r="H34" s="98" t="s">
        <v>354</v>
      </c>
      <c r="I34" s="99" t="s">
        <v>2336</v>
      </c>
      <c r="J34" s="79"/>
      <c r="K34" s="46">
        <f t="shared" si="1"/>
        <v>23250</v>
      </c>
      <c r="L34" s="79"/>
      <c r="M34" s="100">
        <v>23250</v>
      </c>
      <c r="O34" s="98" t="s">
        <v>342</v>
      </c>
      <c r="P34" s="99" t="s">
        <v>1762</v>
      </c>
      <c r="Q34" s="100">
        <v>8653000</v>
      </c>
      <c r="R34" s="46">
        <f t="shared" si="2"/>
        <v>8110501</v>
      </c>
      <c r="S34" s="100">
        <v>162000</v>
      </c>
      <c r="T34" s="100">
        <v>7948501</v>
      </c>
      <c r="V34" s="98" t="s">
        <v>342</v>
      </c>
      <c r="W34" s="99" t="s">
        <v>1762</v>
      </c>
      <c r="X34" s="79"/>
      <c r="Y34" s="100">
        <f t="shared" si="3"/>
        <v>2757082</v>
      </c>
      <c r="Z34" s="79"/>
      <c r="AA34" s="100">
        <v>2757082</v>
      </c>
    </row>
    <row r="35" spans="1:27" ht="15">
      <c r="A35" s="98" t="s">
        <v>345</v>
      </c>
      <c r="B35" s="99" t="s">
        <v>1763</v>
      </c>
      <c r="C35" s="100">
        <v>408300</v>
      </c>
      <c r="D35" s="46">
        <f t="shared" si="0"/>
        <v>545144</v>
      </c>
      <c r="E35" s="100">
        <v>361550</v>
      </c>
      <c r="F35" s="100">
        <v>183594</v>
      </c>
      <c r="H35" s="98" t="s">
        <v>357</v>
      </c>
      <c r="I35" s="99" t="s">
        <v>1765</v>
      </c>
      <c r="J35" s="100">
        <v>400</v>
      </c>
      <c r="K35" s="46">
        <f t="shared" si="1"/>
        <v>162000</v>
      </c>
      <c r="L35" s="79"/>
      <c r="M35" s="100">
        <v>162000</v>
      </c>
      <c r="O35" s="98" t="s">
        <v>345</v>
      </c>
      <c r="P35" s="99" t="s">
        <v>1763</v>
      </c>
      <c r="Q35" s="100">
        <v>5655350</v>
      </c>
      <c r="R35" s="46">
        <f t="shared" si="2"/>
        <v>4765529</v>
      </c>
      <c r="S35" s="100">
        <v>2223735</v>
      </c>
      <c r="T35" s="100">
        <v>2541794</v>
      </c>
      <c r="V35" s="98" t="s">
        <v>345</v>
      </c>
      <c r="W35" s="99" t="s">
        <v>1763</v>
      </c>
      <c r="X35" s="100">
        <v>1610500</v>
      </c>
      <c r="Y35" s="100">
        <f t="shared" si="3"/>
        <v>9401255</v>
      </c>
      <c r="Z35" s="100">
        <v>120000</v>
      </c>
      <c r="AA35" s="100">
        <v>9281255</v>
      </c>
    </row>
    <row r="36" spans="1:27" ht="15">
      <c r="A36" s="98" t="s">
        <v>348</v>
      </c>
      <c r="B36" s="99" t="s">
        <v>2305</v>
      </c>
      <c r="C36" s="100">
        <v>981500</v>
      </c>
      <c r="D36" s="46">
        <f t="shared" si="0"/>
        <v>222876</v>
      </c>
      <c r="E36" s="100">
        <v>800</v>
      </c>
      <c r="F36" s="100">
        <v>222076</v>
      </c>
      <c r="H36" s="98" t="s">
        <v>360</v>
      </c>
      <c r="I36" s="99" t="s">
        <v>1766</v>
      </c>
      <c r="J36" s="100">
        <v>375000</v>
      </c>
      <c r="K36" s="46">
        <f t="shared" si="1"/>
        <v>2606471</v>
      </c>
      <c r="L36" s="79"/>
      <c r="M36" s="100">
        <v>2606471</v>
      </c>
      <c r="O36" s="98" t="s">
        <v>348</v>
      </c>
      <c r="P36" s="99" t="s">
        <v>2305</v>
      </c>
      <c r="Q36" s="100">
        <v>9044100</v>
      </c>
      <c r="R36" s="46">
        <f t="shared" si="2"/>
        <v>5898306</v>
      </c>
      <c r="S36" s="100">
        <v>2505060</v>
      </c>
      <c r="T36" s="100">
        <v>3393246</v>
      </c>
      <c r="V36" s="98" t="s">
        <v>348</v>
      </c>
      <c r="W36" s="99" t="s">
        <v>2305</v>
      </c>
      <c r="X36" s="79"/>
      <c r="Y36" s="100">
        <f t="shared" si="3"/>
        <v>1237023</v>
      </c>
      <c r="Z36" s="79"/>
      <c r="AA36" s="100">
        <v>1237023</v>
      </c>
    </row>
    <row r="37" spans="1:27" ht="15">
      <c r="A37" s="98" t="s">
        <v>351</v>
      </c>
      <c r="B37" s="99" t="s">
        <v>1764</v>
      </c>
      <c r="C37" s="100">
        <v>520630</v>
      </c>
      <c r="D37" s="46">
        <f t="shared" si="0"/>
        <v>432731</v>
      </c>
      <c r="E37" s="100">
        <v>60150</v>
      </c>
      <c r="F37" s="100">
        <v>372581</v>
      </c>
      <c r="H37" s="98" t="s">
        <v>363</v>
      </c>
      <c r="I37" s="99" t="s">
        <v>1767</v>
      </c>
      <c r="J37" s="79"/>
      <c r="K37" s="46">
        <f t="shared" si="1"/>
        <v>104000</v>
      </c>
      <c r="L37" s="79"/>
      <c r="M37" s="100">
        <v>104000</v>
      </c>
      <c r="O37" s="98" t="s">
        <v>351</v>
      </c>
      <c r="P37" s="99" t="s">
        <v>1764</v>
      </c>
      <c r="Q37" s="100">
        <v>8359431</v>
      </c>
      <c r="R37" s="46">
        <f t="shared" si="2"/>
        <v>4645157</v>
      </c>
      <c r="S37" s="100">
        <v>731150</v>
      </c>
      <c r="T37" s="100">
        <v>3914007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518461</v>
      </c>
      <c r="E38" s="100">
        <v>101910</v>
      </c>
      <c r="F38" s="100">
        <v>416551</v>
      </c>
      <c r="H38" s="98" t="s">
        <v>366</v>
      </c>
      <c r="I38" s="99" t="s">
        <v>1768</v>
      </c>
      <c r="J38" s="79"/>
      <c r="K38" s="46">
        <f t="shared" si="1"/>
        <v>37150</v>
      </c>
      <c r="L38" s="79"/>
      <c r="M38" s="100">
        <v>37150</v>
      </c>
      <c r="O38" s="98" t="s">
        <v>354</v>
      </c>
      <c r="P38" s="99" t="s">
        <v>2336</v>
      </c>
      <c r="Q38" s="100">
        <v>200200</v>
      </c>
      <c r="R38" s="46">
        <f t="shared" si="2"/>
        <v>4527011</v>
      </c>
      <c r="S38" s="100">
        <v>1199800</v>
      </c>
      <c r="T38" s="100">
        <v>3327211</v>
      </c>
      <c r="V38" s="98" t="s">
        <v>354</v>
      </c>
      <c r="W38" s="99" t="s">
        <v>2336</v>
      </c>
      <c r="X38" s="79"/>
      <c r="Y38" s="100">
        <f t="shared" si="3"/>
        <v>549375</v>
      </c>
      <c r="Z38" s="100">
        <v>103100</v>
      </c>
      <c r="AA38" s="100">
        <v>446275</v>
      </c>
    </row>
    <row r="39" spans="1:27" ht="15">
      <c r="A39" s="98" t="s">
        <v>357</v>
      </c>
      <c r="B39" s="99" t="s">
        <v>1765</v>
      </c>
      <c r="C39" s="100">
        <v>196500</v>
      </c>
      <c r="D39" s="46">
        <f t="shared" si="0"/>
        <v>657555</v>
      </c>
      <c r="E39" s="100">
        <v>70900</v>
      </c>
      <c r="F39" s="100">
        <v>586655</v>
      </c>
      <c r="H39" s="98" t="s">
        <v>369</v>
      </c>
      <c r="I39" s="99" t="s">
        <v>2252</v>
      </c>
      <c r="J39" s="100">
        <v>195000</v>
      </c>
      <c r="K39" s="46">
        <f t="shared" si="1"/>
        <v>581219</v>
      </c>
      <c r="L39" s="79"/>
      <c r="M39" s="100">
        <v>581219</v>
      </c>
      <c r="O39" s="98" t="s">
        <v>357</v>
      </c>
      <c r="P39" s="99" t="s">
        <v>1765</v>
      </c>
      <c r="Q39" s="100">
        <v>805500</v>
      </c>
      <c r="R39" s="46">
        <f t="shared" si="2"/>
        <v>6757579</v>
      </c>
      <c r="S39" s="100">
        <v>2355151</v>
      </c>
      <c r="T39" s="100">
        <v>4402428</v>
      </c>
      <c r="V39" s="98" t="s">
        <v>357</v>
      </c>
      <c r="W39" s="99" t="s">
        <v>1765</v>
      </c>
      <c r="X39" s="100">
        <v>567900</v>
      </c>
      <c r="Y39" s="100">
        <f t="shared" si="3"/>
        <v>2903757</v>
      </c>
      <c r="Z39" s="100">
        <v>271481</v>
      </c>
      <c r="AA39" s="100">
        <v>2632276</v>
      </c>
    </row>
    <row r="40" spans="1:27" ht="15">
      <c r="A40" s="98" t="s">
        <v>360</v>
      </c>
      <c r="B40" s="99" t="s">
        <v>1766</v>
      </c>
      <c r="C40" s="100">
        <v>261500</v>
      </c>
      <c r="D40" s="46">
        <f t="shared" si="0"/>
        <v>122639</v>
      </c>
      <c r="E40" s="100">
        <v>24000</v>
      </c>
      <c r="F40" s="100">
        <v>98639</v>
      </c>
      <c r="H40" s="98" t="s">
        <v>372</v>
      </c>
      <c r="I40" s="99" t="s">
        <v>1769</v>
      </c>
      <c r="J40" s="79"/>
      <c r="K40" s="46">
        <f t="shared" si="1"/>
        <v>695800</v>
      </c>
      <c r="L40" s="79"/>
      <c r="M40" s="100">
        <v>695800</v>
      </c>
      <c r="O40" s="98" t="s">
        <v>360</v>
      </c>
      <c r="P40" s="99" t="s">
        <v>1766</v>
      </c>
      <c r="Q40" s="100">
        <v>645400</v>
      </c>
      <c r="R40" s="46">
        <f t="shared" si="2"/>
        <v>1222468</v>
      </c>
      <c r="S40" s="100">
        <v>158700</v>
      </c>
      <c r="T40" s="100">
        <v>1063768</v>
      </c>
      <c r="V40" s="98" t="s">
        <v>360</v>
      </c>
      <c r="W40" s="99" t="s">
        <v>1766</v>
      </c>
      <c r="X40" s="100">
        <v>1449401</v>
      </c>
      <c r="Y40" s="100">
        <f t="shared" si="3"/>
        <v>7640756</v>
      </c>
      <c r="Z40" s="100">
        <v>3700</v>
      </c>
      <c r="AA40" s="100">
        <v>7637056</v>
      </c>
    </row>
    <row r="41" spans="1:27" ht="15">
      <c r="A41" s="98" t="s">
        <v>363</v>
      </c>
      <c r="B41" s="99" t="s">
        <v>1767</v>
      </c>
      <c r="C41" s="100">
        <v>14900</v>
      </c>
      <c r="D41" s="46">
        <f t="shared" si="0"/>
        <v>601099</v>
      </c>
      <c r="E41" s="100">
        <v>61600</v>
      </c>
      <c r="F41" s="100">
        <v>539499</v>
      </c>
      <c r="H41" s="98" t="s">
        <v>375</v>
      </c>
      <c r="I41" s="99" t="s">
        <v>1770</v>
      </c>
      <c r="J41" s="79"/>
      <c r="K41" s="46">
        <f t="shared" si="1"/>
        <v>888638</v>
      </c>
      <c r="L41" s="79"/>
      <c r="M41" s="100">
        <v>888638</v>
      </c>
      <c r="O41" s="98" t="s">
        <v>363</v>
      </c>
      <c r="P41" s="99" t="s">
        <v>1767</v>
      </c>
      <c r="Q41" s="100">
        <v>59599000</v>
      </c>
      <c r="R41" s="46">
        <f t="shared" si="2"/>
        <v>5336772</v>
      </c>
      <c r="S41" s="100">
        <v>630600</v>
      </c>
      <c r="T41" s="100">
        <v>4706172</v>
      </c>
      <c r="V41" s="98" t="s">
        <v>363</v>
      </c>
      <c r="W41" s="99" t="s">
        <v>1767</v>
      </c>
      <c r="X41" s="100">
        <v>513940</v>
      </c>
      <c r="Y41" s="100">
        <f t="shared" si="3"/>
        <v>2785440</v>
      </c>
      <c r="Z41" s="79"/>
      <c r="AA41" s="100">
        <v>2785440</v>
      </c>
    </row>
    <row r="42" spans="1:27" ht="15">
      <c r="A42" s="98" t="s">
        <v>366</v>
      </c>
      <c r="B42" s="99" t="s">
        <v>1768</v>
      </c>
      <c r="C42" s="79"/>
      <c r="D42" s="46">
        <f t="shared" si="0"/>
        <v>273165</v>
      </c>
      <c r="E42" s="100">
        <v>5200</v>
      </c>
      <c r="F42" s="100">
        <v>267965</v>
      </c>
      <c r="H42" s="98" t="s">
        <v>378</v>
      </c>
      <c r="I42" s="99" t="s">
        <v>1771</v>
      </c>
      <c r="J42" s="79"/>
      <c r="K42" s="46">
        <f t="shared" si="1"/>
        <v>19140</v>
      </c>
      <c r="L42" s="79"/>
      <c r="M42" s="100">
        <v>19140</v>
      </c>
      <c r="O42" s="98" t="s">
        <v>366</v>
      </c>
      <c r="P42" s="99" t="s">
        <v>1768</v>
      </c>
      <c r="Q42" s="100">
        <v>389000</v>
      </c>
      <c r="R42" s="46">
        <f t="shared" si="2"/>
        <v>3546514</v>
      </c>
      <c r="S42" s="100">
        <v>1312600</v>
      </c>
      <c r="T42" s="100">
        <v>2233914</v>
      </c>
      <c r="V42" s="98" t="s">
        <v>366</v>
      </c>
      <c r="W42" s="99" t="s">
        <v>1768</v>
      </c>
      <c r="X42" s="100">
        <v>166750</v>
      </c>
      <c r="Y42" s="100">
        <f t="shared" si="3"/>
        <v>1669492</v>
      </c>
      <c r="Z42" s="79"/>
      <c r="AA42" s="100">
        <v>1669492</v>
      </c>
    </row>
    <row r="43" spans="1:27" ht="15">
      <c r="A43" s="98" t="s">
        <v>369</v>
      </c>
      <c r="B43" s="99" t="s">
        <v>2252</v>
      </c>
      <c r="C43" s="100">
        <v>209877</v>
      </c>
      <c r="D43" s="46">
        <f t="shared" si="0"/>
        <v>169030</v>
      </c>
      <c r="E43" s="100">
        <v>29000</v>
      </c>
      <c r="F43" s="100">
        <v>140030</v>
      </c>
      <c r="H43" s="98" t="s">
        <v>381</v>
      </c>
      <c r="I43" s="99" t="s">
        <v>1772</v>
      </c>
      <c r="J43" s="100">
        <v>1</v>
      </c>
      <c r="K43" s="46">
        <f t="shared" si="1"/>
        <v>346671</v>
      </c>
      <c r="L43" s="79"/>
      <c r="M43" s="100">
        <v>346671</v>
      </c>
      <c r="O43" s="98" t="s">
        <v>369</v>
      </c>
      <c r="P43" s="99" t="s">
        <v>2252</v>
      </c>
      <c r="Q43" s="100">
        <v>4252877</v>
      </c>
      <c r="R43" s="46">
        <f t="shared" si="2"/>
        <v>3235088</v>
      </c>
      <c r="S43" s="100">
        <v>898193</v>
      </c>
      <c r="T43" s="100">
        <v>2336895</v>
      </c>
      <c r="V43" s="98" t="s">
        <v>369</v>
      </c>
      <c r="W43" s="99" t="s">
        <v>2252</v>
      </c>
      <c r="X43" s="100">
        <v>11837500</v>
      </c>
      <c r="Y43" s="100">
        <f t="shared" si="3"/>
        <v>12298806</v>
      </c>
      <c r="Z43" s="100">
        <v>700001</v>
      </c>
      <c r="AA43" s="100">
        <v>11598805</v>
      </c>
    </row>
    <row r="44" spans="1:27" ht="15">
      <c r="A44" s="98" t="s">
        <v>372</v>
      </c>
      <c r="B44" s="99" t="s">
        <v>1769</v>
      </c>
      <c r="C44" s="100">
        <v>436500</v>
      </c>
      <c r="D44" s="46">
        <f t="shared" si="0"/>
        <v>147432</v>
      </c>
      <c r="E44" s="79"/>
      <c r="F44" s="100">
        <v>147432</v>
      </c>
      <c r="H44" s="98" t="s">
        <v>384</v>
      </c>
      <c r="I44" s="99" t="s">
        <v>1773</v>
      </c>
      <c r="J44" s="79"/>
      <c r="K44" s="46">
        <f t="shared" si="1"/>
        <v>186271</v>
      </c>
      <c r="L44" s="79"/>
      <c r="M44" s="100">
        <v>186271</v>
      </c>
      <c r="O44" s="98" t="s">
        <v>372</v>
      </c>
      <c r="P44" s="99" t="s">
        <v>1769</v>
      </c>
      <c r="Q44" s="100">
        <v>5229200</v>
      </c>
      <c r="R44" s="46">
        <f t="shared" si="2"/>
        <v>3832394</v>
      </c>
      <c r="S44" s="100">
        <v>1940175</v>
      </c>
      <c r="T44" s="100">
        <v>1892219</v>
      </c>
      <c r="V44" s="98" t="s">
        <v>372</v>
      </c>
      <c r="W44" s="99" t="s">
        <v>1769</v>
      </c>
      <c r="X44" s="100">
        <v>123565000</v>
      </c>
      <c r="Y44" s="100">
        <f t="shared" si="3"/>
        <v>12383920</v>
      </c>
      <c r="Z44" s="79"/>
      <c r="AA44" s="100">
        <v>12383920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1899166</v>
      </c>
      <c r="E45" s="100">
        <v>1080785</v>
      </c>
      <c r="F45" s="100">
        <v>818381</v>
      </c>
      <c r="H45" s="98" t="s">
        <v>387</v>
      </c>
      <c r="I45" s="99" t="s">
        <v>1774</v>
      </c>
      <c r="J45" s="100">
        <v>1</v>
      </c>
      <c r="K45" s="46">
        <f t="shared" si="1"/>
        <v>334500</v>
      </c>
      <c r="L45" s="79"/>
      <c r="M45" s="100">
        <v>334500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100">
        <f t="shared" si="3"/>
        <v>6103893</v>
      </c>
      <c r="Z45" s="100">
        <v>33051</v>
      </c>
      <c r="AA45" s="100">
        <v>6070842</v>
      </c>
    </row>
    <row r="46" spans="1:27" ht="15">
      <c r="A46" s="98" t="s">
        <v>378</v>
      </c>
      <c r="B46" s="99" t="s">
        <v>1771</v>
      </c>
      <c r="C46" s="100">
        <v>739500</v>
      </c>
      <c r="D46" s="46">
        <f t="shared" si="0"/>
        <v>182849</v>
      </c>
      <c r="E46" s="100">
        <v>37300</v>
      </c>
      <c r="F46" s="100">
        <v>145549</v>
      </c>
      <c r="H46" s="98" t="s">
        <v>390</v>
      </c>
      <c r="I46" s="99" t="s">
        <v>1775</v>
      </c>
      <c r="J46" s="100">
        <v>750</v>
      </c>
      <c r="K46" s="46">
        <f t="shared" si="1"/>
        <v>229100</v>
      </c>
      <c r="L46" s="79"/>
      <c r="M46" s="100">
        <v>229100</v>
      </c>
      <c r="O46" s="98" t="s">
        <v>378</v>
      </c>
      <c r="P46" s="99" t="s">
        <v>1771</v>
      </c>
      <c r="Q46" s="100">
        <v>3589501</v>
      </c>
      <c r="R46" s="46">
        <f t="shared" si="2"/>
        <v>1456682</v>
      </c>
      <c r="S46" s="100">
        <v>120900</v>
      </c>
      <c r="T46" s="100">
        <v>1335782</v>
      </c>
      <c r="V46" s="98" t="s">
        <v>378</v>
      </c>
      <c r="W46" s="99" t="s">
        <v>1771</v>
      </c>
      <c r="X46" s="100">
        <v>143000</v>
      </c>
      <c r="Y46" s="100">
        <f t="shared" si="3"/>
        <v>2104019</v>
      </c>
      <c r="Z46" s="100">
        <v>170500</v>
      </c>
      <c r="AA46" s="100">
        <v>1933519</v>
      </c>
    </row>
    <row r="47" spans="1:27" ht="15">
      <c r="A47" s="98" t="s">
        <v>381</v>
      </c>
      <c r="B47" s="99" t="s">
        <v>1772</v>
      </c>
      <c r="C47" s="100">
        <v>2461300</v>
      </c>
      <c r="D47" s="46">
        <f t="shared" si="0"/>
        <v>3496833</v>
      </c>
      <c r="E47" s="100">
        <v>59500</v>
      </c>
      <c r="F47" s="100">
        <v>3437333</v>
      </c>
      <c r="H47" s="98" t="s">
        <v>393</v>
      </c>
      <c r="I47" s="99" t="s">
        <v>2323</v>
      </c>
      <c r="J47" s="100">
        <v>247500</v>
      </c>
      <c r="K47" s="46">
        <f t="shared" si="1"/>
        <v>2000553</v>
      </c>
      <c r="L47" s="100">
        <v>4300</v>
      </c>
      <c r="M47" s="100">
        <v>1996253</v>
      </c>
      <c r="O47" s="98" t="s">
        <v>381</v>
      </c>
      <c r="P47" s="99" t="s">
        <v>1772</v>
      </c>
      <c r="Q47" s="100">
        <v>14393904</v>
      </c>
      <c r="R47" s="46">
        <f t="shared" si="2"/>
        <v>28390955</v>
      </c>
      <c r="S47" s="100">
        <v>874901</v>
      </c>
      <c r="T47" s="100">
        <v>27516054</v>
      </c>
      <c r="V47" s="98" t="s">
        <v>381</v>
      </c>
      <c r="W47" s="99" t="s">
        <v>1772</v>
      </c>
      <c r="X47" s="100">
        <v>27328302</v>
      </c>
      <c r="Y47" s="100">
        <f t="shared" si="3"/>
        <v>4929504</v>
      </c>
      <c r="Z47" s="100">
        <v>4507</v>
      </c>
      <c r="AA47" s="100">
        <v>4924997</v>
      </c>
    </row>
    <row r="48" spans="1:27" ht="15">
      <c r="A48" s="98" t="s">
        <v>384</v>
      </c>
      <c r="B48" s="99" t="s">
        <v>1773</v>
      </c>
      <c r="C48" s="100">
        <v>772281</v>
      </c>
      <c r="D48" s="46">
        <f t="shared" si="0"/>
        <v>903555</v>
      </c>
      <c r="E48" s="100">
        <v>6201</v>
      </c>
      <c r="F48" s="100">
        <v>897354</v>
      </c>
      <c r="H48" s="98" t="s">
        <v>399</v>
      </c>
      <c r="I48" s="99" t="s">
        <v>1777</v>
      </c>
      <c r="J48" s="79"/>
      <c r="K48" s="46">
        <f t="shared" si="1"/>
        <v>124600</v>
      </c>
      <c r="L48" s="79"/>
      <c r="M48" s="100">
        <v>124600</v>
      </c>
      <c r="O48" s="98" t="s">
        <v>384</v>
      </c>
      <c r="P48" s="99" t="s">
        <v>1773</v>
      </c>
      <c r="Q48" s="100">
        <v>9269232</v>
      </c>
      <c r="R48" s="46">
        <f t="shared" si="2"/>
        <v>8533321</v>
      </c>
      <c r="S48" s="100">
        <v>2243903</v>
      </c>
      <c r="T48" s="100">
        <v>6289418</v>
      </c>
      <c r="V48" s="98" t="s">
        <v>384</v>
      </c>
      <c r="W48" s="99" t="s">
        <v>1773</v>
      </c>
      <c r="X48" s="100">
        <v>350200</v>
      </c>
      <c r="Y48" s="100">
        <f t="shared" si="3"/>
        <v>5577888</v>
      </c>
      <c r="Z48" s="79"/>
      <c r="AA48" s="100">
        <v>5577888</v>
      </c>
    </row>
    <row r="49" spans="1:27" ht="15">
      <c r="A49" s="98" t="s">
        <v>387</v>
      </c>
      <c r="B49" s="99" t="s">
        <v>1774</v>
      </c>
      <c r="C49" s="79"/>
      <c r="D49" s="46">
        <f t="shared" si="0"/>
        <v>647100</v>
      </c>
      <c r="E49" s="79"/>
      <c r="F49" s="100">
        <v>647100</v>
      </c>
      <c r="H49" s="98" t="s">
        <v>402</v>
      </c>
      <c r="I49" s="99" t="s">
        <v>1778</v>
      </c>
      <c r="J49" s="79"/>
      <c r="K49" s="46">
        <f t="shared" si="1"/>
        <v>88895</v>
      </c>
      <c r="L49" s="79"/>
      <c r="M49" s="100">
        <v>88895</v>
      </c>
      <c r="O49" s="98" t="s">
        <v>387</v>
      </c>
      <c r="P49" s="99" t="s">
        <v>1774</v>
      </c>
      <c r="Q49" s="100">
        <v>7614720</v>
      </c>
      <c r="R49" s="46">
        <f t="shared" si="2"/>
        <v>4251985</v>
      </c>
      <c r="S49" s="100">
        <v>104600</v>
      </c>
      <c r="T49" s="100">
        <v>4147385</v>
      </c>
      <c r="V49" s="98" t="s">
        <v>387</v>
      </c>
      <c r="W49" s="99" t="s">
        <v>1774</v>
      </c>
      <c r="X49" s="100">
        <v>115201</v>
      </c>
      <c r="Y49" s="100">
        <f t="shared" si="3"/>
        <v>2315256</v>
      </c>
      <c r="Z49" s="100">
        <v>184500</v>
      </c>
      <c r="AA49" s="100">
        <v>2130756</v>
      </c>
    </row>
    <row r="50" spans="1:27" ht="15">
      <c r="A50" s="98" t="s">
        <v>390</v>
      </c>
      <c r="B50" s="99" t="s">
        <v>1775</v>
      </c>
      <c r="C50" s="100">
        <v>1150</v>
      </c>
      <c r="D50" s="46">
        <f t="shared" si="0"/>
        <v>1069533</v>
      </c>
      <c r="E50" s="100">
        <v>738100</v>
      </c>
      <c r="F50" s="100">
        <v>331433</v>
      </c>
      <c r="H50" s="98" t="s">
        <v>405</v>
      </c>
      <c r="I50" s="99" t="s">
        <v>1779</v>
      </c>
      <c r="J50" s="79"/>
      <c r="K50" s="46">
        <f t="shared" si="1"/>
        <v>512315</v>
      </c>
      <c r="L50" s="79"/>
      <c r="M50" s="100">
        <v>512315</v>
      </c>
      <c r="O50" s="98" t="s">
        <v>390</v>
      </c>
      <c r="P50" s="99" t="s">
        <v>1775</v>
      </c>
      <c r="Q50" s="100">
        <v>3781200</v>
      </c>
      <c r="R50" s="46">
        <f t="shared" si="2"/>
        <v>9757739</v>
      </c>
      <c r="S50" s="100">
        <v>5123548</v>
      </c>
      <c r="T50" s="100">
        <v>4634191</v>
      </c>
      <c r="V50" s="98" t="s">
        <v>390</v>
      </c>
      <c r="W50" s="99" t="s">
        <v>1775</v>
      </c>
      <c r="X50" s="100">
        <v>508450</v>
      </c>
      <c r="Y50" s="100">
        <f t="shared" si="3"/>
        <v>4672537</v>
      </c>
      <c r="Z50" s="79"/>
      <c r="AA50" s="100">
        <v>4672537</v>
      </c>
    </row>
    <row r="51" spans="1:27" ht="15">
      <c r="A51" s="98" t="s">
        <v>393</v>
      </c>
      <c r="B51" s="99" t="s">
        <v>2323</v>
      </c>
      <c r="C51" s="100">
        <v>50000</v>
      </c>
      <c r="D51" s="46">
        <f t="shared" si="0"/>
        <v>907820</v>
      </c>
      <c r="E51" s="100">
        <v>400</v>
      </c>
      <c r="F51" s="100">
        <v>907420</v>
      </c>
      <c r="H51" s="98" t="s">
        <v>408</v>
      </c>
      <c r="I51" s="99" t="s">
        <v>1780</v>
      </c>
      <c r="J51" s="79"/>
      <c r="K51" s="46">
        <f t="shared" si="1"/>
        <v>85000</v>
      </c>
      <c r="L51" s="100">
        <v>18000</v>
      </c>
      <c r="M51" s="100">
        <v>67000</v>
      </c>
      <c r="O51" s="98" t="s">
        <v>393</v>
      </c>
      <c r="P51" s="99" t="s">
        <v>2323</v>
      </c>
      <c r="Q51" s="100">
        <v>55156400</v>
      </c>
      <c r="R51" s="46">
        <f t="shared" si="2"/>
        <v>9038496</v>
      </c>
      <c r="S51" s="100">
        <v>398931</v>
      </c>
      <c r="T51" s="100">
        <v>8639565</v>
      </c>
      <c r="V51" s="98" t="s">
        <v>393</v>
      </c>
      <c r="W51" s="99" t="s">
        <v>2323</v>
      </c>
      <c r="X51" s="100">
        <v>2400150</v>
      </c>
      <c r="Y51" s="100">
        <f t="shared" si="3"/>
        <v>50256569</v>
      </c>
      <c r="Z51" s="100">
        <v>571000</v>
      </c>
      <c r="AA51" s="100">
        <v>49685569</v>
      </c>
    </row>
    <row r="52" spans="1:27" ht="15">
      <c r="A52" s="98" t="s">
        <v>396</v>
      </c>
      <c r="B52" s="99" t="s">
        <v>1776</v>
      </c>
      <c r="C52" s="79"/>
      <c r="D52" s="46">
        <f t="shared" si="0"/>
        <v>329358</v>
      </c>
      <c r="E52" s="100">
        <v>224300</v>
      </c>
      <c r="F52" s="100">
        <v>105058</v>
      </c>
      <c r="H52" s="98" t="s">
        <v>411</v>
      </c>
      <c r="I52" s="99" t="s">
        <v>2253</v>
      </c>
      <c r="J52" s="79"/>
      <c r="K52" s="46">
        <f t="shared" si="1"/>
        <v>2500</v>
      </c>
      <c r="L52" s="79"/>
      <c r="M52" s="100">
        <v>2500</v>
      </c>
      <c r="O52" s="98" t="s">
        <v>396</v>
      </c>
      <c r="P52" s="99" t="s">
        <v>1776</v>
      </c>
      <c r="Q52" s="100">
        <v>1876153</v>
      </c>
      <c r="R52" s="46">
        <f t="shared" si="2"/>
        <v>2498298</v>
      </c>
      <c r="S52" s="100">
        <v>1068953</v>
      </c>
      <c r="T52" s="100">
        <v>1429345</v>
      </c>
      <c r="V52" s="98" t="s">
        <v>396</v>
      </c>
      <c r="W52" s="99" t="s">
        <v>1776</v>
      </c>
      <c r="X52" s="79"/>
      <c r="Y52" s="100">
        <f t="shared" si="3"/>
        <v>76625</v>
      </c>
      <c r="Z52" s="100">
        <v>125</v>
      </c>
      <c r="AA52" s="100">
        <v>76500</v>
      </c>
    </row>
    <row r="53" spans="1:27" ht="15">
      <c r="A53" s="98" t="s">
        <v>399</v>
      </c>
      <c r="B53" s="99" t="s">
        <v>1777</v>
      </c>
      <c r="C53" s="79"/>
      <c r="D53" s="46">
        <f t="shared" si="0"/>
        <v>462389</v>
      </c>
      <c r="E53" s="79"/>
      <c r="F53" s="100">
        <v>462389</v>
      </c>
      <c r="H53" s="98" t="s">
        <v>414</v>
      </c>
      <c r="I53" s="99" t="s">
        <v>1781</v>
      </c>
      <c r="J53" s="79"/>
      <c r="K53" s="46">
        <f t="shared" si="1"/>
        <v>339050</v>
      </c>
      <c r="L53" s="79"/>
      <c r="M53" s="100">
        <v>339050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100">
        <f t="shared" si="3"/>
        <v>2723217</v>
      </c>
      <c r="Z53" s="79"/>
      <c r="AA53" s="100">
        <v>2723217</v>
      </c>
    </row>
    <row r="54" spans="1:27" ht="15">
      <c r="A54" s="98" t="s">
        <v>402</v>
      </c>
      <c r="B54" s="99" t="s">
        <v>1778</v>
      </c>
      <c r="C54" s="100">
        <v>579900</v>
      </c>
      <c r="D54" s="46">
        <f t="shared" si="0"/>
        <v>65117</v>
      </c>
      <c r="E54" s="79"/>
      <c r="F54" s="100">
        <v>65117</v>
      </c>
      <c r="H54" s="98" t="s">
        <v>417</v>
      </c>
      <c r="I54" s="99" t="s">
        <v>1782</v>
      </c>
      <c r="J54" s="100">
        <v>4662950</v>
      </c>
      <c r="K54" s="46">
        <f t="shared" si="1"/>
        <v>80079</v>
      </c>
      <c r="L54" s="79"/>
      <c r="M54" s="100">
        <v>80079</v>
      </c>
      <c r="O54" s="98" t="s">
        <v>402</v>
      </c>
      <c r="P54" s="99" t="s">
        <v>1778</v>
      </c>
      <c r="Q54" s="100">
        <v>1462100</v>
      </c>
      <c r="R54" s="46">
        <f t="shared" si="2"/>
        <v>2312741</v>
      </c>
      <c r="S54" s="100">
        <v>862220</v>
      </c>
      <c r="T54" s="100">
        <v>1450521</v>
      </c>
      <c r="V54" s="98" t="s">
        <v>402</v>
      </c>
      <c r="W54" s="99" t="s">
        <v>1778</v>
      </c>
      <c r="X54" s="100">
        <v>61875</v>
      </c>
      <c r="Y54" s="100">
        <f t="shared" si="3"/>
        <v>999344</v>
      </c>
      <c r="Z54" s="100">
        <v>12680</v>
      </c>
      <c r="AA54" s="100">
        <v>986664</v>
      </c>
    </row>
    <row r="55" spans="1:27" ht="15">
      <c r="A55" s="98" t="s">
        <v>405</v>
      </c>
      <c r="B55" s="99" t="s">
        <v>1779</v>
      </c>
      <c r="C55" s="79"/>
      <c r="D55" s="46">
        <f t="shared" si="0"/>
        <v>822540</v>
      </c>
      <c r="E55" s="100">
        <v>261339</v>
      </c>
      <c r="F55" s="100">
        <v>561201</v>
      </c>
      <c r="H55" s="98" t="s">
        <v>420</v>
      </c>
      <c r="I55" s="99" t="s">
        <v>1783</v>
      </c>
      <c r="J55" s="79"/>
      <c r="K55" s="46">
        <f t="shared" si="1"/>
        <v>1128879</v>
      </c>
      <c r="L55" s="100">
        <v>11201</v>
      </c>
      <c r="M55" s="100">
        <v>1117678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100">
        <f t="shared" si="3"/>
        <v>5857129</v>
      </c>
      <c r="Z55" s="79"/>
      <c r="AA55" s="100">
        <v>5857129</v>
      </c>
    </row>
    <row r="56" spans="1:27" ht="15">
      <c r="A56" s="98" t="s">
        <v>408</v>
      </c>
      <c r="B56" s="99" t="s">
        <v>1780</v>
      </c>
      <c r="C56" s="100">
        <v>282500</v>
      </c>
      <c r="D56" s="46">
        <f t="shared" si="0"/>
        <v>486901</v>
      </c>
      <c r="E56" s="100">
        <v>191000</v>
      </c>
      <c r="F56" s="100">
        <v>295901</v>
      </c>
      <c r="H56" s="98" t="s">
        <v>423</v>
      </c>
      <c r="I56" s="99" t="s">
        <v>1784</v>
      </c>
      <c r="J56" s="100">
        <v>568000</v>
      </c>
      <c r="K56" s="46">
        <f t="shared" si="1"/>
        <v>1076434</v>
      </c>
      <c r="L56" s="100">
        <v>867434</v>
      </c>
      <c r="M56" s="100">
        <v>209000</v>
      </c>
      <c r="O56" s="98" t="s">
        <v>408</v>
      </c>
      <c r="P56" s="99" t="s">
        <v>1780</v>
      </c>
      <c r="Q56" s="100">
        <v>1785303</v>
      </c>
      <c r="R56" s="46">
        <f t="shared" si="2"/>
        <v>5367908</v>
      </c>
      <c r="S56" s="100">
        <v>2725304</v>
      </c>
      <c r="T56" s="100">
        <v>2642604</v>
      </c>
      <c r="V56" s="98" t="s">
        <v>408</v>
      </c>
      <c r="W56" s="99" t="s">
        <v>1780</v>
      </c>
      <c r="X56" s="79"/>
      <c r="Y56" s="100">
        <f t="shared" si="3"/>
        <v>346756</v>
      </c>
      <c r="Z56" s="100">
        <v>77500</v>
      </c>
      <c r="AA56" s="100">
        <v>269256</v>
      </c>
    </row>
    <row r="57" spans="1:27" ht="15">
      <c r="A57" s="98" t="s">
        <v>411</v>
      </c>
      <c r="B57" s="99" t="s">
        <v>2253</v>
      </c>
      <c r="C57" s="79"/>
      <c r="D57" s="46">
        <f t="shared" si="0"/>
        <v>841741</v>
      </c>
      <c r="E57" s="100">
        <v>452550</v>
      </c>
      <c r="F57" s="100">
        <v>389191</v>
      </c>
      <c r="H57" s="98" t="s">
        <v>426</v>
      </c>
      <c r="I57" s="99" t="s">
        <v>1785</v>
      </c>
      <c r="J57" s="79"/>
      <c r="K57" s="46">
        <f t="shared" si="1"/>
        <v>38205</v>
      </c>
      <c r="L57" s="79"/>
      <c r="M57" s="100">
        <v>38205</v>
      </c>
      <c r="O57" s="98" t="s">
        <v>411</v>
      </c>
      <c r="P57" s="99" t="s">
        <v>2253</v>
      </c>
      <c r="Q57" s="100">
        <v>913600</v>
      </c>
      <c r="R57" s="46">
        <f t="shared" si="2"/>
        <v>5483016</v>
      </c>
      <c r="S57" s="100">
        <v>2004250</v>
      </c>
      <c r="T57" s="100">
        <v>3478766</v>
      </c>
      <c r="V57" s="98" t="s">
        <v>411</v>
      </c>
      <c r="W57" s="99" t="s">
        <v>2253</v>
      </c>
      <c r="X57" s="79"/>
      <c r="Y57" s="100">
        <f t="shared" si="3"/>
        <v>3147064</v>
      </c>
      <c r="Z57" s="100">
        <v>2620000</v>
      </c>
      <c r="AA57" s="100">
        <v>527064</v>
      </c>
    </row>
    <row r="58" spans="1:27" ht="15">
      <c r="A58" s="98" t="s">
        <v>414</v>
      </c>
      <c r="B58" s="99" t="s">
        <v>1781</v>
      </c>
      <c r="C58" s="100">
        <v>2800</v>
      </c>
      <c r="D58" s="46">
        <f t="shared" si="0"/>
        <v>307292</v>
      </c>
      <c r="E58" s="100">
        <v>3000</v>
      </c>
      <c r="F58" s="100">
        <v>304292</v>
      </c>
      <c r="H58" s="98" t="s">
        <v>429</v>
      </c>
      <c r="I58" s="99" t="s">
        <v>1786</v>
      </c>
      <c r="J58" s="79"/>
      <c r="K58" s="46">
        <f t="shared" si="1"/>
        <v>50653</v>
      </c>
      <c r="L58" s="79"/>
      <c r="M58" s="100">
        <v>50653</v>
      </c>
      <c r="O58" s="98" t="s">
        <v>414</v>
      </c>
      <c r="P58" s="99" t="s">
        <v>1781</v>
      </c>
      <c r="Q58" s="100">
        <v>2544701</v>
      </c>
      <c r="R58" s="46">
        <f t="shared" si="2"/>
        <v>2252451</v>
      </c>
      <c r="S58" s="100">
        <v>641501</v>
      </c>
      <c r="T58" s="100">
        <v>1610950</v>
      </c>
      <c r="V58" s="98" t="s">
        <v>414</v>
      </c>
      <c r="W58" s="99" t="s">
        <v>1781</v>
      </c>
      <c r="X58" s="79"/>
      <c r="Y58" s="100">
        <f t="shared" si="3"/>
        <v>2471169</v>
      </c>
      <c r="Z58" s="100">
        <v>169035</v>
      </c>
      <c r="AA58" s="100">
        <v>2302134</v>
      </c>
    </row>
    <row r="59" spans="1:27" ht="15">
      <c r="A59" s="98" t="s">
        <v>417</v>
      </c>
      <c r="B59" s="99" t="s">
        <v>1782</v>
      </c>
      <c r="C59" s="100">
        <v>202500</v>
      </c>
      <c r="D59" s="46">
        <f t="shared" si="0"/>
        <v>421150</v>
      </c>
      <c r="E59" s="100">
        <v>98200</v>
      </c>
      <c r="F59" s="100">
        <v>322950</v>
      </c>
      <c r="H59" s="98" t="s">
        <v>432</v>
      </c>
      <c r="I59" s="99" t="s">
        <v>1787</v>
      </c>
      <c r="J59" s="100">
        <v>2203600</v>
      </c>
      <c r="K59" s="46">
        <f t="shared" si="1"/>
        <v>1328536</v>
      </c>
      <c r="L59" s="100">
        <v>50000</v>
      </c>
      <c r="M59" s="100">
        <v>1278536</v>
      </c>
      <c r="O59" s="98" t="s">
        <v>417</v>
      </c>
      <c r="P59" s="99" t="s">
        <v>1782</v>
      </c>
      <c r="Q59" s="100">
        <v>1211050</v>
      </c>
      <c r="R59" s="46">
        <f t="shared" si="2"/>
        <v>4058205</v>
      </c>
      <c r="S59" s="100">
        <v>840120</v>
      </c>
      <c r="T59" s="100">
        <v>3218085</v>
      </c>
      <c r="V59" s="98" t="s">
        <v>417</v>
      </c>
      <c r="W59" s="99" t="s">
        <v>1782</v>
      </c>
      <c r="X59" s="100">
        <v>5459950</v>
      </c>
      <c r="Y59" s="100">
        <f t="shared" si="3"/>
        <v>1885433</v>
      </c>
      <c r="Z59" s="79"/>
      <c r="AA59" s="100">
        <v>1885433</v>
      </c>
    </row>
    <row r="60" spans="1:27" ht="15">
      <c r="A60" s="98" t="s">
        <v>420</v>
      </c>
      <c r="B60" s="99" t="s">
        <v>1783</v>
      </c>
      <c r="C60" s="100">
        <v>12800</v>
      </c>
      <c r="D60" s="46">
        <f t="shared" si="0"/>
        <v>890419</v>
      </c>
      <c r="E60" s="100">
        <v>88100</v>
      </c>
      <c r="F60" s="100">
        <v>802319</v>
      </c>
      <c r="H60" s="98" t="s">
        <v>435</v>
      </c>
      <c r="I60" s="99" t="s">
        <v>1788</v>
      </c>
      <c r="J60" s="79"/>
      <c r="K60" s="46">
        <f t="shared" si="1"/>
        <v>360740</v>
      </c>
      <c r="L60" s="79"/>
      <c r="M60" s="100">
        <v>360740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100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423</v>
      </c>
      <c r="B61" s="99" t="s">
        <v>1784</v>
      </c>
      <c r="C61" s="100">
        <v>135100</v>
      </c>
      <c r="D61" s="46">
        <f t="shared" si="0"/>
        <v>1511231</v>
      </c>
      <c r="E61" s="100">
        <v>85402</v>
      </c>
      <c r="F61" s="100">
        <v>1425829</v>
      </c>
      <c r="H61" s="98" t="s">
        <v>438</v>
      </c>
      <c r="I61" s="99" t="s">
        <v>1789</v>
      </c>
      <c r="J61" s="100">
        <v>30000</v>
      </c>
      <c r="K61" s="46">
        <f t="shared" si="1"/>
        <v>3350</v>
      </c>
      <c r="L61" s="79"/>
      <c r="M61" s="100">
        <v>3350</v>
      </c>
      <c r="O61" s="98" t="s">
        <v>423</v>
      </c>
      <c r="P61" s="99" t="s">
        <v>1784</v>
      </c>
      <c r="Q61" s="100">
        <v>2220205</v>
      </c>
      <c r="R61" s="46">
        <f t="shared" si="2"/>
        <v>21203298</v>
      </c>
      <c r="S61" s="100">
        <v>3161833</v>
      </c>
      <c r="T61" s="100">
        <v>18041465</v>
      </c>
      <c r="V61" s="98" t="s">
        <v>423</v>
      </c>
      <c r="W61" s="99" t="s">
        <v>1784</v>
      </c>
      <c r="X61" s="100">
        <v>9969288</v>
      </c>
      <c r="Y61" s="100">
        <f t="shared" si="3"/>
        <v>12787953</v>
      </c>
      <c r="Z61" s="100">
        <v>9047935</v>
      </c>
      <c r="AA61" s="100">
        <v>3740018</v>
      </c>
    </row>
    <row r="62" spans="1:27" ht="15">
      <c r="A62" s="98" t="s">
        <v>426</v>
      </c>
      <c r="B62" s="99" t="s">
        <v>1785</v>
      </c>
      <c r="C62" s="79"/>
      <c r="D62" s="46">
        <f t="shared" si="0"/>
        <v>664400</v>
      </c>
      <c r="E62" s="100">
        <v>232900</v>
      </c>
      <c r="F62" s="100">
        <v>431500</v>
      </c>
      <c r="H62" s="98" t="s">
        <v>441</v>
      </c>
      <c r="I62" s="99" t="s">
        <v>1790</v>
      </c>
      <c r="J62" s="79"/>
      <c r="K62" s="46">
        <f t="shared" si="1"/>
        <v>59425</v>
      </c>
      <c r="L62" s="79"/>
      <c r="M62" s="100">
        <v>59425</v>
      </c>
      <c r="O62" s="98" t="s">
        <v>426</v>
      </c>
      <c r="P62" s="99" t="s">
        <v>1785</v>
      </c>
      <c r="Q62" s="100">
        <v>376100</v>
      </c>
      <c r="R62" s="46">
        <f t="shared" si="2"/>
        <v>4655430</v>
      </c>
      <c r="S62" s="100">
        <v>1877900</v>
      </c>
      <c r="T62" s="100">
        <v>2777530</v>
      </c>
      <c r="V62" s="98" t="s">
        <v>426</v>
      </c>
      <c r="W62" s="99" t="s">
        <v>1785</v>
      </c>
      <c r="X62" s="79"/>
      <c r="Y62" s="100">
        <f t="shared" si="3"/>
        <v>1608724</v>
      </c>
      <c r="Z62" s="79"/>
      <c r="AA62" s="100">
        <v>1608724</v>
      </c>
    </row>
    <row r="63" spans="1:27" ht="15">
      <c r="A63" s="98" t="s">
        <v>429</v>
      </c>
      <c r="B63" s="99" t="s">
        <v>1786</v>
      </c>
      <c r="C63" s="79"/>
      <c r="D63" s="46">
        <f t="shared" si="0"/>
        <v>506503</v>
      </c>
      <c r="E63" s="100">
        <v>239304</v>
      </c>
      <c r="F63" s="100">
        <v>267199</v>
      </c>
      <c r="H63" s="98" t="s">
        <v>444</v>
      </c>
      <c r="I63" s="99" t="s">
        <v>1791</v>
      </c>
      <c r="J63" s="79"/>
      <c r="K63" s="46">
        <f t="shared" si="1"/>
        <v>549200</v>
      </c>
      <c r="L63" s="79"/>
      <c r="M63" s="100">
        <v>549200</v>
      </c>
      <c r="O63" s="98" t="s">
        <v>429</v>
      </c>
      <c r="P63" s="99" t="s">
        <v>1786</v>
      </c>
      <c r="Q63" s="100">
        <v>309750</v>
      </c>
      <c r="R63" s="46">
        <f t="shared" si="2"/>
        <v>3402571</v>
      </c>
      <c r="S63" s="100">
        <v>1162717</v>
      </c>
      <c r="T63" s="100">
        <v>2239854</v>
      </c>
      <c r="V63" s="98" t="s">
        <v>429</v>
      </c>
      <c r="W63" s="99" t="s">
        <v>1786</v>
      </c>
      <c r="X63" s="100">
        <v>94001</v>
      </c>
      <c r="Y63" s="100">
        <f t="shared" si="3"/>
        <v>2436945</v>
      </c>
      <c r="Z63" s="100">
        <v>53500</v>
      </c>
      <c r="AA63" s="100">
        <v>2383445</v>
      </c>
    </row>
    <row r="64" spans="1:27" ht="15">
      <c r="A64" s="98" t="s">
        <v>432</v>
      </c>
      <c r="B64" s="99" t="s">
        <v>1787</v>
      </c>
      <c r="C64" s="100">
        <v>1961400</v>
      </c>
      <c r="D64" s="46">
        <f t="shared" si="0"/>
        <v>267955</v>
      </c>
      <c r="E64" s="79"/>
      <c r="F64" s="100">
        <v>267955</v>
      </c>
      <c r="H64" s="98" t="s">
        <v>450</v>
      </c>
      <c r="I64" s="99" t="s">
        <v>1793</v>
      </c>
      <c r="J64" s="79"/>
      <c r="K64" s="46">
        <f t="shared" si="1"/>
        <v>108700</v>
      </c>
      <c r="L64" s="100">
        <v>51500</v>
      </c>
      <c r="M64" s="100">
        <v>57200</v>
      </c>
      <c r="O64" s="98" t="s">
        <v>432</v>
      </c>
      <c r="P64" s="99" t="s">
        <v>1787</v>
      </c>
      <c r="Q64" s="100">
        <v>7885900</v>
      </c>
      <c r="R64" s="46">
        <f t="shared" si="2"/>
        <v>5368625</v>
      </c>
      <c r="S64" s="100">
        <v>2912000</v>
      </c>
      <c r="T64" s="100">
        <v>2456625</v>
      </c>
      <c r="V64" s="98" t="s">
        <v>432</v>
      </c>
      <c r="W64" s="99" t="s">
        <v>1787</v>
      </c>
      <c r="X64" s="100">
        <v>39218600</v>
      </c>
      <c r="Y64" s="100">
        <f t="shared" si="3"/>
        <v>37391630</v>
      </c>
      <c r="Z64" s="100">
        <v>28871300</v>
      </c>
      <c r="AA64" s="100">
        <v>8520330</v>
      </c>
    </row>
    <row r="65" spans="1:27" ht="15">
      <c r="A65" s="98" t="s">
        <v>435</v>
      </c>
      <c r="B65" s="99" t="s">
        <v>1788</v>
      </c>
      <c r="C65" s="79"/>
      <c r="D65" s="46">
        <f t="shared" si="0"/>
        <v>103054</v>
      </c>
      <c r="E65" s="79"/>
      <c r="F65" s="100">
        <v>103054</v>
      </c>
      <c r="H65" s="98" t="s">
        <v>457</v>
      </c>
      <c r="I65" s="99" t="s">
        <v>1795</v>
      </c>
      <c r="J65" s="79"/>
      <c r="K65" s="46">
        <f t="shared" si="1"/>
        <v>23750</v>
      </c>
      <c r="L65" s="79"/>
      <c r="M65" s="100">
        <v>23750</v>
      </c>
      <c r="O65" s="98" t="s">
        <v>435</v>
      </c>
      <c r="P65" s="99" t="s">
        <v>1788</v>
      </c>
      <c r="Q65" s="79"/>
      <c r="R65" s="46">
        <f t="shared" si="2"/>
        <v>894226</v>
      </c>
      <c r="S65" s="79"/>
      <c r="T65" s="100">
        <v>894226</v>
      </c>
      <c r="V65" s="98" t="s">
        <v>435</v>
      </c>
      <c r="W65" s="99" t="s">
        <v>1788</v>
      </c>
      <c r="X65" s="79"/>
      <c r="Y65" s="100">
        <f t="shared" si="3"/>
        <v>5386939</v>
      </c>
      <c r="Z65" s="79"/>
      <c r="AA65" s="100">
        <v>5386939</v>
      </c>
    </row>
    <row r="66" spans="1:27" ht="15">
      <c r="A66" s="98" t="s">
        <v>438</v>
      </c>
      <c r="B66" s="99" t="s">
        <v>1789</v>
      </c>
      <c r="C66" s="79"/>
      <c r="D66" s="46">
        <f t="shared" si="0"/>
        <v>369071</v>
      </c>
      <c r="E66" s="100">
        <v>109600</v>
      </c>
      <c r="F66" s="100">
        <v>259471</v>
      </c>
      <c r="H66" s="98" t="s">
        <v>460</v>
      </c>
      <c r="I66" s="99" t="s">
        <v>1796</v>
      </c>
      <c r="J66" s="79"/>
      <c r="K66" s="46">
        <f t="shared" si="1"/>
        <v>73250</v>
      </c>
      <c r="L66" s="79"/>
      <c r="M66" s="100">
        <v>73250</v>
      </c>
      <c r="O66" s="98" t="s">
        <v>438</v>
      </c>
      <c r="P66" s="99" t="s">
        <v>1789</v>
      </c>
      <c r="Q66" s="100">
        <v>6147160</v>
      </c>
      <c r="R66" s="46">
        <f t="shared" si="2"/>
        <v>5913316</v>
      </c>
      <c r="S66" s="100">
        <v>2690188</v>
      </c>
      <c r="T66" s="100">
        <v>3223128</v>
      </c>
      <c r="V66" s="98" t="s">
        <v>438</v>
      </c>
      <c r="W66" s="99" t="s">
        <v>1789</v>
      </c>
      <c r="X66" s="100">
        <v>275853</v>
      </c>
      <c r="Y66" s="100">
        <f t="shared" si="3"/>
        <v>311575</v>
      </c>
      <c r="Z66" s="79"/>
      <c r="AA66" s="100">
        <v>311575</v>
      </c>
    </row>
    <row r="67" spans="1:27" ht="15">
      <c r="A67" s="98" t="s">
        <v>441</v>
      </c>
      <c r="B67" s="99" t="s">
        <v>1790</v>
      </c>
      <c r="C67" s="79"/>
      <c r="D67" s="46">
        <f t="shared" si="0"/>
        <v>486502</v>
      </c>
      <c r="E67" s="100">
        <v>156800</v>
      </c>
      <c r="F67" s="100">
        <v>329702</v>
      </c>
      <c r="H67" s="98" t="s">
        <v>463</v>
      </c>
      <c r="I67" s="99" t="s">
        <v>1797</v>
      </c>
      <c r="J67" s="79"/>
      <c r="K67" s="46">
        <f t="shared" si="1"/>
        <v>2610469</v>
      </c>
      <c r="L67" s="79"/>
      <c r="M67" s="100">
        <v>2610469</v>
      </c>
      <c r="O67" s="98" t="s">
        <v>441</v>
      </c>
      <c r="P67" s="99" t="s">
        <v>1790</v>
      </c>
      <c r="Q67" s="100">
        <v>69000</v>
      </c>
      <c r="R67" s="46">
        <f t="shared" si="2"/>
        <v>4333579</v>
      </c>
      <c r="S67" s="100">
        <v>954840</v>
      </c>
      <c r="T67" s="100">
        <v>3378739</v>
      </c>
      <c r="V67" s="98" t="s">
        <v>441</v>
      </c>
      <c r="W67" s="99" t="s">
        <v>1790</v>
      </c>
      <c r="X67" s="100">
        <v>11328141</v>
      </c>
      <c r="Y67" s="100">
        <f t="shared" si="3"/>
        <v>2273558</v>
      </c>
      <c r="Z67" s="100">
        <v>2000</v>
      </c>
      <c r="AA67" s="100">
        <v>2271558</v>
      </c>
    </row>
    <row r="68" spans="1:27" ht="15">
      <c r="A68" s="98" t="s">
        <v>444</v>
      </c>
      <c r="B68" s="99" t="s">
        <v>1791</v>
      </c>
      <c r="C68" s="100">
        <v>188500</v>
      </c>
      <c r="D68" s="46">
        <f t="shared" si="0"/>
        <v>40707</v>
      </c>
      <c r="E68" s="79"/>
      <c r="F68" s="100">
        <v>40707</v>
      </c>
      <c r="H68" s="98" t="s">
        <v>466</v>
      </c>
      <c r="I68" s="99" t="s">
        <v>1798</v>
      </c>
      <c r="J68" s="79"/>
      <c r="K68" s="46">
        <f t="shared" si="1"/>
        <v>292050</v>
      </c>
      <c r="L68" s="79"/>
      <c r="M68" s="100">
        <v>292050</v>
      </c>
      <c r="O68" s="98" t="s">
        <v>444</v>
      </c>
      <c r="P68" s="99" t="s">
        <v>1791</v>
      </c>
      <c r="Q68" s="100">
        <v>421100</v>
      </c>
      <c r="R68" s="46">
        <f t="shared" si="2"/>
        <v>897389</v>
      </c>
      <c r="S68" s="100">
        <v>108000</v>
      </c>
      <c r="T68" s="100">
        <v>789389</v>
      </c>
      <c r="V68" s="98" t="s">
        <v>444</v>
      </c>
      <c r="W68" s="99" t="s">
        <v>1791</v>
      </c>
      <c r="X68" s="79"/>
      <c r="Y68" s="100">
        <f t="shared" si="3"/>
        <v>3929252</v>
      </c>
      <c r="Z68" s="79"/>
      <c r="AA68" s="100">
        <v>3929252</v>
      </c>
    </row>
    <row r="69" spans="1:27" ht="15">
      <c r="A69" s="98" t="s">
        <v>447</v>
      </c>
      <c r="B69" s="99" t="s">
        <v>1792</v>
      </c>
      <c r="C69" s="79"/>
      <c r="D69" s="46">
        <f t="shared" si="0"/>
        <v>302087</v>
      </c>
      <c r="E69" s="79"/>
      <c r="F69" s="100">
        <v>302087</v>
      </c>
      <c r="H69" s="98" t="s">
        <v>469</v>
      </c>
      <c r="I69" s="99" t="s">
        <v>1799</v>
      </c>
      <c r="J69" s="79"/>
      <c r="K69" s="46">
        <f t="shared" si="1"/>
        <v>613064</v>
      </c>
      <c r="L69" s="79"/>
      <c r="M69" s="100">
        <v>613064</v>
      </c>
      <c r="O69" s="98" t="s">
        <v>447</v>
      </c>
      <c r="P69" s="99" t="s">
        <v>1792</v>
      </c>
      <c r="Q69" s="100">
        <v>3387650</v>
      </c>
      <c r="R69" s="46">
        <f t="shared" si="2"/>
        <v>4162289</v>
      </c>
      <c r="S69" s="100">
        <v>534000</v>
      </c>
      <c r="T69" s="100">
        <v>3628289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450</v>
      </c>
      <c r="B70" s="99" t="s">
        <v>1793</v>
      </c>
      <c r="C70" s="79"/>
      <c r="D70" s="46">
        <f t="shared" si="0"/>
        <v>525892</v>
      </c>
      <c r="E70" s="79"/>
      <c r="F70" s="100">
        <v>525892</v>
      </c>
      <c r="H70" s="98" t="s">
        <v>472</v>
      </c>
      <c r="I70" s="99" t="s">
        <v>1800</v>
      </c>
      <c r="J70" s="100">
        <v>12500</v>
      </c>
      <c r="K70" s="46">
        <f t="shared" si="1"/>
        <v>57400</v>
      </c>
      <c r="L70" s="79"/>
      <c r="M70" s="100">
        <v>57400</v>
      </c>
      <c r="O70" s="98" t="s">
        <v>450</v>
      </c>
      <c r="P70" s="99" t="s">
        <v>1793</v>
      </c>
      <c r="Q70" s="100">
        <v>878430</v>
      </c>
      <c r="R70" s="46">
        <f t="shared" si="2"/>
        <v>5298438</v>
      </c>
      <c r="S70" s="100">
        <v>1190385</v>
      </c>
      <c r="T70" s="100">
        <v>4108053</v>
      </c>
      <c r="V70" s="98" t="s">
        <v>450</v>
      </c>
      <c r="W70" s="99" t="s">
        <v>1793</v>
      </c>
      <c r="X70" s="79"/>
      <c r="Y70" s="100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454</v>
      </c>
      <c r="B71" s="99" t="s">
        <v>1794</v>
      </c>
      <c r="C71" s="100">
        <v>161500</v>
      </c>
      <c r="D71" s="46">
        <f aca="true" t="shared" si="4" ref="D71:D134">E71+F71</f>
        <v>219782</v>
      </c>
      <c r="E71" s="100">
        <v>12000</v>
      </c>
      <c r="F71" s="100">
        <v>207782</v>
      </c>
      <c r="H71" s="98" t="s">
        <v>478</v>
      </c>
      <c r="I71" s="99" t="s">
        <v>1802</v>
      </c>
      <c r="J71" s="79"/>
      <c r="K71" s="46">
        <f aca="true" t="shared" si="5" ref="K71:K134">L71+M71</f>
        <v>679102</v>
      </c>
      <c r="L71" s="79"/>
      <c r="M71" s="100">
        <v>679102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3459904</v>
      </c>
      <c r="S71" s="100">
        <v>1035560</v>
      </c>
      <c r="T71" s="100">
        <v>2424344</v>
      </c>
      <c r="V71" s="98" t="s">
        <v>454</v>
      </c>
      <c r="W71" s="99" t="s">
        <v>1794</v>
      </c>
      <c r="X71" s="100">
        <v>136700</v>
      </c>
      <c r="Y71" s="100">
        <f aca="true" t="shared" si="7" ref="Y71:Y134">Z71+AA71</f>
        <v>2510530</v>
      </c>
      <c r="Z71" s="79"/>
      <c r="AA71" s="100">
        <v>2510530</v>
      </c>
    </row>
    <row r="72" spans="1:27" ht="15">
      <c r="A72" s="98" t="s">
        <v>457</v>
      </c>
      <c r="B72" s="99" t="s">
        <v>1795</v>
      </c>
      <c r="C72" s="79"/>
      <c r="D72" s="46">
        <f t="shared" si="4"/>
        <v>1358663</v>
      </c>
      <c r="E72" s="100">
        <v>388000</v>
      </c>
      <c r="F72" s="100">
        <v>970663</v>
      </c>
      <c r="H72" s="98" t="s">
        <v>481</v>
      </c>
      <c r="I72" s="99" t="s">
        <v>1803</v>
      </c>
      <c r="J72" s="79"/>
      <c r="K72" s="46">
        <f t="shared" si="5"/>
        <v>42600</v>
      </c>
      <c r="L72" s="79"/>
      <c r="M72" s="100">
        <v>42600</v>
      </c>
      <c r="O72" s="98" t="s">
        <v>457</v>
      </c>
      <c r="P72" s="99" t="s">
        <v>1795</v>
      </c>
      <c r="Q72" s="100">
        <v>336800</v>
      </c>
      <c r="R72" s="46">
        <f t="shared" si="6"/>
        <v>7406897</v>
      </c>
      <c r="S72" s="100">
        <v>2088460</v>
      </c>
      <c r="T72" s="100">
        <v>5318437</v>
      </c>
      <c r="V72" s="98" t="s">
        <v>457</v>
      </c>
      <c r="W72" s="99" t="s">
        <v>1795</v>
      </c>
      <c r="X72" s="79"/>
      <c r="Y72" s="100">
        <f t="shared" si="7"/>
        <v>1822115</v>
      </c>
      <c r="Z72" s="79"/>
      <c r="AA72" s="100">
        <v>1822115</v>
      </c>
    </row>
    <row r="73" spans="1:27" ht="15">
      <c r="A73" s="98" t="s">
        <v>460</v>
      </c>
      <c r="B73" s="99" t="s">
        <v>1796</v>
      </c>
      <c r="C73" s="100">
        <v>1594750</v>
      </c>
      <c r="D73" s="46">
        <f t="shared" si="4"/>
        <v>284610</v>
      </c>
      <c r="E73" s="79"/>
      <c r="F73" s="100">
        <v>284610</v>
      </c>
      <c r="H73" s="98" t="s">
        <v>484</v>
      </c>
      <c r="I73" s="99" t="s">
        <v>1804</v>
      </c>
      <c r="J73" s="79"/>
      <c r="K73" s="46">
        <f t="shared" si="5"/>
        <v>146055</v>
      </c>
      <c r="L73" s="79"/>
      <c r="M73" s="100">
        <v>146055</v>
      </c>
      <c r="O73" s="98" t="s">
        <v>460</v>
      </c>
      <c r="P73" s="99" t="s">
        <v>1796</v>
      </c>
      <c r="Q73" s="100">
        <v>19389222</v>
      </c>
      <c r="R73" s="46">
        <f t="shared" si="6"/>
        <v>2324156</v>
      </c>
      <c r="S73" s="100">
        <v>711800</v>
      </c>
      <c r="T73" s="100">
        <v>1612356</v>
      </c>
      <c r="V73" s="98" t="s">
        <v>460</v>
      </c>
      <c r="W73" s="99" t="s">
        <v>1796</v>
      </c>
      <c r="X73" s="100">
        <v>288000</v>
      </c>
      <c r="Y73" s="100">
        <f t="shared" si="7"/>
        <v>2047375</v>
      </c>
      <c r="Z73" s="79"/>
      <c r="AA73" s="100">
        <v>2047375</v>
      </c>
    </row>
    <row r="74" spans="1:27" ht="15">
      <c r="A74" s="98" t="s">
        <v>463</v>
      </c>
      <c r="B74" s="99" t="s">
        <v>1797</v>
      </c>
      <c r="C74" s="100">
        <v>240000</v>
      </c>
      <c r="D74" s="46">
        <f t="shared" si="4"/>
        <v>1516612</v>
      </c>
      <c r="E74" s="100">
        <v>805841</v>
      </c>
      <c r="F74" s="100">
        <v>710771</v>
      </c>
      <c r="H74" s="98" t="s">
        <v>487</v>
      </c>
      <c r="I74" s="99" t="s">
        <v>1805</v>
      </c>
      <c r="J74" s="79"/>
      <c r="K74" s="46">
        <f t="shared" si="5"/>
        <v>332995</v>
      </c>
      <c r="L74" s="79"/>
      <c r="M74" s="100">
        <v>332995</v>
      </c>
      <c r="O74" s="98" t="s">
        <v>463</v>
      </c>
      <c r="P74" s="99" t="s">
        <v>1797</v>
      </c>
      <c r="Q74" s="100">
        <v>8973743</v>
      </c>
      <c r="R74" s="46">
        <f t="shared" si="6"/>
        <v>10214965</v>
      </c>
      <c r="S74" s="100">
        <v>5819917</v>
      </c>
      <c r="T74" s="100">
        <v>4395048</v>
      </c>
      <c r="V74" s="98" t="s">
        <v>463</v>
      </c>
      <c r="W74" s="99" t="s">
        <v>1797</v>
      </c>
      <c r="X74" s="100">
        <v>8067700</v>
      </c>
      <c r="Y74" s="100">
        <f t="shared" si="7"/>
        <v>108278259</v>
      </c>
      <c r="Z74" s="100">
        <v>227800</v>
      </c>
      <c r="AA74" s="100">
        <v>108050459</v>
      </c>
    </row>
    <row r="75" spans="1:27" ht="15">
      <c r="A75" s="98" t="s">
        <v>466</v>
      </c>
      <c r="B75" s="99" t="s">
        <v>1798</v>
      </c>
      <c r="C75" s="79"/>
      <c r="D75" s="46">
        <f t="shared" si="4"/>
        <v>316015</v>
      </c>
      <c r="E75" s="79"/>
      <c r="F75" s="100">
        <v>316015</v>
      </c>
      <c r="H75" s="98" t="s">
        <v>490</v>
      </c>
      <c r="I75" s="99" t="s">
        <v>1806</v>
      </c>
      <c r="J75" s="79"/>
      <c r="K75" s="46">
        <f t="shared" si="5"/>
        <v>149000</v>
      </c>
      <c r="L75" s="79"/>
      <c r="M75" s="100">
        <v>149000</v>
      </c>
      <c r="O75" s="98" t="s">
        <v>466</v>
      </c>
      <c r="P75" s="99" t="s">
        <v>1798</v>
      </c>
      <c r="Q75" s="100">
        <v>1390500</v>
      </c>
      <c r="R75" s="46">
        <f t="shared" si="6"/>
        <v>5197301</v>
      </c>
      <c r="S75" s="100">
        <v>1488400</v>
      </c>
      <c r="T75" s="100">
        <v>3708901</v>
      </c>
      <c r="V75" s="98" t="s">
        <v>466</v>
      </c>
      <c r="W75" s="99" t="s">
        <v>1798</v>
      </c>
      <c r="X75" s="100">
        <v>4300000</v>
      </c>
      <c r="Y75" s="100">
        <f t="shared" si="7"/>
        <v>1215167</v>
      </c>
      <c r="Z75" s="79"/>
      <c r="AA75" s="100">
        <v>1215167</v>
      </c>
    </row>
    <row r="76" spans="1:27" ht="15">
      <c r="A76" s="98" t="s">
        <v>469</v>
      </c>
      <c r="B76" s="99" t="s">
        <v>1799</v>
      </c>
      <c r="C76" s="100">
        <v>289700</v>
      </c>
      <c r="D76" s="46">
        <f t="shared" si="4"/>
        <v>1199000</v>
      </c>
      <c r="E76" s="100">
        <v>560300</v>
      </c>
      <c r="F76" s="100">
        <v>638700</v>
      </c>
      <c r="H76" s="98" t="s">
        <v>493</v>
      </c>
      <c r="I76" s="99" t="s">
        <v>2306</v>
      </c>
      <c r="J76" s="100">
        <v>20200</v>
      </c>
      <c r="K76" s="46">
        <f t="shared" si="5"/>
        <v>131195</v>
      </c>
      <c r="L76" s="79"/>
      <c r="M76" s="100">
        <v>131195</v>
      </c>
      <c r="O76" s="98" t="s">
        <v>469</v>
      </c>
      <c r="P76" s="99" t="s">
        <v>1799</v>
      </c>
      <c r="Q76" s="100">
        <v>2811975</v>
      </c>
      <c r="R76" s="46">
        <f t="shared" si="6"/>
        <v>8522950</v>
      </c>
      <c r="S76" s="100">
        <v>2652590</v>
      </c>
      <c r="T76" s="100">
        <v>5870360</v>
      </c>
      <c r="V76" s="98" t="s">
        <v>469</v>
      </c>
      <c r="W76" s="99" t="s">
        <v>1799</v>
      </c>
      <c r="X76" s="100">
        <v>375100</v>
      </c>
      <c r="Y76" s="100">
        <f t="shared" si="7"/>
        <v>8044328</v>
      </c>
      <c r="Z76" s="100">
        <v>111700</v>
      </c>
      <c r="AA76" s="100">
        <v>7932628</v>
      </c>
    </row>
    <row r="77" spans="1:27" ht="15">
      <c r="A77" s="98" t="s">
        <v>472</v>
      </c>
      <c r="B77" s="99" t="s">
        <v>1800</v>
      </c>
      <c r="C77" s="79"/>
      <c r="D77" s="46">
        <f t="shared" si="4"/>
        <v>241721</v>
      </c>
      <c r="E77" s="79"/>
      <c r="F77" s="100">
        <v>241721</v>
      </c>
      <c r="H77" s="98" t="s">
        <v>496</v>
      </c>
      <c r="I77" s="99" t="s">
        <v>1807</v>
      </c>
      <c r="J77" s="79"/>
      <c r="K77" s="46">
        <f t="shared" si="5"/>
        <v>235884</v>
      </c>
      <c r="L77" s="79"/>
      <c r="M77" s="100">
        <v>235884</v>
      </c>
      <c r="O77" s="98" t="s">
        <v>472</v>
      </c>
      <c r="P77" s="99" t="s">
        <v>1800</v>
      </c>
      <c r="Q77" s="100">
        <v>4160494</v>
      </c>
      <c r="R77" s="46">
        <f t="shared" si="6"/>
        <v>2283185</v>
      </c>
      <c r="S77" s="100">
        <v>130680</v>
      </c>
      <c r="T77" s="100">
        <v>2152505</v>
      </c>
      <c r="V77" s="98" t="s">
        <v>472</v>
      </c>
      <c r="W77" s="99" t="s">
        <v>1800</v>
      </c>
      <c r="X77" s="100">
        <v>12500</v>
      </c>
      <c r="Y77" s="100">
        <f t="shared" si="7"/>
        <v>12366580</v>
      </c>
      <c r="Z77" s="79"/>
      <c r="AA77" s="100">
        <v>12366580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2105112</v>
      </c>
      <c r="E78" s="100">
        <v>800150</v>
      </c>
      <c r="F78" s="100">
        <v>1304962</v>
      </c>
      <c r="H78" s="98" t="s">
        <v>499</v>
      </c>
      <c r="I78" s="99" t="s">
        <v>2233</v>
      </c>
      <c r="J78" s="79"/>
      <c r="K78" s="46">
        <f t="shared" si="5"/>
        <v>68650</v>
      </c>
      <c r="L78" s="79"/>
      <c r="M78" s="100">
        <v>68650</v>
      </c>
      <c r="O78" s="98" t="s">
        <v>475</v>
      </c>
      <c r="P78" s="99" t="s">
        <v>1801</v>
      </c>
      <c r="Q78" s="79"/>
      <c r="R78" s="46">
        <f t="shared" si="6"/>
        <v>2351051</v>
      </c>
      <c r="S78" s="100">
        <v>254100</v>
      </c>
      <c r="T78" s="100">
        <v>2096951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754849</v>
      </c>
      <c r="E79" s="100">
        <v>395050</v>
      </c>
      <c r="F79" s="100">
        <v>359799</v>
      </c>
      <c r="H79" s="98" t="s">
        <v>502</v>
      </c>
      <c r="I79" s="99" t="s">
        <v>1808</v>
      </c>
      <c r="J79" s="100">
        <v>18700</v>
      </c>
      <c r="K79" s="46">
        <f t="shared" si="5"/>
        <v>448595</v>
      </c>
      <c r="L79" s="79"/>
      <c r="M79" s="100">
        <v>448595</v>
      </c>
      <c r="O79" s="98" t="s">
        <v>478</v>
      </c>
      <c r="P79" s="99" t="s">
        <v>1802</v>
      </c>
      <c r="Q79" s="100">
        <v>4768340</v>
      </c>
      <c r="R79" s="46">
        <f t="shared" si="6"/>
        <v>21442303</v>
      </c>
      <c r="S79" s="100">
        <v>8123365</v>
      </c>
      <c r="T79" s="100">
        <v>13318938</v>
      </c>
      <c r="V79" s="98" t="s">
        <v>478</v>
      </c>
      <c r="W79" s="99" t="s">
        <v>1802</v>
      </c>
      <c r="X79" s="100">
        <v>347100</v>
      </c>
      <c r="Y79" s="100">
        <f t="shared" si="7"/>
        <v>15014952</v>
      </c>
      <c r="Z79" s="100">
        <v>211100</v>
      </c>
      <c r="AA79" s="100">
        <v>14803852</v>
      </c>
    </row>
    <row r="80" spans="1:27" ht="15">
      <c r="A80" s="98" t="s">
        <v>484</v>
      </c>
      <c r="B80" s="99" t="s">
        <v>1804</v>
      </c>
      <c r="C80" s="79"/>
      <c r="D80" s="46">
        <f t="shared" si="4"/>
        <v>349506</v>
      </c>
      <c r="E80" s="100">
        <v>1200</v>
      </c>
      <c r="F80" s="100">
        <v>348306</v>
      </c>
      <c r="H80" s="98" t="s">
        <v>504</v>
      </c>
      <c r="I80" s="99" t="s">
        <v>1809</v>
      </c>
      <c r="J80" s="79"/>
      <c r="K80" s="46">
        <f t="shared" si="5"/>
        <v>310422</v>
      </c>
      <c r="L80" s="79"/>
      <c r="M80" s="100">
        <v>310422</v>
      </c>
      <c r="O80" s="98" t="s">
        <v>481</v>
      </c>
      <c r="P80" s="99" t="s">
        <v>1803</v>
      </c>
      <c r="Q80" s="100">
        <v>11124983</v>
      </c>
      <c r="R80" s="46">
        <f t="shared" si="6"/>
        <v>5808928</v>
      </c>
      <c r="S80" s="100">
        <v>3414810</v>
      </c>
      <c r="T80" s="100">
        <v>2394118</v>
      </c>
      <c r="V80" s="98" t="s">
        <v>481</v>
      </c>
      <c r="W80" s="99" t="s">
        <v>1803</v>
      </c>
      <c r="X80" s="100">
        <v>745000</v>
      </c>
      <c r="Y80" s="100">
        <f t="shared" si="7"/>
        <v>1848955</v>
      </c>
      <c r="Z80" s="79"/>
      <c r="AA80" s="100">
        <v>1848955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197381</v>
      </c>
      <c r="E81" s="100">
        <v>28000</v>
      </c>
      <c r="F81" s="100">
        <v>169381</v>
      </c>
      <c r="H81" s="98" t="s">
        <v>507</v>
      </c>
      <c r="I81" s="99" t="s">
        <v>1810</v>
      </c>
      <c r="J81" s="79"/>
      <c r="K81" s="46">
        <f t="shared" si="5"/>
        <v>274793</v>
      </c>
      <c r="L81" s="79"/>
      <c r="M81" s="100">
        <v>274793</v>
      </c>
      <c r="O81" s="98" t="s">
        <v>484</v>
      </c>
      <c r="P81" s="99" t="s">
        <v>1804</v>
      </c>
      <c r="Q81" s="100">
        <v>1089190</v>
      </c>
      <c r="R81" s="46">
        <f t="shared" si="6"/>
        <v>5524346</v>
      </c>
      <c r="S81" s="100">
        <v>2063475</v>
      </c>
      <c r="T81" s="100">
        <v>3460871</v>
      </c>
      <c r="V81" s="98" t="s">
        <v>484</v>
      </c>
      <c r="W81" s="99" t="s">
        <v>1804</v>
      </c>
      <c r="X81" s="79"/>
      <c r="Y81" s="100">
        <f t="shared" si="7"/>
        <v>2365210</v>
      </c>
      <c r="Z81" s="100">
        <v>272800</v>
      </c>
      <c r="AA81" s="100">
        <v>2092410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4000</v>
      </c>
      <c r="E82" s="79"/>
      <c r="F82" s="100">
        <v>4000</v>
      </c>
      <c r="H82" s="98" t="s">
        <v>510</v>
      </c>
      <c r="I82" s="99" t="s">
        <v>2216</v>
      </c>
      <c r="J82" s="100">
        <v>17000</v>
      </c>
      <c r="K82" s="46">
        <f t="shared" si="5"/>
        <v>7391481</v>
      </c>
      <c r="L82" s="79"/>
      <c r="M82" s="100">
        <v>7391481</v>
      </c>
      <c r="O82" s="98" t="s">
        <v>487</v>
      </c>
      <c r="P82" s="99" t="s">
        <v>1805</v>
      </c>
      <c r="Q82" s="100">
        <v>203500</v>
      </c>
      <c r="R82" s="46">
        <f t="shared" si="6"/>
        <v>1521286</v>
      </c>
      <c r="S82" s="100">
        <v>367650</v>
      </c>
      <c r="T82" s="100">
        <v>1153636</v>
      </c>
      <c r="V82" s="98" t="s">
        <v>487</v>
      </c>
      <c r="W82" s="99" t="s">
        <v>1805</v>
      </c>
      <c r="X82" s="79"/>
      <c r="Y82" s="100">
        <f t="shared" si="7"/>
        <v>4398628</v>
      </c>
      <c r="Z82" s="79"/>
      <c r="AA82" s="100">
        <v>4398628</v>
      </c>
    </row>
    <row r="83" spans="1:27" ht="15">
      <c r="A83" s="98" t="s">
        <v>493</v>
      </c>
      <c r="B83" s="99" t="s">
        <v>2306</v>
      </c>
      <c r="C83" s="79"/>
      <c r="D83" s="46">
        <f t="shared" si="4"/>
        <v>1065199</v>
      </c>
      <c r="E83" s="100">
        <v>483000</v>
      </c>
      <c r="F83" s="100">
        <v>582199</v>
      </c>
      <c r="H83" s="98" t="s">
        <v>513</v>
      </c>
      <c r="I83" s="99" t="s">
        <v>1811</v>
      </c>
      <c r="J83" s="79"/>
      <c r="K83" s="46">
        <f t="shared" si="5"/>
        <v>306500</v>
      </c>
      <c r="L83" s="79"/>
      <c r="M83" s="100">
        <v>306500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100">
        <f t="shared" si="7"/>
        <v>2534035</v>
      </c>
      <c r="Z83" s="79"/>
      <c r="AA83" s="100">
        <v>2534035</v>
      </c>
    </row>
    <row r="84" spans="1:27" ht="15">
      <c r="A84" s="98" t="s">
        <v>496</v>
      </c>
      <c r="B84" s="99" t="s">
        <v>1807</v>
      </c>
      <c r="C84" s="100">
        <v>2000000</v>
      </c>
      <c r="D84" s="46">
        <f t="shared" si="4"/>
        <v>611312</v>
      </c>
      <c r="E84" s="100">
        <v>420700</v>
      </c>
      <c r="F84" s="100">
        <v>190612</v>
      </c>
      <c r="H84" s="98" t="s">
        <v>516</v>
      </c>
      <c r="I84" s="99" t="s">
        <v>1812</v>
      </c>
      <c r="J84" s="79"/>
      <c r="K84" s="46">
        <f t="shared" si="5"/>
        <v>394330</v>
      </c>
      <c r="L84" s="100">
        <v>215400</v>
      </c>
      <c r="M84" s="100">
        <v>178930</v>
      </c>
      <c r="O84" s="98" t="s">
        <v>493</v>
      </c>
      <c r="P84" s="99" t="s">
        <v>2306</v>
      </c>
      <c r="Q84" s="100">
        <v>51300</v>
      </c>
      <c r="R84" s="46">
        <f t="shared" si="6"/>
        <v>12053348</v>
      </c>
      <c r="S84" s="100">
        <v>4755270</v>
      </c>
      <c r="T84" s="100">
        <v>7298078</v>
      </c>
      <c r="V84" s="98" t="s">
        <v>493</v>
      </c>
      <c r="W84" s="99" t="s">
        <v>2306</v>
      </c>
      <c r="X84" s="100">
        <v>272500</v>
      </c>
      <c r="Y84" s="100">
        <f t="shared" si="7"/>
        <v>6755557</v>
      </c>
      <c r="Z84" s="79"/>
      <c r="AA84" s="100">
        <v>6755557</v>
      </c>
    </row>
    <row r="85" spans="1:27" ht="15">
      <c r="A85" s="98" t="s">
        <v>499</v>
      </c>
      <c r="B85" s="99" t="s">
        <v>2233</v>
      </c>
      <c r="C85" s="100">
        <v>3256735</v>
      </c>
      <c r="D85" s="46">
        <f t="shared" si="4"/>
        <v>430592</v>
      </c>
      <c r="E85" s="100">
        <v>4400</v>
      </c>
      <c r="F85" s="100">
        <v>426192</v>
      </c>
      <c r="H85" s="98" t="s">
        <v>519</v>
      </c>
      <c r="I85" s="99" t="s">
        <v>1813</v>
      </c>
      <c r="J85" s="79"/>
      <c r="K85" s="46">
        <f t="shared" si="5"/>
        <v>4500</v>
      </c>
      <c r="L85" s="79"/>
      <c r="M85" s="100">
        <v>4500</v>
      </c>
      <c r="O85" s="98" t="s">
        <v>496</v>
      </c>
      <c r="P85" s="99" t="s">
        <v>1807</v>
      </c>
      <c r="Q85" s="100">
        <v>2001500</v>
      </c>
      <c r="R85" s="46">
        <f t="shared" si="6"/>
        <v>3710837</v>
      </c>
      <c r="S85" s="100">
        <v>1377400</v>
      </c>
      <c r="T85" s="100">
        <v>2333437</v>
      </c>
      <c r="V85" s="98" t="s">
        <v>496</v>
      </c>
      <c r="W85" s="99" t="s">
        <v>1807</v>
      </c>
      <c r="X85" s="100">
        <v>635201</v>
      </c>
      <c r="Y85" s="100">
        <f t="shared" si="7"/>
        <v>4047917</v>
      </c>
      <c r="Z85" s="79"/>
      <c r="AA85" s="100">
        <v>4047917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169443</v>
      </c>
      <c r="E86" s="79"/>
      <c r="F86" s="100">
        <v>169443</v>
      </c>
      <c r="H86" s="98" t="s">
        <v>525</v>
      </c>
      <c r="I86" s="99" t="s">
        <v>1815</v>
      </c>
      <c r="J86" s="100">
        <v>415000</v>
      </c>
      <c r="K86" s="46">
        <f t="shared" si="5"/>
        <v>418199</v>
      </c>
      <c r="L86" s="79"/>
      <c r="M86" s="100">
        <v>418199</v>
      </c>
      <c r="O86" s="98" t="s">
        <v>499</v>
      </c>
      <c r="P86" s="99" t="s">
        <v>2233</v>
      </c>
      <c r="Q86" s="100">
        <v>6606581</v>
      </c>
      <c r="R86" s="46">
        <f t="shared" si="6"/>
        <v>7868932</v>
      </c>
      <c r="S86" s="100">
        <v>3205850</v>
      </c>
      <c r="T86" s="100">
        <v>4663082</v>
      </c>
      <c r="V86" s="98" t="s">
        <v>499</v>
      </c>
      <c r="W86" s="99" t="s">
        <v>2233</v>
      </c>
      <c r="X86" s="100">
        <v>17000</v>
      </c>
      <c r="Y86" s="100">
        <f t="shared" si="7"/>
        <v>1472062</v>
      </c>
      <c r="Z86" s="79"/>
      <c r="AA86" s="100">
        <v>1472062</v>
      </c>
    </row>
    <row r="87" spans="1:27" ht="15">
      <c r="A87" s="98" t="s">
        <v>504</v>
      </c>
      <c r="B87" s="99" t="s">
        <v>1809</v>
      </c>
      <c r="C87" s="100">
        <v>1327650</v>
      </c>
      <c r="D87" s="46">
        <f t="shared" si="4"/>
        <v>1985222</v>
      </c>
      <c r="E87" s="100">
        <v>753651</v>
      </c>
      <c r="F87" s="100">
        <v>1231571</v>
      </c>
      <c r="H87" s="98" t="s">
        <v>528</v>
      </c>
      <c r="I87" s="99" t="s">
        <v>1816</v>
      </c>
      <c r="J87" s="100">
        <v>650</v>
      </c>
      <c r="K87" s="46">
        <f t="shared" si="5"/>
        <v>457850</v>
      </c>
      <c r="L87" s="79"/>
      <c r="M87" s="100">
        <v>457850</v>
      </c>
      <c r="O87" s="98" t="s">
        <v>502</v>
      </c>
      <c r="P87" s="99" t="s">
        <v>1808</v>
      </c>
      <c r="Q87" s="79"/>
      <c r="R87" s="46">
        <f t="shared" si="6"/>
        <v>416283</v>
      </c>
      <c r="S87" s="79"/>
      <c r="T87" s="100">
        <v>416283</v>
      </c>
      <c r="V87" s="98" t="s">
        <v>502</v>
      </c>
      <c r="W87" s="99" t="s">
        <v>1808</v>
      </c>
      <c r="X87" s="100">
        <v>6628700</v>
      </c>
      <c r="Y87" s="100">
        <f t="shared" si="7"/>
        <v>3624717</v>
      </c>
      <c r="Z87" s="79"/>
      <c r="AA87" s="100">
        <v>3624717</v>
      </c>
    </row>
    <row r="88" spans="1:27" ht="15">
      <c r="A88" s="98" t="s">
        <v>507</v>
      </c>
      <c r="B88" s="99" t="s">
        <v>1810</v>
      </c>
      <c r="C88" s="100">
        <v>3669600</v>
      </c>
      <c r="D88" s="46">
        <f t="shared" si="4"/>
        <v>1210446</v>
      </c>
      <c r="E88" s="100">
        <v>750980</v>
      </c>
      <c r="F88" s="100">
        <v>459466</v>
      </c>
      <c r="H88" s="98" t="s">
        <v>531</v>
      </c>
      <c r="I88" s="99" t="s">
        <v>1817</v>
      </c>
      <c r="J88" s="100">
        <v>703500</v>
      </c>
      <c r="K88" s="46">
        <f t="shared" si="5"/>
        <v>147775</v>
      </c>
      <c r="L88" s="100">
        <v>20150</v>
      </c>
      <c r="M88" s="100">
        <v>127625</v>
      </c>
      <c r="O88" s="98" t="s">
        <v>504</v>
      </c>
      <c r="P88" s="99" t="s">
        <v>1809</v>
      </c>
      <c r="Q88" s="100">
        <v>5822182</v>
      </c>
      <c r="R88" s="46">
        <f t="shared" si="6"/>
        <v>20445506</v>
      </c>
      <c r="S88" s="100">
        <v>7664182</v>
      </c>
      <c r="T88" s="100">
        <v>12781324</v>
      </c>
      <c r="V88" s="98" t="s">
        <v>504</v>
      </c>
      <c r="W88" s="99" t="s">
        <v>1809</v>
      </c>
      <c r="X88" s="100">
        <v>1002200</v>
      </c>
      <c r="Y88" s="100">
        <f t="shared" si="7"/>
        <v>5997702</v>
      </c>
      <c r="Z88" s="100">
        <v>25000</v>
      </c>
      <c r="AA88" s="100">
        <v>5972702</v>
      </c>
    </row>
    <row r="89" spans="1:27" ht="15">
      <c r="A89" s="98" t="s">
        <v>513</v>
      </c>
      <c r="B89" s="99" t="s">
        <v>1811</v>
      </c>
      <c r="C89" s="100">
        <v>526100</v>
      </c>
      <c r="D89" s="46">
        <f t="shared" si="4"/>
        <v>1404570</v>
      </c>
      <c r="E89" s="100">
        <v>368400</v>
      </c>
      <c r="F89" s="100">
        <v>1036170</v>
      </c>
      <c r="H89" s="98" t="s">
        <v>534</v>
      </c>
      <c r="I89" s="99" t="s">
        <v>1818</v>
      </c>
      <c r="J89" s="100">
        <v>44000</v>
      </c>
      <c r="K89" s="46">
        <f t="shared" si="5"/>
        <v>398720</v>
      </c>
      <c r="L89" s="79"/>
      <c r="M89" s="100">
        <v>398720</v>
      </c>
      <c r="O89" s="98" t="s">
        <v>507</v>
      </c>
      <c r="P89" s="99" t="s">
        <v>1810</v>
      </c>
      <c r="Q89" s="100">
        <v>15124381</v>
      </c>
      <c r="R89" s="46">
        <f t="shared" si="6"/>
        <v>12111552</v>
      </c>
      <c r="S89" s="100">
        <v>6775755</v>
      </c>
      <c r="T89" s="100">
        <v>5335797</v>
      </c>
      <c r="V89" s="98" t="s">
        <v>507</v>
      </c>
      <c r="W89" s="99" t="s">
        <v>1810</v>
      </c>
      <c r="X89" s="100">
        <v>265177</v>
      </c>
      <c r="Y89" s="100">
        <f t="shared" si="7"/>
        <v>4715560</v>
      </c>
      <c r="Z89" s="100">
        <v>1264786</v>
      </c>
      <c r="AA89" s="100">
        <v>3450774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242256</v>
      </c>
      <c r="E90" s="100">
        <v>50000</v>
      </c>
      <c r="F90" s="100">
        <v>192256</v>
      </c>
      <c r="H90" s="98" t="s">
        <v>541</v>
      </c>
      <c r="I90" s="99" t="s">
        <v>1819</v>
      </c>
      <c r="J90" s="79"/>
      <c r="K90" s="46">
        <f t="shared" si="5"/>
        <v>13500</v>
      </c>
      <c r="L90" s="79"/>
      <c r="M90" s="100">
        <v>13500</v>
      </c>
      <c r="O90" s="98" t="s">
        <v>513</v>
      </c>
      <c r="P90" s="99" t="s">
        <v>1811</v>
      </c>
      <c r="Q90" s="100">
        <v>4480409</v>
      </c>
      <c r="R90" s="46">
        <f t="shared" si="6"/>
        <v>9275315</v>
      </c>
      <c r="S90" s="100">
        <v>2793958</v>
      </c>
      <c r="T90" s="100">
        <v>6481357</v>
      </c>
      <c r="V90" s="98" t="s">
        <v>510</v>
      </c>
      <c r="W90" s="99" t="s">
        <v>2216</v>
      </c>
      <c r="X90" s="100">
        <v>45000</v>
      </c>
      <c r="Y90" s="100">
        <f t="shared" si="7"/>
        <v>23389075</v>
      </c>
      <c r="Z90" s="79"/>
      <c r="AA90" s="100">
        <v>23389075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179797</v>
      </c>
      <c r="E91" s="100">
        <v>81900</v>
      </c>
      <c r="F91" s="100">
        <v>97897</v>
      </c>
      <c r="H91" s="98" t="s">
        <v>544</v>
      </c>
      <c r="I91" s="99" t="s">
        <v>1820</v>
      </c>
      <c r="J91" s="79"/>
      <c r="K91" s="46">
        <f t="shared" si="5"/>
        <v>4300</v>
      </c>
      <c r="L91" s="79"/>
      <c r="M91" s="100">
        <v>4300</v>
      </c>
      <c r="O91" s="98" t="s">
        <v>516</v>
      </c>
      <c r="P91" s="99" t="s">
        <v>1812</v>
      </c>
      <c r="Q91" s="100">
        <v>240000</v>
      </c>
      <c r="R91" s="46">
        <f t="shared" si="6"/>
        <v>3519397</v>
      </c>
      <c r="S91" s="100">
        <v>736375</v>
      </c>
      <c r="T91" s="100">
        <v>2783022</v>
      </c>
      <c r="V91" s="98" t="s">
        <v>513</v>
      </c>
      <c r="W91" s="99" t="s">
        <v>1811</v>
      </c>
      <c r="X91" s="79"/>
      <c r="Y91" s="100">
        <f t="shared" si="7"/>
        <v>397101</v>
      </c>
      <c r="Z91" s="79"/>
      <c r="AA91" s="100">
        <v>397101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372836</v>
      </c>
      <c r="E92" s="100">
        <v>202900</v>
      </c>
      <c r="F92" s="100">
        <v>169936</v>
      </c>
      <c r="H92" s="98" t="s">
        <v>547</v>
      </c>
      <c r="I92" s="99" t="s">
        <v>1821</v>
      </c>
      <c r="J92" s="100">
        <v>1825800</v>
      </c>
      <c r="K92" s="46">
        <f t="shared" si="5"/>
        <v>669849</v>
      </c>
      <c r="L92" s="79"/>
      <c r="M92" s="100">
        <v>669849</v>
      </c>
      <c r="O92" s="98" t="s">
        <v>519</v>
      </c>
      <c r="P92" s="99" t="s">
        <v>1813</v>
      </c>
      <c r="Q92" s="79"/>
      <c r="R92" s="46">
        <f t="shared" si="6"/>
        <v>1674697</v>
      </c>
      <c r="S92" s="100">
        <v>429500</v>
      </c>
      <c r="T92" s="100">
        <v>1245197</v>
      </c>
      <c r="V92" s="98" t="s">
        <v>516</v>
      </c>
      <c r="W92" s="99" t="s">
        <v>1812</v>
      </c>
      <c r="X92" s="100">
        <v>21747500</v>
      </c>
      <c r="Y92" s="100">
        <f t="shared" si="7"/>
        <v>1947148</v>
      </c>
      <c r="Z92" s="100">
        <v>515400</v>
      </c>
      <c r="AA92" s="100">
        <v>1431748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600744</v>
      </c>
      <c r="E93" s="100">
        <v>258000</v>
      </c>
      <c r="F93" s="100">
        <v>342744</v>
      </c>
      <c r="H93" s="98" t="s">
        <v>550</v>
      </c>
      <c r="I93" s="99" t="s">
        <v>2339</v>
      </c>
      <c r="J93" s="79"/>
      <c r="K93" s="46">
        <f t="shared" si="5"/>
        <v>21725</v>
      </c>
      <c r="L93" s="79"/>
      <c r="M93" s="100">
        <v>21725</v>
      </c>
      <c r="O93" s="98" t="s">
        <v>522</v>
      </c>
      <c r="P93" s="99" t="s">
        <v>1814</v>
      </c>
      <c r="Q93" s="100">
        <v>1916100</v>
      </c>
      <c r="R93" s="46">
        <f t="shared" si="6"/>
        <v>5681857</v>
      </c>
      <c r="S93" s="100">
        <v>1681460</v>
      </c>
      <c r="T93" s="100">
        <v>4000397</v>
      </c>
      <c r="V93" s="98" t="s">
        <v>519</v>
      </c>
      <c r="W93" s="99" t="s">
        <v>1813</v>
      </c>
      <c r="X93" s="100">
        <v>201300</v>
      </c>
      <c r="Y93" s="100">
        <f t="shared" si="7"/>
        <v>238732</v>
      </c>
      <c r="Z93" s="79"/>
      <c r="AA93" s="100">
        <v>238732</v>
      </c>
    </row>
    <row r="94" spans="1:27" ht="15">
      <c r="A94" s="98" t="s">
        <v>528</v>
      </c>
      <c r="B94" s="99" t="s">
        <v>1816</v>
      </c>
      <c r="C94" s="100">
        <v>2000</v>
      </c>
      <c r="D94" s="46">
        <f t="shared" si="4"/>
        <v>769194</v>
      </c>
      <c r="E94" s="100">
        <v>326000</v>
      </c>
      <c r="F94" s="100">
        <v>443194</v>
      </c>
      <c r="H94" s="98" t="s">
        <v>556</v>
      </c>
      <c r="I94" s="99" t="s">
        <v>1823</v>
      </c>
      <c r="J94" s="100">
        <v>42954</v>
      </c>
      <c r="K94" s="46">
        <f t="shared" si="5"/>
        <v>2500</v>
      </c>
      <c r="L94" s="79"/>
      <c r="M94" s="100">
        <v>2500</v>
      </c>
      <c r="O94" s="98" t="s">
        <v>525</v>
      </c>
      <c r="P94" s="99" t="s">
        <v>1815</v>
      </c>
      <c r="Q94" s="100">
        <v>3627600</v>
      </c>
      <c r="R94" s="46">
        <f t="shared" si="6"/>
        <v>4603527</v>
      </c>
      <c r="S94" s="100">
        <v>1087302</v>
      </c>
      <c r="T94" s="100">
        <v>3516225</v>
      </c>
      <c r="V94" s="98" t="s">
        <v>522</v>
      </c>
      <c r="W94" s="99" t="s">
        <v>1814</v>
      </c>
      <c r="X94" s="100">
        <v>3575000</v>
      </c>
      <c r="Y94" s="100">
        <f t="shared" si="7"/>
        <v>94600</v>
      </c>
      <c r="Z94" s="79"/>
      <c r="AA94" s="100">
        <v>94600</v>
      </c>
    </row>
    <row r="95" spans="1:27" ht="15">
      <c r="A95" s="98" t="s">
        <v>531</v>
      </c>
      <c r="B95" s="99" t="s">
        <v>1817</v>
      </c>
      <c r="C95" s="100">
        <v>357000</v>
      </c>
      <c r="D95" s="46">
        <f t="shared" si="4"/>
        <v>42806</v>
      </c>
      <c r="E95" s="79"/>
      <c r="F95" s="100">
        <v>42806</v>
      </c>
      <c r="H95" s="98" t="s">
        <v>559</v>
      </c>
      <c r="I95" s="99" t="s">
        <v>1824</v>
      </c>
      <c r="J95" s="100">
        <v>915200</v>
      </c>
      <c r="K95" s="46">
        <f t="shared" si="5"/>
        <v>142144</v>
      </c>
      <c r="L95" s="79"/>
      <c r="M95" s="100">
        <v>142144</v>
      </c>
      <c r="O95" s="98" t="s">
        <v>528</v>
      </c>
      <c r="P95" s="99" t="s">
        <v>1816</v>
      </c>
      <c r="Q95" s="100">
        <v>2839223</v>
      </c>
      <c r="R95" s="46">
        <f t="shared" si="6"/>
        <v>6568571</v>
      </c>
      <c r="S95" s="100">
        <v>2613200</v>
      </c>
      <c r="T95" s="100">
        <v>3955371</v>
      </c>
      <c r="V95" s="98" t="s">
        <v>525</v>
      </c>
      <c r="W95" s="99" t="s">
        <v>1815</v>
      </c>
      <c r="X95" s="100">
        <v>907765</v>
      </c>
      <c r="Y95" s="100">
        <f t="shared" si="7"/>
        <v>3225168</v>
      </c>
      <c r="Z95" s="79"/>
      <c r="AA95" s="100">
        <v>3225168</v>
      </c>
    </row>
    <row r="96" spans="1:27" ht="15">
      <c r="A96" s="98" t="s">
        <v>534</v>
      </c>
      <c r="B96" s="99" t="s">
        <v>1818</v>
      </c>
      <c r="C96" s="100">
        <v>448230</v>
      </c>
      <c r="D96" s="46">
        <f t="shared" si="4"/>
        <v>1955409</v>
      </c>
      <c r="E96" s="100">
        <v>1100600</v>
      </c>
      <c r="F96" s="100">
        <v>854809</v>
      </c>
      <c r="H96" s="98" t="s">
        <v>562</v>
      </c>
      <c r="I96" s="99" t="s">
        <v>2317</v>
      </c>
      <c r="J96" s="100">
        <v>210100</v>
      </c>
      <c r="K96" s="46">
        <f t="shared" si="5"/>
        <v>888000</v>
      </c>
      <c r="L96" s="79"/>
      <c r="M96" s="100">
        <v>888000</v>
      </c>
      <c r="O96" s="98" t="s">
        <v>531</v>
      </c>
      <c r="P96" s="99" t="s">
        <v>1817</v>
      </c>
      <c r="Q96" s="100">
        <v>5502254</v>
      </c>
      <c r="R96" s="46">
        <f t="shared" si="6"/>
        <v>561050</v>
      </c>
      <c r="S96" s="79"/>
      <c r="T96" s="100">
        <v>561050</v>
      </c>
      <c r="V96" s="98" t="s">
        <v>528</v>
      </c>
      <c r="W96" s="99" t="s">
        <v>1816</v>
      </c>
      <c r="X96" s="100">
        <v>655446</v>
      </c>
      <c r="Y96" s="100">
        <f t="shared" si="7"/>
        <v>2391859</v>
      </c>
      <c r="Z96" s="79"/>
      <c r="AA96" s="100">
        <v>2391859</v>
      </c>
    </row>
    <row r="97" spans="1:27" ht="15">
      <c r="A97" s="98" t="s">
        <v>538</v>
      </c>
      <c r="B97" s="99" t="s">
        <v>2307</v>
      </c>
      <c r="C97" s="79"/>
      <c r="D97" s="46">
        <f t="shared" si="4"/>
        <v>65248</v>
      </c>
      <c r="E97" s="100">
        <v>9500</v>
      </c>
      <c r="F97" s="100">
        <v>55748</v>
      </c>
      <c r="H97" s="98" t="s">
        <v>565</v>
      </c>
      <c r="I97" s="99" t="s">
        <v>1825</v>
      </c>
      <c r="J97" s="100">
        <v>9000</v>
      </c>
      <c r="K97" s="46">
        <f t="shared" si="5"/>
        <v>637249</v>
      </c>
      <c r="L97" s="79"/>
      <c r="M97" s="100">
        <v>637249</v>
      </c>
      <c r="O97" s="98" t="s">
        <v>534</v>
      </c>
      <c r="P97" s="99" t="s">
        <v>1818</v>
      </c>
      <c r="Q97" s="100">
        <v>5301080</v>
      </c>
      <c r="R97" s="46">
        <f t="shared" si="6"/>
        <v>12344633</v>
      </c>
      <c r="S97" s="100">
        <v>5387860</v>
      </c>
      <c r="T97" s="100">
        <v>6956773</v>
      </c>
      <c r="V97" s="98" t="s">
        <v>531</v>
      </c>
      <c r="W97" s="99" t="s">
        <v>1817</v>
      </c>
      <c r="X97" s="100">
        <v>9118534</v>
      </c>
      <c r="Y97" s="100">
        <f t="shared" si="7"/>
        <v>2998874</v>
      </c>
      <c r="Z97" s="100">
        <v>681050</v>
      </c>
      <c r="AA97" s="100">
        <v>2317824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128927</v>
      </c>
      <c r="E98" s="79"/>
      <c r="F98" s="100">
        <v>128927</v>
      </c>
      <c r="H98" s="98" t="s">
        <v>568</v>
      </c>
      <c r="I98" s="99" t="s">
        <v>1826</v>
      </c>
      <c r="J98" s="100">
        <v>4000</v>
      </c>
      <c r="K98" s="46">
        <f t="shared" si="5"/>
        <v>57100</v>
      </c>
      <c r="L98" s="79"/>
      <c r="M98" s="100">
        <v>57100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221700</v>
      </c>
      <c r="Y98" s="100">
        <f t="shared" si="7"/>
        <v>5616178</v>
      </c>
      <c r="Z98" s="100">
        <v>905600</v>
      </c>
      <c r="AA98" s="100">
        <v>4710578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118232</v>
      </c>
      <c r="E99" s="79"/>
      <c r="F99" s="100">
        <v>118232</v>
      </c>
      <c r="H99" s="98" t="s">
        <v>574</v>
      </c>
      <c r="I99" s="99" t="s">
        <v>1828</v>
      </c>
      <c r="J99" s="100">
        <v>637000</v>
      </c>
      <c r="K99" s="46">
        <f t="shared" si="5"/>
        <v>717477</v>
      </c>
      <c r="L99" s="79"/>
      <c r="M99" s="100">
        <v>717477</v>
      </c>
      <c r="O99" s="98" t="s">
        <v>541</v>
      </c>
      <c r="P99" s="99" t="s">
        <v>1819</v>
      </c>
      <c r="Q99" s="100">
        <v>4000</v>
      </c>
      <c r="R99" s="46">
        <f t="shared" si="6"/>
        <v>908170</v>
      </c>
      <c r="S99" s="79"/>
      <c r="T99" s="100">
        <v>908170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547</v>
      </c>
      <c r="B100" s="99" t="s">
        <v>1821</v>
      </c>
      <c r="C100" s="100">
        <v>224970</v>
      </c>
      <c r="D100" s="46">
        <f t="shared" si="4"/>
        <v>398974</v>
      </c>
      <c r="E100" s="79"/>
      <c r="F100" s="100">
        <v>398974</v>
      </c>
      <c r="H100" s="98" t="s">
        <v>577</v>
      </c>
      <c r="I100" s="99" t="s">
        <v>2337</v>
      </c>
      <c r="J100" s="100">
        <v>4000</v>
      </c>
      <c r="K100" s="46">
        <f t="shared" si="5"/>
        <v>7220</v>
      </c>
      <c r="L100" s="79"/>
      <c r="M100" s="100">
        <v>7220</v>
      </c>
      <c r="O100" s="98" t="s">
        <v>544</v>
      </c>
      <c r="P100" s="99" t="s">
        <v>1820</v>
      </c>
      <c r="Q100" s="79"/>
      <c r="R100" s="46">
        <f t="shared" si="6"/>
        <v>778910</v>
      </c>
      <c r="S100" s="79"/>
      <c r="T100" s="100">
        <v>778910</v>
      </c>
      <c r="V100" s="98" t="s">
        <v>541</v>
      </c>
      <c r="W100" s="99" t="s">
        <v>1819</v>
      </c>
      <c r="X100" s="100">
        <v>167768</v>
      </c>
      <c r="Y100" s="100">
        <f t="shared" si="7"/>
        <v>63910</v>
      </c>
      <c r="Z100" s="79"/>
      <c r="AA100" s="100">
        <v>63910</v>
      </c>
    </row>
    <row r="101" spans="1:27" ht="15">
      <c r="A101" s="98" t="s">
        <v>550</v>
      </c>
      <c r="B101" s="99" t="s">
        <v>2339</v>
      </c>
      <c r="C101" s="79"/>
      <c r="D101" s="46">
        <f t="shared" si="4"/>
        <v>245177</v>
      </c>
      <c r="E101" s="100">
        <v>36000</v>
      </c>
      <c r="F101" s="100">
        <v>209177</v>
      </c>
      <c r="H101" s="98" t="s">
        <v>580</v>
      </c>
      <c r="I101" s="99" t="s">
        <v>1829</v>
      </c>
      <c r="J101" s="100">
        <v>4050</v>
      </c>
      <c r="K101" s="46">
        <f t="shared" si="5"/>
        <v>353901</v>
      </c>
      <c r="L101" s="79"/>
      <c r="M101" s="100">
        <v>353901</v>
      </c>
      <c r="O101" s="98" t="s">
        <v>547</v>
      </c>
      <c r="P101" s="99" t="s">
        <v>1821</v>
      </c>
      <c r="Q101" s="100">
        <v>909820</v>
      </c>
      <c r="R101" s="46">
        <f t="shared" si="6"/>
        <v>3313031</v>
      </c>
      <c r="S101" s="100">
        <v>100800</v>
      </c>
      <c r="T101" s="100">
        <v>3212231</v>
      </c>
      <c r="V101" s="98" t="s">
        <v>544</v>
      </c>
      <c r="W101" s="99" t="s">
        <v>1820</v>
      </c>
      <c r="X101" s="100">
        <v>2807355</v>
      </c>
      <c r="Y101" s="100">
        <f t="shared" si="7"/>
        <v>1419487</v>
      </c>
      <c r="Z101" s="79"/>
      <c r="AA101" s="100">
        <v>1419487</v>
      </c>
    </row>
    <row r="102" spans="1:27" ht="15">
      <c r="A102" s="98" t="s">
        <v>556</v>
      </c>
      <c r="B102" s="99" t="s">
        <v>1823</v>
      </c>
      <c r="C102" s="79"/>
      <c r="D102" s="46">
        <f t="shared" si="4"/>
        <v>185950</v>
      </c>
      <c r="E102" s="100">
        <v>3600</v>
      </c>
      <c r="F102" s="100">
        <v>182350</v>
      </c>
      <c r="H102" s="98" t="s">
        <v>583</v>
      </c>
      <c r="I102" s="99" t="s">
        <v>1830</v>
      </c>
      <c r="J102" s="100">
        <v>47225</v>
      </c>
      <c r="K102" s="46">
        <f t="shared" si="5"/>
        <v>139945</v>
      </c>
      <c r="L102" s="79"/>
      <c r="M102" s="100">
        <v>139945</v>
      </c>
      <c r="O102" s="98" t="s">
        <v>550</v>
      </c>
      <c r="P102" s="99" t="s">
        <v>2339</v>
      </c>
      <c r="Q102" s="100">
        <v>204500</v>
      </c>
      <c r="R102" s="46">
        <f t="shared" si="6"/>
        <v>2124585</v>
      </c>
      <c r="S102" s="100">
        <v>36000</v>
      </c>
      <c r="T102" s="100">
        <v>2088585</v>
      </c>
      <c r="V102" s="98" t="s">
        <v>547</v>
      </c>
      <c r="W102" s="99" t="s">
        <v>1821</v>
      </c>
      <c r="X102" s="100">
        <v>2234651</v>
      </c>
      <c r="Y102" s="100">
        <f t="shared" si="7"/>
        <v>6107849</v>
      </c>
      <c r="Z102" s="100">
        <v>600000</v>
      </c>
      <c r="AA102" s="100">
        <v>5507849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767036</v>
      </c>
      <c r="E103" s="100">
        <v>180600</v>
      </c>
      <c r="F103" s="100">
        <v>586436</v>
      </c>
      <c r="H103" s="98" t="s">
        <v>586</v>
      </c>
      <c r="I103" s="99" t="s">
        <v>1831</v>
      </c>
      <c r="J103" s="100">
        <v>3552700</v>
      </c>
      <c r="K103" s="46">
        <f t="shared" si="5"/>
        <v>474807</v>
      </c>
      <c r="L103" s="79"/>
      <c r="M103" s="100">
        <v>474807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11399</v>
      </c>
      <c r="Y103" s="100">
        <f t="shared" si="7"/>
        <v>1242006</v>
      </c>
      <c r="Z103" s="100">
        <v>21200</v>
      </c>
      <c r="AA103" s="100">
        <v>1220806</v>
      </c>
    </row>
    <row r="104" spans="1:27" ht="15">
      <c r="A104" s="98" t="s">
        <v>562</v>
      </c>
      <c r="B104" s="99" t="s">
        <v>2317</v>
      </c>
      <c r="C104" s="100">
        <v>4859700</v>
      </c>
      <c r="D104" s="46">
        <f t="shared" si="4"/>
        <v>337856</v>
      </c>
      <c r="E104" s="100">
        <v>238000</v>
      </c>
      <c r="F104" s="100">
        <v>99856</v>
      </c>
      <c r="H104" s="98" t="s">
        <v>589</v>
      </c>
      <c r="I104" s="99" t="s">
        <v>1832</v>
      </c>
      <c r="J104" s="100">
        <v>60000</v>
      </c>
      <c r="K104" s="46">
        <f t="shared" si="5"/>
        <v>31226</v>
      </c>
      <c r="L104" s="79"/>
      <c r="M104" s="100">
        <v>31226</v>
      </c>
      <c r="O104" s="98" t="s">
        <v>556</v>
      </c>
      <c r="P104" s="99" t="s">
        <v>1823</v>
      </c>
      <c r="Q104" s="100">
        <v>7332399</v>
      </c>
      <c r="R104" s="46">
        <f t="shared" si="6"/>
        <v>1658021</v>
      </c>
      <c r="S104" s="100">
        <v>172300</v>
      </c>
      <c r="T104" s="100">
        <v>1485721</v>
      </c>
      <c r="V104" s="98" t="s">
        <v>553</v>
      </c>
      <c r="W104" s="99" t="s">
        <v>1822</v>
      </c>
      <c r="X104" s="100">
        <v>5810790</v>
      </c>
      <c r="Y104" s="100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565</v>
      </c>
      <c r="B105" s="99" t="s">
        <v>1825</v>
      </c>
      <c r="C105" s="100">
        <v>295750</v>
      </c>
      <c r="D105" s="46">
        <f t="shared" si="4"/>
        <v>286909</v>
      </c>
      <c r="E105" s="100">
        <v>4300</v>
      </c>
      <c r="F105" s="100">
        <v>282609</v>
      </c>
      <c r="H105" s="98" t="s">
        <v>592</v>
      </c>
      <c r="I105" s="99" t="s">
        <v>1833</v>
      </c>
      <c r="J105" s="79"/>
      <c r="K105" s="46">
        <f t="shared" si="5"/>
        <v>580150</v>
      </c>
      <c r="L105" s="79"/>
      <c r="M105" s="100">
        <v>580150</v>
      </c>
      <c r="O105" s="98" t="s">
        <v>559</v>
      </c>
      <c r="P105" s="99" t="s">
        <v>1824</v>
      </c>
      <c r="Q105" s="100">
        <v>670900</v>
      </c>
      <c r="R105" s="46">
        <f t="shared" si="6"/>
        <v>5606332</v>
      </c>
      <c r="S105" s="100">
        <v>317500</v>
      </c>
      <c r="T105" s="100">
        <v>5288832</v>
      </c>
      <c r="V105" s="98" t="s">
        <v>556</v>
      </c>
      <c r="W105" s="99" t="s">
        <v>1823</v>
      </c>
      <c r="X105" s="100">
        <v>4554682</v>
      </c>
      <c r="Y105" s="100">
        <f t="shared" si="7"/>
        <v>772333</v>
      </c>
      <c r="Z105" s="100">
        <v>30100</v>
      </c>
      <c r="AA105" s="100">
        <v>742233</v>
      </c>
    </row>
    <row r="106" spans="1:27" ht="15">
      <c r="A106" s="98" t="s">
        <v>568</v>
      </c>
      <c r="B106" s="99" t="s">
        <v>1826</v>
      </c>
      <c r="C106" s="100">
        <v>116170</v>
      </c>
      <c r="D106" s="46">
        <f t="shared" si="4"/>
        <v>76152</v>
      </c>
      <c r="E106" s="79"/>
      <c r="F106" s="100">
        <v>76152</v>
      </c>
      <c r="H106" s="98" t="s">
        <v>595</v>
      </c>
      <c r="I106" s="99" t="s">
        <v>1834</v>
      </c>
      <c r="J106" s="100">
        <v>536800</v>
      </c>
      <c r="K106" s="46">
        <f t="shared" si="5"/>
        <v>508742</v>
      </c>
      <c r="L106" s="79"/>
      <c r="M106" s="100">
        <v>508742</v>
      </c>
      <c r="O106" s="98" t="s">
        <v>562</v>
      </c>
      <c r="P106" s="99" t="s">
        <v>2317</v>
      </c>
      <c r="Q106" s="100">
        <v>5524400</v>
      </c>
      <c r="R106" s="46">
        <f t="shared" si="6"/>
        <v>1252634</v>
      </c>
      <c r="S106" s="100">
        <v>422300</v>
      </c>
      <c r="T106" s="100">
        <v>830334</v>
      </c>
      <c r="V106" s="98" t="s">
        <v>559</v>
      </c>
      <c r="W106" s="99" t="s">
        <v>1824</v>
      </c>
      <c r="X106" s="100">
        <v>1186050</v>
      </c>
      <c r="Y106" s="100">
        <f t="shared" si="7"/>
        <v>20361363</v>
      </c>
      <c r="Z106" s="100">
        <v>16173000</v>
      </c>
      <c r="AA106" s="100">
        <v>4188363</v>
      </c>
    </row>
    <row r="107" spans="1:27" ht="15">
      <c r="A107" s="98" t="s">
        <v>571</v>
      </c>
      <c r="B107" s="99" t="s">
        <v>1827</v>
      </c>
      <c r="C107" s="100">
        <v>1540</v>
      </c>
      <c r="D107" s="46">
        <f t="shared" si="4"/>
        <v>190311</v>
      </c>
      <c r="E107" s="100">
        <v>1200</v>
      </c>
      <c r="F107" s="100">
        <v>189111</v>
      </c>
      <c r="H107" s="98" t="s">
        <v>604</v>
      </c>
      <c r="I107" s="99" t="s">
        <v>1836</v>
      </c>
      <c r="J107" s="79"/>
      <c r="K107" s="46">
        <f t="shared" si="5"/>
        <v>94896</v>
      </c>
      <c r="L107" s="100">
        <v>28000</v>
      </c>
      <c r="M107" s="100">
        <v>66896</v>
      </c>
      <c r="O107" s="98" t="s">
        <v>565</v>
      </c>
      <c r="P107" s="99" t="s">
        <v>1825</v>
      </c>
      <c r="Q107" s="100">
        <v>2717561</v>
      </c>
      <c r="R107" s="46">
        <f t="shared" si="6"/>
        <v>3976871</v>
      </c>
      <c r="S107" s="100">
        <v>355450</v>
      </c>
      <c r="T107" s="100">
        <v>3621421</v>
      </c>
      <c r="V107" s="98" t="s">
        <v>562</v>
      </c>
      <c r="W107" s="99" t="s">
        <v>2317</v>
      </c>
      <c r="X107" s="100">
        <v>6378217</v>
      </c>
      <c r="Y107" s="100">
        <f t="shared" si="7"/>
        <v>1371287</v>
      </c>
      <c r="Z107" s="79"/>
      <c r="AA107" s="100">
        <v>1371287</v>
      </c>
    </row>
    <row r="108" spans="1:27" ht="15">
      <c r="A108" s="98" t="s">
        <v>574</v>
      </c>
      <c r="B108" s="99" t="s">
        <v>1828</v>
      </c>
      <c r="C108" s="100">
        <v>1649262</v>
      </c>
      <c r="D108" s="46">
        <f t="shared" si="4"/>
        <v>1068663</v>
      </c>
      <c r="E108" s="100">
        <v>5250</v>
      </c>
      <c r="F108" s="100">
        <v>1063413</v>
      </c>
      <c r="H108" s="98" t="s">
        <v>607</v>
      </c>
      <c r="I108" s="99" t="s">
        <v>1837</v>
      </c>
      <c r="J108" s="100">
        <v>10308750</v>
      </c>
      <c r="K108" s="46">
        <f t="shared" si="5"/>
        <v>1472902</v>
      </c>
      <c r="L108" s="79"/>
      <c r="M108" s="100">
        <v>1472902</v>
      </c>
      <c r="O108" s="98" t="s">
        <v>568</v>
      </c>
      <c r="P108" s="99" t="s">
        <v>1826</v>
      </c>
      <c r="Q108" s="100">
        <v>2845165</v>
      </c>
      <c r="R108" s="46">
        <f t="shared" si="6"/>
        <v>1921437</v>
      </c>
      <c r="S108" s="100">
        <v>84010</v>
      </c>
      <c r="T108" s="100">
        <v>1837427</v>
      </c>
      <c r="V108" s="98" t="s">
        <v>565</v>
      </c>
      <c r="W108" s="99" t="s">
        <v>1825</v>
      </c>
      <c r="X108" s="100">
        <v>9900</v>
      </c>
      <c r="Y108" s="100">
        <f t="shared" si="7"/>
        <v>8298085</v>
      </c>
      <c r="Z108" s="79"/>
      <c r="AA108" s="100">
        <v>8298085</v>
      </c>
    </row>
    <row r="109" spans="1:27" ht="15">
      <c r="A109" s="98" t="s">
        <v>577</v>
      </c>
      <c r="B109" s="99" t="s">
        <v>2337</v>
      </c>
      <c r="C109" s="79"/>
      <c r="D109" s="46">
        <f t="shared" si="4"/>
        <v>6339</v>
      </c>
      <c r="E109" s="79"/>
      <c r="F109" s="100">
        <v>6339</v>
      </c>
      <c r="H109" s="98" t="s">
        <v>610</v>
      </c>
      <c r="I109" s="99" t="s">
        <v>2254</v>
      </c>
      <c r="J109" s="100">
        <v>44000</v>
      </c>
      <c r="K109" s="46">
        <f t="shared" si="5"/>
        <v>11000</v>
      </c>
      <c r="L109" s="79"/>
      <c r="M109" s="100">
        <v>11000</v>
      </c>
      <c r="O109" s="98" t="s">
        <v>571</v>
      </c>
      <c r="P109" s="99" t="s">
        <v>1827</v>
      </c>
      <c r="Q109" s="100">
        <v>4703771</v>
      </c>
      <c r="R109" s="46">
        <f t="shared" si="6"/>
        <v>2735808</v>
      </c>
      <c r="S109" s="100">
        <v>202270</v>
      </c>
      <c r="T109" s="100">
        <v>2533538</v>
      </c>
      <c r="V109" s="98" t="s">
        <v>568</v>
      </c>
      <c r="W109" s="99" t="s">
        <v>1826</v>
      </c>
      <c r="X109" s="100">
        <v>741299</v>
      </c>
      <c r="Y109" s="100">
        <f t="shared" si="7"/>
        <v>565825</v>
      </c>
      <c r="Z109" s="100">
        <v>316460</v>
      </c>
      <c r="AA109" s="100">
        <v>249365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370616</v>
      </c>
      <c r="E110" s="79"/>
      <c r="F110" s="100">
        <v>370616</v>
      </c>
      <c r="H110" s="98" t="s">
        <v>613</v>
      </c>
      <c r="I110" s="99" t="s">
        <v>1838</v>
      </c>
      <c r="J110" s="100">
        <v>9234</v>
      </c>
      <c r="K110" s="46">
        <f t="shared" si="5"/>
        <v>23628</v>
      </c>
      <c r="L110" s="79"/>
      <c r="M110" s="100">
        <v>23628</v>
      </c>
      <c r="O110" s="98" t="s">
        <v>574</v>
      </c>
      <c r="P110" s="99" t="s">
        <v>1828</v>
      </c>
      <c r="Q110" s="100">
        <v>10967404</v>
      </c>
      <c r="R110" s="46">
        <f t="shared" si="6"/>
        <v>6365786</v>
      </c>
      <c r="S110" s="100">
        <v>1468103</v>
      </c>
      <c r="T110" s="100">
        <v>4897683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216257</v>
      </c>
      <c r="E111" s="100">
        <v>500</v>
      </c>
      <c r="F111" s="100">
        <v>215757</v>
      </c>
      <c r="H111" s="98" t="s">
        <v>616</v>
      </c>
      <c r="I111" s="99" t="s">
        <v>1839</v>
      </c>
      <c r="J111" s="79"/>
      <c r="K111" s="46">
        <f t="shared" si="5"/>
        <v>6850</v>
      </c>
      <c r="L111" s="79"/>
      <c r="M111" s="100">
        <v>6850</v>
      </c>
      <c r="O111" s="98" t="s">
        <v>577</v>
      </c>
      <c r="P111" s="99" t="s">
        <v>2337</v>
      </c>
      <c r="Q111" s="100">
        <v>470000</v>
      </c>
      <c r="R111" s="46">
        <f t="shared" si="6"/>
        <v>164339</v>
      </c>
      <c r="S111" s="100">
        <v>43000</v>
      </c>
      <c r="T111" s="100">
        <v>121339</v>
      </c>
      <c r="V111" s="98" t="s">
        <v>574</v>
      </c>
      <c r="W111" s="99" t="s">
        <v>1828</v>
      </c>
      <c r="X111" s="100">
        <v>14981039</v>
      </c>
      <c r="Y111" s="100">
        <f t="shared" si="7"/>
        <v>31619923</v>
      </c>
      <c r="Z111" s="100">
        <v>377719</v>
      </c>
      <c r="AA111" s="100">
        <v>31242204</v>
      </c>
    </row>
    <row r="112" spans="1:27" ht="15">
      <c r="A112" s="98" t="s">
        <v>586</v>
      </c>
      <c r="B112" s="99" t="s">
        <v>1831</v>
      </c>
      <c r="C112" s="100">
        <v>132601</v>
      </c>
      <c r="D112" s="46">
        <f t="shared" si="4"/>
        <v>601119</v>
      </c>
      <c r="E112" s="100">
        <v>137500</v>
      </c>
      <c r="F112" s="100">
        <v>463619</v>
      </c>
      <c r="H112" s="98" t="s">
        <v>622</v>
      </c>
      <c r="I112" s="99" t="s">
        <v>1841</v>
      </c>
      <c r="J112" s="100">
        <v>408052</v>
      </c>
      <c r="K112" s="46">
        <f t="shared" si="5"/>
        <v>329250</v>
      </c>
      <c r="L112" s="79"/>
      <c r="M112" s="100">
        <v>329250</v>
      </c>
      <c r="O112" s="98" t="s">
        <v>580</v>
      </c>
      <c r="P112" s="99" t="s">
        <v>1829</v>
      </c>
      <c r="Q112" s="100">
        <v>22050</v>
      </c>
      <c r="R112" s="46">
        <f t="shared" si="6"/>
        <v>5009477</v>
      </c>
      <c r="S112" s="100">
        <v>55100</v>
      </c>
      <c r="T112" s="100">
        <v>4954377</v>
      </c>
      <c r="V112" s="98" t="s">
        <v>577</v>
      </c>
      <c r="W112" s="99" t="s">
        <v>2337</v>
      </c>
      <c r="X112" s="100">
        <v>39000</v>
      </c>
      <c r="Y112" s="100">
        <f t="shared" si="7"/>
        <v>11020</v>
      </c>
      <c r="Z112" s="79"/>
      <c r="AA112" s="100">
        <v>11020</v>
      </c>
    </row>
    <row r="113" spans="1:27" ht="15">
      <c r="A113" s="98" t="s">
        <v>589</v>
      </c>
      <c r="B113" s="99" t="s">
        <v>1832</v>
      </c>
      <c r="C113" s="100">
        <v>2000</v>
      </c>
      <c r="D113" s="46">
        <f t="shared" si="4"/>
        <v>508096</v>
      </c>
      <c r="E113" s="79"/>
      <c r="F113" s="100">
        <v>508096</v>
      </c>
      <c r="H113" s="98" t="s">
        <v>625</v>
      </c>
      <c r="I113" s="99" t="s">
        <v>1842</v>
      </c>
      <c r="J113" s="79"/>
      <c r="K113" s="46">
        <f t="shared" si="5"/>
        <v>21200</v>
      </c>
      <c r="L113" s="79"/>
      <c r="M113" s="100">
        <v>21200</v>
      </c>
      <c r="O113" s="98" t="s">
        <v>583</v>
      </c>
      <c r="P113" s="99" t="s">
        <v>1830</v>
      </c>
      <c r="Q113" s="100">
        <v>459474</v>
      </c>
      <c r="R113" s="46">
        <f t="shared" si="6"/>
        <v>2509656</v>
      </c>
      <c r="S113" s="100">
        <v>261100</v>
      </c>
      <c r="T113" s="100">
        <v>2248556</v>
      </c>
      <c r="V113" s="98" t="s">
        <v>580</v>
      </c>
      <c r="W113" s="99" t="s">
        <v>1829</v>
      </c>
      <c r="X113" s="100">
        <v>1187854</v>
      </c>
      <c r="Y113" s="100">
        <f t="shared" si="7"/>
        <v>14810570</v>
      </c>
      <c r="Z113" s="100">
        <v>3800</v>
      </c>
      <c r="AA113" s="100">
        <v>14806770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273727</v>
      </c>
      <c r="E114" s="79"/>
      <c r="F114" s="100">
        <v>273727</v>
      </c>
      <c r="H114" s="98" t="s">
        <v>628</v>
      </c>
      <c r="I114" s="99" t="s">
        <v>1843</v>
      </c>
      <c r="J114" s="100">
        <v>21051</v>
      </c>
      <c r="K114" s="46">
        <f t="shared" si="5"/>
        <v>200</v>
      </c>
      <c r="L114" s="79"/>
      <c r="M114" s="100">
        <v>200</v>
      </c>
      <c r="O114" s="98" t="s">
        <v>586</v>
      </c>
      <c r="P114" s="99" t="s">
        <v>1831</v>
      </c>
      <c r="Q114" s="100">
        <v>2094266</v>
      </c>
      <c r="R114" s="46">
        <f t="shared" si="6"/>
        <v>6465585</v>
      </c>
      <c r="S114" s="100">
        <v>828831</v>
      </c>
      <c r="T114" s="100">
        <v>5636754</v>
      </c>
      <c r="V114" s="98" t="s">
        <v>583</v>
      </c>
      <c r="W114" s="99" t="s">
        <v>1830</v>
      </c>
      <c r="X114" s="100">
        <v>122037</v>
      </c>
      <c r="Y114" s="100">
        <f t="shared" si="7"/>
        <v>1435203</v>
      </c>
      <c r="Z114" s="100">
        <v>672466</v>
      </c>
      <c r="AA114" s="100">
        <v>762737</v>
      </c>
    </row>
    <row r="115" spans="1:27" ht="15">
      <c r="A115" s="98" t="s">
        <v>595</v>
      </c>
      <c r="B115" s="99" t="s">
        <v>1834</v>
      </c>
      <c r="C115" s="100">
        <v>711959</v>
      </c>
      <c r="D115" s="46">
        <f t="shared" si="4"/>
        <v>921069</v>
      </c>
      <c r="E115" s="100">
        <v>105775</v>
      </c>
      <c r="F115" s="100">
        <v>815294</v>
      </c>
      <c r="H115" s="98" t="s">
        <v>631</v>
      </c>
      <c r="I115" s="99" t="s">
        <v>1844</v>
      </c>
      <c r="J115" s="100">
        <v>30500</v>
      </c>
      <c r="K115" s="46">
        <f t="shared" si="5"/>
        <v>89355</v>
      </c>
      <c r="L115" s="79"/>
      <c r="M115" s="100">
        <v>89355</v>
      </c>
      <c r="O115" s="98" t="s">
        <v>589</v>
      </c>
      <c r="P115" s="99" t="s">
        <v>1832</v>
      </c>
      <c r="Q115" s="100">
        <v>1732566</v>
      </c>
      <c r="R115" s="46">
        <f t="shared" si="6"/>
        <v>3836348</v>
      </c>
      <c r="S115" s="100">
        <v>65050</v>
      </c>
      <c r="T115" s="100">
        <v>3771298</v>
      </c>
      <c r="V115" s="98" t="s">
        <v>586</v>
      </c>
      <c r="W115" s="99" t="s">
        <v>1831</v>
      </c>
      <c r="X115" s="100">
        <v>3666600</v>
      </c>
      <c r="Y115" s="100">
        <f t="shared" si="7"/>
        <v>2160566</v>
      </c>
      <c r="Z115" s="100">
        <v>33300</v>
      </c>
      <c r="AA115" s="100">
        <v>2127266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146516</v>
      </c>
      <c r="E116" s="79"/>
      <c r="F116" s="100">
        <v>146516</v>
      </c>
      <c r="H116" s="98" t="s">
        <v>634</v>
      </c>
      <c r="I116" s="99" t="s">
        <v>1845</v>
      </c>
      <c r="J116" s="79"/>
      <c r="K116" s="46">
        <f t="shared" si="5"/>
        <v>10100</v>
      </c>
      <c r="L116" s="79"/>
      <c r="M116" s="100">
        <v>10100</v>
      </c>
      <c r="O116" s="98" t="s">
        <v>592</v>
      </c>
      <c r="P116" s="99" t="s">
        <v>1833</v>
      </c>
      <c r="Q116" s="100">
        <v>886425</v>
      </c>
      <c r="R116" s="46">
        <f t="shared" si="6"/>
        <v>3819411</v>
      </c>
      <c r="S116" s="100">
        <v>176398</v>
      </c>
      <c r="T116" s="100">
        <v>3643013</v>
      </c>
      <c r="V116" s="98" t="s">
        <v>589</v>
      </c>
      <c r="W116" s="99" t="s">
        <v>1832</v>
      </c>
      <c r="X116" s="100">
        <v>108800</v>
      </c>
      <c r="Y116" s="100">
        <f t="shared" si="7"/>
        <v>1628576</v>
      </c>
      <c r="Z116" s="79"/>
      <c r="AA116" s="100">
        <v>1628576</v>
      </c>
    </row>
    <row r="117" spans="1:27" ht="15">
      <c r="A117" s="98" t="s">
        <v>604</v>
      </c>
      <c r="B117" s="99" t="s">
        <v>1836</v>
      </c>
      <c r="C117" s="79"/>
      <c r="D117" s="46">
        <f t="shared" si="4"/>
        <v>144836</v>
      </c>
      <c r="E117" s="79"/>
      <c r="F117" s="100">
        <v>144836</v>
      </c>
      <c r="H117" s="98" t="s">
        <v>637</v>
      </c>
      <c r="I117" s="99" t="s">
        <v>1846</v>
      </c>
      <c r="J117" s="79"/>
      <c r="K117" s="46">
        <f t="shared" si="5"/>
        <v>34285</v>
      </c>
      <c r="L117" s="79"/>
      <c r="M117" s="100">
        <v>34285</v>
      </c>
      <c r="O117" s="98" t="s">
        <v>595</v>
      </c>
      <c r="P117" s="99" t="s">
        <v>1834</v>
      </c>
      <c r="Q117" s="100">
        <v>10440126</v>
      </c>
      <c r="R117" s="46">
        <f t="shared" si="6"/>
        <v>13439250</v>
      </c>
      <c r="S117" s="100">
        <v>1622148</v>
      </c>
      <c r="T117" s="100">
        <v>11817102</v>
      </c>
      <c r="V117" s="98" t="s">
        <v>592</v>
      </c>
      <c r="W117" s="99" t="s">
        <v>1833</v>
      </c>
      <c r="X117" s="100">
        <v>436004</v>
      </c>
      <c r="Y117" s="100">
        <f t="shared" si="7"/>
        <v>4484043</v>
      </c>
      <c r="Z117" s="79"/>
      <c r="AA117" s="100">
        <v>4484043</v>
      </c>
    </row>
    <row r="118" spans="1:27" ht="15">
      <c r="A118" s="98" t="s">
        <v>607</v>
      </c>
      <c r="B118" s="99" t="s">
        <v>1837</v>
      </c>
      <c r="C118" s="100">
        <v>4</v>
      </c>
      <c r="D118" s="46">
        <f t="shared" si="4"/>
        <v>1847545</v>
      </c>
      <c r="E118" s="100">
        <v>103</v>
      </c>
      <c r="F118" s="100">
        <v>1847442</v>
      </c>
      <c r="H118" s="98" t="s">
        <v>640</v>
      </c>
      <c r="I118" s="99" t="s">
        <v>2255</v>
      </c>
      <c r="J118" s="79"/>
      <c r="K118" s="46">
        <f t="shared" si="5"/>
        <v>11680</v>
      </c>
      <c r="L118" s="79"/>
      <c r="M118" s="100">
        <v>11680</v>
      </c>
      <c r="O118" s="98" t="s">
        <v>598</v>
      </c>
      <c r="P118" s="99" t="s">
        <v>1835</v>
      </c>
      <c r="Q118" s="100">
        <v>379800</v>
      </c>
      <c r="R118" s="46">
        <f t="shared" si="6"/>
        <v>1944013</v>
      </c>
      <c r="S118" s="100">
        <v>408060</v>
      </c>
      <c r="T118" s="100">
        <v>1535953</v>
      </c>
      <c r="V118" s="98" t="s">
        <v>595</v>
      </c>
      <c r="W118" s="99" t="s">
        <v>1834</v>
      </c>
      <c r="X118" s="100">
        <v>6215448</v>
      </c>
      <c r="Y118" s="100">
        <f t="shared" si="7"/>
        <v>4360914</v>
      </c>
      <c r="Z118" s="100">
        <v>70600</v>
      </c>
      <c r="AA118" s="100">
        <v>4290314</v>
      </c>
    </row>
    <row r="119" spans="1:27" ht="15">
      <c r="A119" s="98" t="s">
        <v>610</v>
      </c>
      <c r="B119" s="99" t="s">
        <v>2254</v>
      </c>
      <c r="C119" s="79"/>
      <c r="D119" s="46">
        <f t="shared" si="4"/>
        <v>69491</v>
      </c>
      <c r="E119" s="79"/>
      <c r="F119" s="100">
        <v>69491</v>
      </c>
      <c r="H119" s="98" t="s">
        <v>645</v>
      </c>
      <c r="I119" s="99" t="s">
        <v>1847</v>
      </c>
      <c r="J119" s="79"/>
      <c r="K119" s="46">
        <f t="shared" si="5"/>
        <v>346103</v>
      </c>
      <c r="L119" s="79"/>
      <c r="M119" s="100">
        <v>346103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613</v>
      </c>
      <c r="B120" s="99" t="s">
        <v>1838</v>
      </c>
      <c r="C120" s="100">
        <v>7000</v>
      </c>
      <c r="D120" s="46">
        <f t="shared" si="4"/>
        <v>655242</v>
      </c>
      <c r="E120" s="79"/>
      <c r="F120" s="100">
        <v>655242</v>
      </c>
      <c r="H120" s="98" t="s">
        <v>651</v>
      </c>
      <c r="I120" s="99" t="s">
        <v>1849</v>
      </c>
      <c r="J120" s="79"/>
      <c r="K120" s="46">
        <f t="shared" si="5"/>
        <v>45500</v>
      </c>
      <c r="L120" s="79"/>
      <c r="M120" s="100">
        <v>45500</v>
      </c>
      <c r="O120" s="98" t="s">
        <v>604</v>
      </c>
      <c r="P120" s="99" t="s">
        <v>1836</v>
      </c>
      <c r="Q120" s="100">
        <v>135500</v>
      </c>
      <c r="R120" s="46">
        <f t="shared" si="6"/>
        <v>2708754</v>
      </c>
      <c r="S120" s="79"/>
      <c r="T120" s="100">
        <v>2708754</v>
      </c>
      <c r="V120" s="98" t="s">
        <v>604</v>
      </c>
      <c r="W120" s="99" t="s">
        <v>1836</v>
      </c>
      <c r="X120" s="79"/>
      <c r="Y120" s="100">
        <f t="shared" si="7"/>
        <v>2019573</v>
      </c>
      <c r="Z120" s="100">
        <v>43552</v>
      </c>
      <c r="AA120" s="100">
        <v>1976021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260117</v>
      </c>
      <c r="E121" s="79"/>
      <c r="F121" s="100">
        <v>260117</v>
      </c>
      <c r="H121" s="98" t="s">
        <v>658</v>
      </c>
      <c r="I121" s="99" t="s">
        <v>2256</v>
      </c>
      <c r="J121" s="79"/>
      <c r="K121" s="46">
        <f t="shared" si="5"/>
        <v>309710</v>
      </c>
      <c r="L121" s="79"/>
      <c r="M121" s="100">
        <v>309710</v>
      </c>
      <c r="O121" s="98" t="s">
        <v>607</v>
      </c>
      <c r="P121" s="99" t="s">
        <v>1837</v>
      </c>
      <c r="Q121" s="100">
        <v>549818</v>
      </c>
      <c r="R121" s="46">
        <f t="shared" si="6"/>
        <v>15102901</v>
      </c>
      <c r="S121" s="100">
        <v>300009</v>
      </c>
      <c r="T121" s="100">
        <v>14802892</v>
      </c>
      <c r="V121" s="98" t="s">
        <v>607</v>
      </c>
      <c r="W121" s="99" t="s">
        <v>1837</v>
      </c>
      <c r="X121" s="100">
        <v>20125988</v>
      </c>
      <c r="Y121" s="100">
        <f t="shared" si="7"/>
        <v>24537805</v>
      </c>
      <c r="Z121" s="100">
        <v>259265</v>
      </c>
      <c r="AA121" s="100">
        <v>24278540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12498</v>
      </c>
      <c r="E122" s="79"/>
      <c r="F122" s="100">
        <v>12498</v>
      </c>
      <c r="H122" s="98" t="s">
        <v>664</v>
      </c>
      <c r="I122" s="99" t="s">
        <v>1850</v>
      </c>
      <c r="J122" s="79"/>
      <c r="K122" s="46">
        <f t="shared" si="5"/>
        <v>11900</v>
      </c>
      <c r="L122" s="79"/>
      <c r="M122" s="100">
        <v>11900</v>
      </c>
      <c r="O122" s="98" t="s">
        <v>610</v>
      </c>
      <c r="P122" s="99" t="s">
        <v>2254</v>
      </c>
      <c r="Q122" s="100">
        <v>249600</v>
      </c>
      <c r="R122" s="46">
        <f t="shared" si="6"/>
        <v>139967</v>
      </c>
      <c r="S122" s="100">
        <v>11250</v>
      </c>
      <c r="T122" s="100">
        <v>128717</v>
      </c>
      <c r="V122" s="98" t="s">
        <v>610</v>
      </c>
      <c r="W122" s="99" t="s">
        <v>2254</v>
      </c>
      <c r="X122" s="100">
        <v>569900</v>
      </c>
      <c r="Y122" s="100">
        <f t="shared" si="7"/>
        <v>34525</v>
      </c>
      <c r="Z122" s="79"/>
      <c r="AA122" s="100">
        <v>34525</v>
      </c>
    </row>
    <row r="123" spans="1:27" ht="15">
      <c r="A123" s="98" t="s">
        <v>622</v>
      </c>
      <c r="B123" s="99" t="s">
        <v>1841</v>
      </c>
      <c r="C123" s="79"/>
      <c r="D123" s="46">
        <f t="shared" si="4"/>
        <v>575939</v>
      </c>
      <c r="E123" s="100">
        <v>21300</v>
      </c>
      <c r="F123" s="100">
        <v>554639</v>
      </c>
      <c r="H123" s="98" t="s">
        <v>667</v>
      </c>
      <c r="I123" s="99" t="s">
        <v>1851</v>
      </c>
      <c r="J123" s="100">
        <v>225000</v>
      </c>
      <c r="K123" s="46">
        <f t="shared" si="5"/>
        <v>83861</v>
      </c>
      <c r="L123" s="79"/>
      <c r="M123" s="100">
        <v>83861</v>
      </c>
      <c r="O123" s="98" t="s">
        <v>613</v>
      </c>
      <c r="P123" s="99" t="s">
        <v>1838</v>
      </c>
      <c r="Q123" s="100">
        <v>442300</v>
      </c>
      <c r="R123" s="46">
        <f t="shared" si="6"/>
        <v>1640877</v>
      </c>
      <c r="S123" s="100">
        <v>102350</v>
      </c>
      <c r="T123" s="100">
        <v>1538527</v>
      </c>
      <c r="V123" s="98" t="s">
        <v>613</v>
      </c>
      <c r="W123" s="99" t="s">
        <v>1838</v>
      </c>
      <c r="X123" s="100">
        <v>309234</v>
      </c>
      <c r="Y123" s="100">
        <f t="shared" si="7"/>
        <v>871926</v>
      </c>
      <c r="Z123" s="79"/>
      <c r="AA123" s="100">
        <v>871926</v>
      </c>
    </row>
    <row r="124" spans="1:27" ht="15">
      <c r="A124" s="98" t="s">
        <v>625</v>
      </c>
      <c r="B124" s="99" t="s">
        <v>1842</v>
      </c>
      <c r="C124" s="100">
        <v>6400</v>
      </c>
      <c r="D124" s="46">
        <f t="shared" si="4"/>
        <v>224549</v>
      </c>
      <c r="E124" s="79"/>
      <c r="F124" s="100">
        <v>224549</v>
      </c>
      <c r="H124" s="98" t="s">
        <v>670</v>
      </c>
      <c r="I124" s="99" t="s">
        <v>1852</v>
      </c>
      <c r="J124" s="100">
        <v>1500</v>
      </c>
      <c r="K124" s="46">
        <f t="shared" si="5"/>
        <v>401549</v>
      </c>
      <c r="L124" s="79"/>
      <c r="M124" s="100">
        <v>401549</v>
      </c>
      <c r="O124" s="98" t="s">
        <v>616</v>
      </c>
      <c r="P124" s="99" t="s">
        <v>1839</v>
      </c>
      <c r="Q124" s="100">
        <v>22967</v>
      </c>
      <c r="R124" s="46">
        <f t="shared" si="6"/>
        <v>1747073</v>
      </c>
      <c r="S124" s="100">
        <v>43000</v>
      </c>
      <c r="T124" s="100">
        <v>1704073</v>
      </c>
      <c r="V124" s="98" t="s">
        <v>616</v>
      </c>
      <c r="W124" s="99" t="s">
        <v>1839</v>
      </c>
      <c r="X124" s="100">
        <v>8000</v>
      </c>
      <c r="Y124" s="100">
        <f t="shared" si="7"/>
        <v>356464</v>
      </c>
      <c r="Z124" s="79"/>
      <c r="AA124" s="100">
        <v>356464</v>
      </c>
    </row>
    <row r="125" spans="1:27" ht="15">
      <c r="A125" s="98" t="s">
        <v>628</v>
      </c>
      <c r="B125" s="99" t="s">
        <v>1843</v>
      </c>
      <c r="C125" s="100">
        <v>169000</v>
      </c>
      <c r="D125" s="46">
        <f t="shared" si="4"/>
        <v>132958</v>
      </c>
      <c r="E125" s="79"/>
      <c r="F125" s="100">
        <v>132958</v>
      </c>
      <c r="H125" s="98" t="s">
        <v>673</v>
      </c>
      <c r="I125" s="99" t="s">
        <v>1853</v>
      </c>
      <c r="J125" s="79"/>
      <c r="K125" s="46">
        <f t="shared" si="5"/>
        <v>41400</v>
      </c>
      <c r="L125" s="79"/>
      <c r="M125" s="100">
        <v>41400</v>
      </c>
      <c r="O125" s="98" t="s">
        <v>619</v>
      </c>
      <c r="P125" s="99" t="s">
        <v>1840</v>
      </c>
      <c r="Q125" s="79"/>
      <c r="R125" s="46">
        <f t="shared" si="6"/>
        <v>379742</v>
      </c>
      <c r="S125" s="79"/>
      <c r="T125" s="100">
        <v>379742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631</v>
      </c>
      <c r="B126" s="99" t="s">
        <v>1844</v>
      </c>
      <c r="C126" s="100">
        <v>9790</v>
      </c>
      <c r="D126" s="46">
        <f t="shared" si="4"/>
        <v>275514</v>
      </c>
      <c r="E126" s="79"/>
      <c r="F126" s="100">
        <v>275514</v>
      </c>
      <c r="H126" s="98" t="s">
        <v>676</v>
      </c>
      <c r="I126" s="99" t="s">
        <v>1854</v>
      </c>
      <c r="J126" s="79"/>
      <c r="K126" s="46">
        <f t="shared" si="5"/>
        <v>5000</v>
      </c>
      <c r="L126" s="79"/>
      <c r="M126" s="100">
        <v>5000</v>
      </c>
      <c r="O126" s="98" t="s">
        <v>622</v>
      </c>
      <c r="P126" s="99" t="s">
        <v>1841</v>
      </c>
      <c r="Q126" s="100">
        <v>60021</v>
      </c>
      <c r="R126" s="46">
        <f t="shared" si="6"/>
        <v>6574922</v>
      </c>
      <c r="S126" s="100">
        <v>153735</v>
      </c>
      <c r="T126" s="100">
        <v>6421187</v>
      </c>
      <c r="V126" s="98" t="s">
        <v>622</v>
      </c>
      <c r="W126" s="99" t="s">
        <v>1841</v>
      </c>
      <c r="X126" s="100">
        <v>10716548</v>
      </c>
      <c r="Y126" s="100">
        <f t="shared" si="7"/>
        <v>10410139</v>
      </c>
      <c r="Z126" s="100">
        <v>35500</v>
      </c>
      <c r="AA126" s="100">
        <v>10374639</v>
      </c>
    </row>
    <row r="127" spans="1:27" ht="15">
      <c r="A127" s="98" t="s">
        <v>634</v>
      </c>
      <c r="B127" s="99" t="s">
        <v>1845</v>
      </c>
      <c r="C127" s="79"/>
      <c r="D127" s="46">
        <f t="shared" si="4"/>
        <v>406261</v>
      </c>
      <c r="E127" s="100">
        <v>81700</v>
      </c>
      <c r="F127" s="100">
        <v>324561</v>
      </c>
      <c r="H127" s="98" t="s">
        <v>679</v>
      </c>
      <c r="I127" s="99" t="s">
        <v>1855</v>
      </c>
      <c r="J127" s="100">
        <v>13120300</v>
      </c>
      <c r="K127" s="46">
        <f t="shared" si="5"/>
        <v>2059211</v>
      </c>
      <c r="L127" s="100">
        <v>603000</v>
      </c>
      <c r="M127" s="100">
        <v>1456211</v>
      </c>
      <c r="O127" s="98" t="s">
        <v>625</v>
      </c>
      <c r="P127" s="99" t="s">
        <v>1842</v>
      </c>
      <c r="Q127" s="100">
        <v>111360</v>
      </c>
      <c r="R127" s="46">
        <f t="shared" si="6"/>
        <v>1803496</v>
      </c>
      <c r="S127" s="100">
        <v>119600</v>
      </c>
      <c r="T127" s="100">
        <v>1683896</v>
      </c>
      <c r="V127" s="98" t="s">
        <v>625</v>
      </c>
      <c r="W127" s="99" t="s">
        <v>1842</v>
      </c>
      <c r="X127" s="79"/>
      <c r="Y127" s="100">
        <f t="shared" si="7"/>
        <v>259390</v>
      </c>
      <c r="Z127" s="79"/>
      <c r="AA127" s="100">
        <v>259390</v>
      </c>
    </row>
    <row r="128" spans="1:27" ht="15">
      <c r="A128" s="98" t="s">
        <v>637</v>
      </c>
      <c r="B128" s="99" t="s">
        <v>1846</v>
      </c>
      <c r="C128" s="100">
        <v>167000</v>
      </c>
      <c r="D128" s="46">
        <f t="shared" si="4"/>
        <v>118585</v>
      </c>
      <c r="E128" s="79"/>
      <c r="F128" s="100">
        <v>118585</v>
      </c>
      <c r="H128" s="98" t="s">
        <v>682</v>
      </c>
      <c r="I128" s="99" t="s">
        <v>1856</v>
      </c>
      <c r="J128" s="100">
        <v>886867</v>
      </c>
      <c r="K128" s="46">
        <f t="shared" si="5"/>
        <v>3731505</v>
      </c>
      <c r="L128" s="100">
        <v>268630</v>
      </c>
      <c r="M128" s="100">
        <v>3462875</v>
      </c>
      <c r="O128" s="98" t="s">
        <v>628</v>
      </c>
      <c r="P128" s="99" t="s">
        <v>1843</v>
      </c>
      <c r="Q128" s="100">
        <v>169000</v>
      </c>
      <c r="R128" s="46">
        <f t="shared" si="6"/>
        <v>913981</v>
      </c>
      <c r="S128" s="100">
        <v>123450</v>
      </c>
      <c r="T128" s="100">
        <v>790531</v>
      </c>
      <c r="V128" s="98" t="s">
        <v>628</v>
      </c>
      <c r="W128" s="99" t="s">
        <v>1843</v>
      </c>
      <c r="X128" s="100">
        <v>63851</v>
      </c>
      <c r="Y128" s="100">
        <f t="shared" si="7"/>
        <v>283310</v>
      </c>
      <c r="Z128" s="79"/>
      <c r="AA128" s="100">
        <v>283310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258077</v>
      </c>
      <c r="E129" s="100">
        <v>21800</v>
      </c>
      <c r="F129" s="100">
        <v>236277</v>
      </c>
      <c r="H129" s="98" t="s">
        <v>685</v>
      </c>
      <c r="I129" s="99" t="s">
        <v>1857</v>
      </c>
      <c r="J129" s="100">
        <v>7700</v>
      </c>
      <c r="K129" s="46">
        <f t="shared" si="5"/>
        <v>0</v>
      </c>
      <c r="L129" s="79"/>
      <c r="M129" s="79"/>
      <c r="O129" s="98" t="s">
        <v>631</v>
      </c>
      <c r="P129" s="99" t="s">
        <v>1844</v>
      </c>
      <c r="Q129" s="100">
        <v>41770</v>
      </c>
      <c r="R129" s="46">
        <f t="shared" si="6"/>
        <v>2031349</v>
      </c>
      <c r="S129" s="100">
        <v>126500</v>
      </c>
      <c r="T129" s="100">
        <v>1904849</v>
      </c>
      <c r="V129" s="98" t="s">
        <v>631</v>
      </c>
      <c r="W129" s="99" t="s">
        <v>1844</v>
      </c>
      <c r="X129" s="100">
        <v>134278</v>
      </c>
      <c r="Y129" s="100">
        <f t="shared" si="7"/>
        <v>422774</v>
      </c>
      <c r="Z129" s="100">
        <v>28100</v>
      </c>
      <c r="AA129" s="100">
        <v>394674</v>
      </c>
    </row>
    <row r="130" spans="1:27" ht="15">
      <c r="A130" s="98" t="s">
        <v>643</v>
      </c>
      <c r="B130" s="99" t="s">
        <v>1814</v>
      </c>
      <c r="C130" s="79"/>
      <c r="D130" s="46">
        <f t="shared" si="4"/>
        <v>9320</v>
      </c>
      <c r="E130" s="79"/>
      <c r="F130" s="100">
        <v>9320</v>
      </c>
      <c r="H130" s="98" t="s">
        <v>688</v>
      </c>
      <c r="I130" s="99" t="s">
        <v>1858</v>
      </c>
      <c r="J130" s="79"/>
      <c r="K130" s="46">
        <f t="shared" si="5"/>
        <v>7400</v>
      </c>
      <c r="L130" s="79"/>
      <c r="M130" s="100">
        <v>7400</v>
      </c>
      <c r="O130" s="98" t="s">
        <v>634</v>
      </c>
      <c r="P130" s="99" t="s">
        <v>1845</v>
      </c>
      <c r="Q130" s="100">
        <v>92959</v>
      </c>
      <c r="R130" s="46">
        <f t="shared" si="6"/>
        <v>4761084</v>
      </c>
      <c r="S130" s="100">
        <v>396570</v>
      </c>
      <c r="T130" s="100">
        <v>4364514</v>
      </c>
      <c r="V130" s="98" t="s">
        <v>634</v>
      </c>
      <c r="W130" s="99" t="s">
        <v>1845</v>
      </c>
      <c r="X130" s="100">
        <v>104313</v>
      </c>
      <c r="Y130" s="100">
        <f t="shared" si="7"/>
        <v>407115</v>
      </c>
      <c r="Z130" s="79"/>
      <c r="AA130" s="100">
        <v>407115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343265</v>
      </c>
      <c r="E131" s="79"/>
      <c r="F131" s="100">
        <v>343265</v>
      </c>
      <c r="H131" s="98" t="s">
        <v>691</v>
      </c>
      <c r="I131" s="99" t="s">
        <v>1859</v>
      </c>
      <c r="J131" s="79"/>
      <c r="K131" s="46">
        <f t="shared" si="5"/>
        <v>312054</v>
      </c>
      <c r="L131" s="79"/>
      <c r="M131" s="100">
        <v>312054</v>
      </c>
      <c r="O131" s="98" t="s">
        <v>637</v>
      </c>
      <c r="P131" s="99" t="s">
        <v>1846</v>
      </c>
      <c r="Q131" s="100">
        <v>610550</v>
      </c>
      <c r="R131" s="46">
        <f t="shared" si="6"/>
        <v>851140</v>
      </c>
      <c r="S131" s="100">
        <v>45900</v>
      </c>
      <c r="T131" s="100">
        <v>805240</v>
      </c>
      <c r="V131" s="98" t="s">
        <v>637</v>
      </c>
      <c r="W131" s="99" t="s">
        <v>1846</v>
      </c>
      <c r="X131" s="100">
        <v>508401</v>
      </c>
      <c r="Y131" s="100">
        <f t="shared" si="7"/>
        <v>588397</v>
      </c>
      <c r="Z131" s="79"/>
      <c r="AA131" s="100">
        <v>588397</v>
      </c>
    </row>
    <row r="132" spans="1:27" ht="15">
      <c r="A132" s="98" t="s">
        <v>651</v>
      </c>
      <c r="B132" s="99" t="s">
        <v>1849</v>
      </c>
      <c r="C132" s="100">
        <v>170700</v>
      </c>
      <c r="D132" s="46">
        <f t="shared" si="4"/>
        <v>7574</v>
      </c>
      <c r="E132" s="79"/>
      <c r="F132" s="100">
        <v>7574</v>
      </c>
      <c r="H132" s="98" t="s">
        <v>694</v>
      </c>
      <c r="I132" s="99" t="s">
        <v>1860</v>
      </c>
      <c r="J132" s="79"/>
      <c r="K132" s="46">
        <f t="shared" si="5"/>
        <v>27200</v>
      </c>
      <c r="L132" s="79"/>
      <c r="M132" s="100">
        <v>27200</v>
      </c>
      <c r="O132" s="98" t="s">
        <v>640</v>
      </c>
      <c r="P132" s="99" t="s">
        <v>2255</v>
      </c>
      <c r="Q132" s="100">
        <v>321150</v>
      </c>
      <c r="R132" s="46">
        <f t="shared" si="6"/>
        <v>2298467</v>
      </c>
      <c r="S132" s="100">
        <v>135492</v>
      </c>
      <c r="T132" s="100">
        <v>2162975</v>
      </c>
      <c r="V132" s="98" t="s">
        <v>640</v>
      </c>
      <c r="W132" s="99" t="s">
        <v>2255</v>
      </c>
      <c r="X132" s="100">
        <v>197355</v>
      </c>
      <c r="Y132" s="100">
        <f t="shared" si="7"/>
        <v>1861327</v>
      </c>
      <c r="Z132" s="100">
        <v>5000</v>
      </c>
      <c r="AA132" s="100">
        <v>1856327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397538</v>
      </c>
      <c r="E133" s="100">
        <v>24450</v>
      </c>
      <c r="F133" s="100">
        <v>373088</v>
      </c>
      <c r="H133" s="98" t="s">
        <v>697</v>
      </c>
      <c r="I133" s="99" t="s">
        <v>1861</v>
      </c>
      <c r="J133" s="79"/>
      <c r="K133" s="46">
        <f t="shared" si="5"/>
        <v>164224</v>
      </c>
      <c r="L133" s="79"/>
      <c r="M133" s="100">
        <v>164224</v>
      </c>
      <c r="O133" s="98" t="s">
        <v>643</v>
      </c>
      <c r="P133" s="99" t="s">
        <v>1814</v>
      </c>
      <c r="Q133" s="100">
        <v>19501</v>
      </c>
      <c r="R133" s="46">
        <f t="shared" si="6"/>
        <v>216737</v>
      </c>
      <c r="S133" s="100">
        <v>95925</v>
      </c>
      <c r="T133" s="100">
        <v>120812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164000</v>
      </c>
      <c r="E134" s="79"/>
      <c r="F134" s="100">
        <v>164000</v>
      </c>
      <c r="H134" s="98" t="s">
        <v>700</v>
      </c>
      <c r="I134" s="99" t="s">
        <v>2309</v>
      </c>
      <c r="J134" s="100">
        <v>11367</v>
      </c>
      <c r="K134" s="46">
        <f t="shared" si="5"/>
        <v>1891652</v>
      </c>
      <c r="L134" s="79"/>
      <c r="M134" s="100">
        <v>1891652</v>
      </c>
      <c r="O134" s="98" t="s">
        <v>645</v>
      </c>
      <c r="P134" s="99" t="s">
        <v>1847</v>
      </c>
      <c r="Q134" s="100">
        <v>7797608</v>
      </c>
      <c r="R134" s="46">
        <f t="shared" si="6"/>
        <v>2979838</v>
      </c>
      <c r="S134" s="100">
        <v>265061</v>
      </c>
      <c r="T134" s="100">
        <v>2714777</v>
      </c>
      <c r="V134" s="98" t="s">
        <v>645</v>
      </c>
      <c r="W134" s="99" t="s">
        <v>1847</v>
      </c>
      <c r="X134" s="100">
        <v>3838587</v>
      </c>
      <c r="Y134" s="100">
        <f t="shared" si="7"/>
        <v>6050378</v>
      </c>
      <c r="Z134" s="100">
        <v>1710000</v>
      </c>
      <c r="AA134" s="100">
        <v>4340378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164521</v>
      </c>
      <c r="E135" s="79"/>
      <c r="F135" s="100">
        <v>164521</v>
      </c>
      <c r="H135" s="98" t="s">
        <v>703</v>
      </c>
      <c r="I135" s="99" t="s">
        <v>1862</v>
      </c>
      <c r="J135" s="79"/>
      <c r="K135" s="46">
        <f aca="true" t="shared" si="9" ref="K135:K198">L135+M135</f>
        <v>64115</v>
      </c>
      <c r="L135" s="79"/>
      <c r="M135" s="100">
        <v>64115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100">
        <v>165000</v>
      </c>
      <c r="D136" s="46">
        <f t="shared" si="8"/>
        <v>644189</v>
      </c>
      <c r="E136" s="79"/>
      <c r="F136" s="100">
        <v>644189</v>
      </c>
      <c r="H136" s="98" t="s">
        <v>706</v>
      </c>
      <c r="I136" s="99" t="s">
        <v>1863</v>
      </c>
      <c r="J136" s="79"/>
      <c r="K136" s="46">
        <f t="shared" si="9"/>
        <v>134006</v>
      </c>
      <c r="L136" s="79"/>
      <c r="M136" s="100">
        <v>134006</v>
      </c>
      <c r="O136" s="98" t="s">
        <v>651</v>
      </c>
      <c r="P136" s="99" t="s">
        <v>1849</v>
      </c>
      <c r="Q136" s="100">
        <v>170700</v>
      </c>
      <c r="R136" s="46">
        <f t="shared" si="10"/>
        <v>301776</v>
      </c>
      <c r="S136" s="100">
        <v>35000</v>
      </c>
      <c r="T136" s="100">
        <v>266776</v>
      </c>
      <c r="V136" s="98" t="s">
        <v>651</v>
      </c>
      <c r="W136" s="99" t="s">
        <v>1849</v>
      </c>
      <c r="X136" s="100">
        <v>64300</v>
      </c>
      <c r="Y136" s="100">
        <f t="shared" si="11"/>
        <v>63220</v>
      </c>
      <c r="Z136" s="79"/>
      <c r="AA136" s="100">
        <v>63220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156377</v>
      </c>
      <c r="E137" s="79"/>
      <c r="F137" s="100">
        <v>156377</v>
      </c>
      <c r="H137" s="98" t="s">
        <v>709</v>
      </c>
      <c r="I137" s="99" t="s">
        <v>1864</v>
      </c>
      <c r="J137" s="79"/>
      <c r="K137" s="46">
        <f t="shared" si="9"/>
        <v>32900</v>
      </c>
      <c r="L137" s="79"/>
      <c r="M137" s="100">
        <v>32900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100">
        <f t="shared" si="11"/>
        <v>18855</v>
      </c>
      <c r="Z137" s="79"/>
      <c r="AA137" s="100">
        <v>18855</v>
      </c>
    </row>
    <row r="138" spans="1:27" ht="15">
      <c r="A138" s="98" t="s">
        <v>673</v>
      </c>
      <c r="B138" s="99" t="s">
        <v>1853</v>
      </c>
      <c r="C138" s="100">
        <v>207200</v>
      </c>
      <c r="D138" s="46">
        <f t="shared" si="8"/>
        <v>78193</v>
      </c>
      <c r="E138" s="79"/>
      <c r="F138" s="100">
        <v>78193</v>
      </c>
      <c r="H138" s="98" t="s">
        <v>721</v>
      </c>
      <c r="I138" s="99" t="s">
        <v>1867</v>
      </c>
      <c r="J138" s="79"/>
      <c r="K138" s="46">
        <f t="shared" si="9"/>
        <v>1310</v>
      </c>
      <c r="L138" s="79"/>
      <c r="M138" s="100">
        <v>1310</v>
      </c>
      <c r="O138" s="98" t="s">
        <v>658</v>
      </c>
      <c r="P138" s="99" t="s">
        <v>2256</v>
      </c>
      <c r="Q138" s="100">
        <v>244000</v>
      </c>
      <c r="R138" s="46">
        <f t="shared" si="10"/>
        <v>2822457</v>
      </c>
      <c r="S138" s="100">
        <v>389430</v>
      </c>
      <c r="T138" s="100">
        <v>2433027</v>
      </c>
      <c r="V138" s="98" t="s">
        <v>658</v>
      </c>
      <c r="W138" s="99" t="s">
        <v>2256</v>
      </c>
      <c r="X138" s="100">
        <v>7000</v>
      </c>
      <c r="Y138" s="100">
        <f t="shared" si="11"/>
        <v>1244325</v>
      </c>
      <c r="Z138" s="100">
        <v>31891</v>
      </c>
      <c r="AA138" s="100">
        <v>1212434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59373</v>
      </c>
      <c r="E139" s="79"/>
      <c r="F139" s="100">
        <v>59373</v>
      </c>
      <c r="H139" s="98" t="s">
        <v>724</v>
      </c>
      <c r="I139" s="99" t="s">
        <v>1868</v>
      </c>
      <c r="J139" s="79"/>
      <c r="K139" s="46">
        <f t="shared" si="9"/>
        <v>44000</v>
      </c>
      <c r="L139" s="79"/>
      <c r="M139" s="100">
        <v>44000</v>
      </c>
      <c r="O139" s="98" t="s">
        <v>661</v>
      </c>
      <c r="P139" s="99" t="s">
        <v>2257</v>
      </c>
      <c r="Q139" s="79"/>
      <c r="R139" s="46">
        <f t="shared" si="10"/>
        <v>296598</v>
      </c>
      <c r="S139" s="100">
        <v>25500</v>
      </c>
      <c r="T139" s="100">
        <v>271098</v>
      </c>
      <c r="V139" s="98" t="s">
        <v>664</v>
      </c>
      <c r="W139" s="99" t="s">
        <v>1850</v>
      </c>
      <c r="X139" s="100">
        <v>10000</v>
      </c>
      <c r="Y139" s="100">
        <f t="shared" si="11"/>
        <v>208649</v>
      </c>
      <c r="Z139" s="79"/>
      <c r="AA139" s="100">
        <v>208649</v>
      </c>
    </row>
    <row r="140" spans="1:27" ht="15">
      <c r="A140" s="98" t="s">
        <v>679</v>
      </c>
      <c r="B140" s="99" t="s">
        <v>1855</v>
      </c>
      <c r="C140" s="79"/>
      <c r="D140" s="46">
        <f t="shared" si="8"/>
        <v>624232</v>
      </c>
      <c r="E140" s="79"/>
      <c r="F140" s="100">
        <v>624232</v>
      </c>
      <c r="H140" s="98" t="s">
        <v>727</v>
      </c>
      <c r="I140" s="99" t="s">
        <v>1869</v>
      </c>
      <c r="J140" s="79"/>
      <c r="K140" s="46">
        <f t="shared" si="9"/>
        <v>823909</v>
      </c>
      <c r="L140" s="79"/>
      <c r="M140" s="100">
        <v>823909</v>
      </c>
      <c r="O140" s="98" t="s">
        <v>664</v>
      </c>
      <c r="P140" s="99" t="s">
        <v>1850</v>
      </c>
      <c r="Q140" s="100">
        <v>30000</v>
      </c>
      <c r="R140" s="46">
        <f t="shared" si="10"/>
        <v>2333131</v>
      </c>
      <c r="S140" s="100">
        <v>60000</v>
      </c>
      <c r="T140" s="100">
        <v>2273131</v>
      </c>
      <c r="V140" s="98" t="s">
        <v>667</v>
      </c>
      <c r="W140" s="99" t="s">
        <v>1851</v>
      </c>
      <c r="X140" s="100">
        <v>2615251</v>
      </c>
      <c r="Y140" s="100">
        <f t="shared" si="11"/>
        <v>4221722</v>
      </c>
      <c r="Z140" s="79"/>
      <c r="AA140" s="100">
        <v>4221722</v>
      </c>
    </row>
    <row r="141" spans="1:27" ht="15">
      <c r="A141" s="98" t="s">
        <v>682</v>
      </c>
      <c r="B141" s="99" t="s">
        <v>1856</v>
      </c>
      <c r="C141" s="100">
        <v>3121337</v>
      </c>
      <c r="D141" s="46">
        <f t="shared" si="8"/>
        <v>3900950</v>
      </c>
      <c r="E141" s="100">
        <v>561153</v>
      </c>
      <c r="F141" s="100">
        <v>3339797</v>
      </c>
      <c r="H141" s="98" t="s">
        <v>733</v>
      </c>
      <c r="I141" s="99" t="s">
        <v>1871</v>
      </c>
      <c r="J141" s="79"/>
      <c r="K141" s="46">
        <f t="shared" si="9"/>
        <v>83400</v>
      </c>
      <c r="L141" s="79"/>
      <c r="M141" s="100">
        <v>83400</v>
      </c>
      <c r="O141" s="98" t="s">
        <v>667</v>
      </c>
      <c r="P141" s="99" t="s">
        <v>1851</v>
      </c>
      <c r="Q141" s="100">
        <v>1881465</v>
      </c>
      <c r="R141" s="46">
        <f t="shared" si="10"/>
        <v>3680226</v>
      </c>
      <c r="S141" s="100">
        <v>159847</v>
      </c>
      <c r="T141" s="100">
        <v>3520379</v>
      </c>
      <c r="V141" s="98" t="s">
        <v>670</v>
      </c>
      <c r="W141" s="99" t="s">
        <v>1852</v>
      </c>
      <c r="X141" s="100">
        <v>27300</v>
      </c>
      <c r="Y141" s="100">
        <f t="shared" si="11"/>
        <v>2452640</v>
      </c>
      <c r="Z141" s="79"/>
      <c r="AA141" s="100">
        <v>2452640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10710</v>
      </c>
      <c r="E142" s="79"/>
      <c r="F142" s="100">
        <v>10710</v>
      </c>
      <c r="H142" s="98" t="s">
        <v>736</v>
      </c>
      <c r="I142" s="99" t="s">
        <v>1872</v>
      </c>
      <c r="J142" s="79"/>
      <c r="K142" s="46">
        <f t="shared" si="9"/>
        <v>3225415</v>
      </c>
      <c r="L142" s="79"/>
      <c r="M142" s="100">
        <v>3225415</v>
      </c>
      <c r="O142" s="98" t="s">
        <v>670</v>
      </c>
      <c r="P142" s="99" t="s">
        <v>1852</v>
      </c>
      <c r="Q142" s="100">
        <v>507900</v>
      </c>
      <c r="R142" s="46">
        <f t="shared" si="10"/>
        <v>1971099</v>
      </c>
      <c r="S142" s="100">
        <v>50300</v>
      </c>
      <c r="T142" s="100">
        <v>1920799</v>
      </c>
      <c r="V142" s="98" t="s">
        <v>673</v>
      </c>
      <c r="W142" s="99" t="s">
        <v>1853</v>
      </c>
      <c r="X142" s="100">
        <v>698500</v>
      </c>
      <c r="Y142" s="100">
        <f t="shared" si="11"/>
        <v>2405311</v>
      </c>
      <c r="Z142" s="100">
        <v>974000</v>
      </c>
      <c r="AA142" s="100">
        <v>1431311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77159</v>
      </c>
      <c r="E143" s="79"/>
      <c r="F143" s="100">
        <v>77159</v>
      </c>
      <c r="H143" s="98" t="s">
        <v>739</v>
      </c>
      <c r="I143" s="99" t="s">
        <v>2324</v>
      </c>
      <c r="J143" s="79"/>
      <c r="K143" s="46">
        <f t="shared" si="9"/>
        <v>13595</v>
      </c>
      <c r="L143" s="79"/>
      <c r="M143" s="100">
        <v>13595</v>
      </c>
      <c r="O143" s="98" t="s">
        <v>673</v>
      </c>
      <c r="P143" s="99" t="s">
        <v>1853</v>
      </c>
      <c r="Q143" s="100">
        <v>4880150</v>
      </c>
      <c r="R143" s="46">
        <f t="shared" si="10"/>
        <v>1522738</v>
      </c>
      <c r="S143" s="100">
        <v>175930</v>
      </c>
      <c r="T143" s="100">
        <v>1346808</v>
      </c>
      <c r="V143" s="98" t="s">
        <v>676</v>
      </c>
      <c r="W143" s="99" t="s">
        <v>1854</v>
      </c>
      <c r="X143" s="79"/>
      <c r="Y143" s="100">
        <f t="shared" si="11"/>
        <v>14550</v>
      </c>
      <c r="Z143" s="79"/>
      <c r="AA143" s="100">
        <v>14550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606784</v>
      </c>
      <c r="E144" s="79"/>
      <c r="F144" s="100">
        <v>606784</v>
      </c>
      <c r="H144" s="98" t="s">
        <v>745</v>
      </c>
      <c r="I144" s="99" t="s">
        <v>1873</v>
      </c>
      <c r="J144" s="79"/>
      <c r="K144" s="46">
        <f t="shared" si="9"/>
        <v>63527</v>
      </c>
      <c r="L144" s="79"/>
      <c r="M144" s="100">
        <v>63527</v>
      </c>
      <c r="O144" s="98" t="s">
        <v>676</v>
      </c>
      <c r="P144" s="99" t="s">
        <v>1854</v>
      </c>
      <c r="Q144" s="79"/>
      <c r="R144" s="46">
        <f t="shared" si="10"/>
        <v>412571</v>
      </c>
      <c r="S144" s="79"/>
      <c r="T144" s="100">
        <v>412571</v>
      </c>
      <c r="V144" s="98" t="s">
        <v>679</v>
      </c>
      <c r="W144" s="99" t="s">
        <v>1855</v>
      </c>
      <c r="X144" s="100">
        <v>63137622</v>
      </c>
      <c r="Y144" s="100">
        <f t="shared" si="11"/>
        <v>37006837</v>
      </c>
      <c r="Z144" s="100">
        <v>1346500</v>
      </c>
      <c r="AA144" s="100">
        <v>35660337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103362</v>
      </c>
      <c r="E145" s="79"/>
      <c r="F145" s="100">
        <v>103362</v>
      </c>
      <c r="H145" s="98" t="s">
        <v>748</v>
      </c>
      <c r="I145" s="99" t="s">
        <v>1874</v>
      </c>
      <c r="J145" s="79"/>
      <c r="K145" s="46">
        <f t="shared" si="9"/>
        <v>11746</v>
      </c>
      <c r="L145" s="79"/>
      <c r="M145" s="100">
        <v>11746</v>
      </c>
      <c r="O145" s="98" t="s">
        <v>679</v>
      </c>
      <c r="P145" s="99" t="s">
        <v>1855</v>
      </c>
      <c r="Q145" s="100">
        <v>770380</v>
      </c>
      <c r="R145" s="46">
        <f t="shared" si="10"/>
        <v>13689708</v>
      </c>
      <c r="S145" s="100">
        <v>500</v>
      </c>
      <c r="T145" s="100">
        <v>13689208</v>
      </c>
      <c r="V145" s="98" t="s">
        <v>682</v>
      </c>
      <c r="W145" s="99" t="s">
        <v>1856</v>
      </c>
      <c r="X145" s="100">
        <v>9579253</v>
      </c>
      <c r="Y145" s="100">
        <f t="shared" si="11"/>
        <v>47857710</v>
      </c>
      <c r="Z145" s="100">
        <v>2377831</v>
      </c>
      <c r="AA145" s="100">
        <v>45479879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151162</v>
      </c>
      <c r="E146" s="79"/>
      <c r="F146" s="100">
        <v>151162</v>
      </c>
      <c r="H146" s="98" t="s">
        <v>751</v>
      </c>
      <c r="I146" s="99" t="s">
        <v>1875</v>
      </c>
      <c r="J146" s="79"/>
      <c r="K146" s="46">
        <f t="shared" si="9"/>
        <v>4500</v>
      </c>
      <c r="L146" s="79"/>
      <c r="M146" s="100">
        <v>4500</v>
      </c>
      <c r="O146" s="98" t="s">
        <v>682</v>
      </c>
      <c r="P146" s="99" t="s">
        <v>1856</v>
      </c>
      <c r="Q146" s="100">
        <v>11805372</v>
      </c>
      <c r="R146" s="46">
        <f t="shared" si="10"/>
        <v>26949683</v>
      </c>
      <c r="S146" s="100">
        <v>2811955</v>
      </c>
      <c r="T146" s="100">
        <v>24137728</v>
      </c>
      <c r="V146" s="98" t="s">
        <v>685</v>
      </c>
      <c r="W146" s="99" t="s">
        <v>1857</v>
      </c>
      <c r="X146" s="100">
        <v>18150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793500</v>
      </c>
      <c r="D147" s="46">
        <f t="shared" si="8"/>
        <v>1541980</v>
      </c>
      <c r="E147" s="100">
        <v>122150</v>
      </c>
      <c r="F147" s="100">
        <v>1419830</v>
      </c>
      <c r="H147" s="98" t="s">
        <v>757</v>
      </c>
      <c r="I147" s="99" t="s">
        <v>1876</v>
      </c>
      <c r="J147" s="79"/>
      <c r="K147" s="46">
        <f t="shared" si="9"/>
        <v>545726</v>
      </c>
      <c r="L147" s="79"/>
      <c r="M147" s="100">
        <v>545726</v>
      </c>
      <c r="O147" s="98" t="s">
        <v>685</v>
      </c>
      <c r="P147" s="99" t="s">
        <v>1857</v>
      </c>
      <c r="Q147" s="79"/>
      <c r="R147" s="46">
        <f t="shared" si="10"/>
        <v>454922</v>
      </c>
      <c r="S147" s="100">
        <v>22000</v>
      </c>
      <c r="T147" s="100">
        <v>432922</v>
      </c>
      <c r="V147" s="98" t="s">
        <v>688</v>
      </c>
      <c r="W147" s="99" t="s">
        <v>1858</v>
      </c>
      <c r="X147" s="79"/>
      <c r="Y147" s="100">
        <f t="shared" si="11"/>
        <v>1662910</v>
      </c>
      <c r="Z147" s="79"/>
      <c r="AA147" s="100">
        <v>1662910</v>
      </c>
    </row>
    <row r="148" spans="1:27" ht="15">
      <c r="A148" s="98" t="s">
        <v>703</v>
      </c>
      <c r="B148" s="99" t="s">
        <v>1862</v>
      </c>
      <c r="C148" s="100">
        <v>70000</v>
      </c>
      <c r="D148" s="46">
        <f t="shared" si="8"/>
        <v>638928</v>
      </c>
      <c r="E148" s="100">
        <v>197000</v>
      </c>
      <c r="F148" s="100">
        <v>441928</v>
      </c>
      <c r="H148" s="98" t="s">
        <v>760</v>
      </c>
      <c r="I148" s="99" t="s">
        <v>1877</v>
      </c>
      <c r="J148" s="79"/>
      <c r="K148" s="46">
        <f t="shared" si="9"/>
        <v>28650</v>
      </c>
      <c r="L148" s="79"/>
      <c r="M148" s="100">
        <v>28650</v>
      </c>
      <c r="O148" s="98" t="s">
        <v>688</v>
      </c>
      <c r="P148" s="99" t="s">
        <v>1858</v>
      </c>
      <c r="Q148" s="100">
        <v>624486</v>
      </c>
      <c r="R148" s="46">
        <f t="shared" si="10"/>
        <v>912637</v>
      </c>
      <c r="S148" s="100">
        <v>10200</v>
      </c>
      <c r="T148" s="100">
        <v>902437</v>
      </c>
      <c r="V148" s="98" t="s">
        <v>691</v>
      </c>
      <c r="W148" s="99" t="s">
        <v>1859</v>
      </c>
      <c r="X148" s="79"/>
      <c r="Y148" s="100">
        <f t="shared" si="11"/>
        <v>1462177</v>
      </c>
      <c r="Z148" s="100">
        <v>107737</v>
      </c>
      <c r="AA148" s="100">
        <v>1354440</v>
      </c>
    </row>
    <row r="149" spans="1:27" ht="15">
      <c r="A149" s="98" t="s">
        <v>706</v>
      </c>
      <c r="B149" s="99" t="s">
        <v>1863</v>
      </c>
      <c r="C149" s="100">
        <v>1398800</v>
      </c>
      <c r="D149" s="46">
        <f t="shared" si="8"/>
        <v>1243415</v>
      </c>
      <c r="E149" s="100">
        <v>400800</v>
      </c>
      <c r="F149" s="100">
        <v>842615</v>
      </c>
      <c r="H149" s="98" t="s">
        <v>763</v>
      </c>
      <c r="I149" s="99" t="s">
        <v>1878</v>
      </c>
      <c r="J149" s="79"/>
      <c r="K149" s="46">
        <f t="shared" si="9"/>
        <v>2047440</v>
      </c>
      <c r="L149" s="100">
        <v>825000</v>
      </c>
      <c r="M149" s="100">
        <v>1222440</v>
      </c>
      <c r="O149" s="98" t="s">
        <v>691</v>
      </c>
      <c r="P149" s="99" t="s">
        <v>1859</v>
      </c>
      <c r="Q149" s="79"/>
      <c r="R149" s="46">
        <f t="shared" si="10"/>
        <v>4060663</v>
      </c>
      <c r="S149" s="100">
        <v>63400</v>
      </c>
      <c r="T149" s="100">
        <v>3997263</v>
      </c>
      <c r="V149" s="98" t="s">
        <v>694</v>
      </c>
      <c r="W149" s="99" t="s">
        <v>1860</v>
      </c>
      <c r="X149" s="79"/>
      <c r="Y149" s="100">
        <f t="shared" si="11"/>
        <v>112000</v>
      </c>
      <c r="Z149" s="79"/>
      <c r="AA149" s="100">
        <v>112000</v>
      </c>
    </row>
    <row r="150" spans="1:27" ht="15">
      <c r="A150" s="98" t="s">
        <v>709</v>
      </c>
      <c r="B150" s="99" t="s">
        <v>1864</v>
      </c>
      <c r="C150" s="79"/>
      <c r="D150" s="46">
        <f t="shared" si="8"/>
        <v>331308</v>
      </c>
      <c r="E150" s="100">
        <v>30150</v>
      </c>
      <c r="F150" s="100">
        <v>301158</v>
      </c>
      <c r="H150" s="98" t="s">
        <v>770</v>
      </c>
      <c r="I150" s="99" t="s">
        <v>1879</v>
      </c>
      <c r="J150" s="100">
        <v>44500</v>
      </c>
      <c r="K150" s="46">
        <f t="shared" si="9"/>
        <v>444755</v>
      </c>
      <c r="L150" s="79"/>
      <c r="M150" s="100">
        <v>444755</v>
      </c>
      <c r="O150" s="98" t="s">
        <v>694</v>
      </c>
      <c r="P150" s="99" t="s">
        <v>1860</v>
      </c>
      <c r="Q150" s="100">
        <v>3001</v>
      </c>
      <c r="R150" s="46">
        <f t="shared" si="10"/>
        <v>687566</v>
      </c>
      <c r="S150" s="100">
        <v>42650</v>
      </c>
      <c r="T150" s="100">
        <v>644916</v>
      </c>
      <c r="V150" s="98" t="s">
        <v>697</v>
      </c>
      <c r="W150" s="99" t="s">
        <v>1861</v>
      </c>
      <c r="X150" s="100">
        <v>903741</v>
      </c>
      <c r="Y150" s="100">
        <f t="shared" si="11"/>
        <v>2186708</v>
      </c>
      <c r="Z150" s="100">
        <v>50000</v>
      </c>
      <c r="AA150" s="100">
        <v>2136708</v>
      </c>
    </row>
    <row r="151" spans="1:27" ht="15">
      <c r="A151" s="98" t="s">
        <v>712</v>
      </c>
      <c r="B151" s="99" t="s">
        <v>1865</v>
      </c>
      <c r="C151" s="79"/>
      <c r="D151" s="46">
        <f t="shared" si="8"/>
        <v>41195</v>
      </c>
      <c r="E151" s="79"/>
      <c r="F151" s="100">
        <v>41195</v>
      </c>
      <c r="H151" s="98" t="s">
        <v>773</v>
      </c>
      <c r="I151" s="99" t="s">
        <v>1880</v>
      </c>
      <c r="J151" s="79"/>
      <c r="K151" s="46">
        <f t="shared" si="9"/>
        <v>279146</v>
      </c>
      <c r="L151" s="79"/>
      <c r="M151" s="100">
        <v>279146</v>
      </c>
      <c r="O151" s="98" t="s">
        <v>697</v>
      </c>
      <c r="P151" s="99" t="s">
        <v>1861</v>
      </c>
      <c r="Q151" s="79"/>
      <c r="R151" s="46">
        <f t="shared" si="10"/>
        <v>2180725</v>
      </c>
      <c r="S151" s="100">
        <v>134100</v>
      </c>
      <c r="T151" s="100">
        <v>2046625</v>
      </c>
      <c r="V151" s="98" t="s">
        <v>700</v>
      </c>
      <c r="W151" s="99" t="s">
        <v>2309</v>
      </c>
      <c r="X151" s="100">
        <v>1545367</v>
      </c>
      <c r="Y151" s="100">
        <f t="shared" si="11"/>
        <v>6494189</v>
      </c>
      <c r="Z151" s="100">
        <v>73250</v>
      </c>
      <c r="AA151" s="100">
        <v>6420939</v>
      </c>
    </row>
    <row r="152" spans="1:27" ht="15">
      <c r="A152" s="98" t="s">
        <v>715</v>
      </c>
      <c r="B152" s="99" t="s">
        <v>2258</v>
      </c>
      <c r="C152" s="79"/>
      <c r="D152" s="46">
        <f t="shared" si="8"/>
        <v>32675</v>
      </c>
      <c r="E152" s="79"/>
      <c r="F152" s="100">
        <v>32675</v>
      </c>
      <c r="H152" s="98" t="s">
        <v>779</v>
      </c>
      <c r="I152" s="99" t="s">
        <v>1881</v>
      </c>
      <c r="J152" s="100">
        <v>115000</v>
      </c>
      <c r="K152" s="46">
        <f t="shared" si="9"/>
        <v>72675</v>
      </c>
      <c r="L152" s="79"/>
      <c r="M152" s="100">
        <v>72675</v>
      </c>
      <c r="O152" s="98" t="s">
        <v>700</v>
      </c>
      <c r="P152" s="99" t="s">
        <v>2309</v>
      </c>
      <c r="Q152" s="100">
        <v>12034647</v>
      </c>
      <c r="R152" s="46">
        <f t="shared" si="10"/>
        <v>18879522</v>
      </c>
      <c r="S152" s="100">
        <v>664665</v>
      </c>
      <c r="T152" s="100">
        <v>18214857</v>
      </c>
      <c r="V152" s="98" t="s">
        <v>703</v>
      </c>
      <c r="W152" s="99" t="s">
        <v>1862</v>
      </c>
      <c r="X152" s="79"/>
      <c r="Y152" s="100">
        <f t="shared" si="11"/>
        <v>2359410</v>
      </c>
      <c r="Z152" s="79"/>
      <c r="AA152" s="100">
        <v>2359410</v>
      </c>
    </row>
    <row r="153" spans="1:27" ht="15">
      <c r="A153" s="98" t="s">
        <v>718</v>
      </c>
      <c r="B153" s="99" t="s">
        <v>1866</v>
      </c>
      <c r="C153" s="79"/>
      <c r="D153" s="46">
        <f t="shared" si="8"/>
        <v>249</v>
      </c>
      <c r="E153" s="79"/>
      <c r="F153" s="100">
        <v>249</v>
      </c>
      <c r="H153" s="98" t="s">
        <v>782</v>
      </c>
      <c r="I153" s="99" t="s">
        <v>1882</v>
      </c>
      <c r="J153" s="100">
        <v>34447</v>
      </c>
      <c r="K153" s="46">
        <f t="shared" si="9"/>
        <v>49800</v>
      </c>
      <c r="L153" s="79"/>
      <c r="M153" s="100">
        <v>49800</v>
      </c>
      <c r="O153" s="98" t="s">
        <v>703</v>
      </c>
      <c r="P153" s="99" t="s">
        <v>1862</v>
      </c>
      <c r="Q153" s="100">
        <v>750375</v>
      </c>
      <c r="R153" s="46">
        <f t="shared" si="10"/>
        <v>6045771</v>
      </c>
      <c r="S153" s="100">
        <v>1458149</v>
      </c>
      <c r="T153" s="100">
        <v>4587622</v>
      </c>
      <c r="V153" s="98" t="s">
        <v>706</v>
      </c>
      <c r="W153" s="99" t="s">
        <v>1863</v>
      </c>
      <c r="X153" s="100">
        <v>12650</v>
      </c>
      <c r="Y153" s="100">
        <f t="shared" si="11"/>
        <v>22314927</v>
      </c>
      <c r="Z153" s="100">
        <v>12331200</v>
      </c>
      <c r="AA153" s="100">
        <v>9983727</v>
      </c>
    </row>
    <row r="154" spans="1:27" ht="15">
      <c r="A154" s="98" t="s">
        <v>721</v>
      </c>
      <c r="B154" s="99" t="s">
        <v>1867</v>
      </c>
      <c r="C154" s="79"/>
      <c r="D154" s="46">
        <f t="shared" si="8"/>
        <v>450230</v>
      </c>
      <c r="E154" s="100">
        <v>5400</v>
      </c>
      <c r="F154" s="100">
        <v>444830</v>
      </c>
      <c r="H154" s="98" t="s">
        <v>785</v>
      </c>
      <c r="I154" s="99" t="s">
        <v>1883</v>
      </c>
      <c r="J154" s="79"/>
      <c r="K154" s="46">
        <f t="shared" si="9"/>
        <v>162490</v>
      </c>
      <c r="L154" s="79"/>
      <c r="M154" s="100">
        <v>162490</v>
      </c>
      <c r="O154" s="98" t="s">
        <v>706</v>
      </c>
      <c r="P154" s="99" t="s">
        <v>1863</v>
      </c>
      <c r="Q154" s="100">
        <v>7432850</v>
      </c>
      <c r="R154" s="46">
        <f t="shared" si="10"/>
        <v>12812873</v>
      </c>
      <c r="S154" s="100">
        <v>6698878</v>
      </c>
      <c r="T154" s="100">
        <v>6113995</v>
      </c>
      <c r="V154" s="98" t="s">
        <v>709</v>
      </c>
      <c r="W154" s="99" t="s">
        <v>1864</v>
      </c>
      <c r="X154" s="79"/>
      <c r="Y154" s="100">
        <f t="shared" si="11"/>
        <v>608773</v>
      </c>
      <c r="Z154" s="79"/>
      <c r="AA154" s="100">
        <v>608773</v>
      </c>
    </row>
    <row r="155" spans="1:27" ht="15">
      <c r="A155" s="98" t="s">
        <v>724</v>
      </c>
      <c r="B155" s="99" t="s">
        <v>1868</v>
      </c>
      <c r="C155" s="79"/>
      <c r="D155" s="46">
        <f t="shared" si="8"/>
        <v>55070</v>
      </c>
      <c r="E155" s="79"/>
      <c r="F155" s="100">
        <v>55070</v>
      </c>
      <c r="H155" s="98" t="s">
        <v>788</v>
      </c>
      <c r="I155" s="99" t="s">
        <v>1884</v>
      </c>
      <c r="J155" s="79"/>
      <c r="K155" s="46">
        <f t="shared" si="9"/>
        <v>67400</v>
      </c>
      <c r="L155" s="79"/>
      <c r="M155" s="100">
        <v>67400</v>
      </c>
      <c r="O155" s="98" t="s">
        <v>709</v>
      </c>
      <c r="P155" s="99" t="s">
        <v>1864</v>
      </c>
      <c r="Q155" s="100">
        <v>1425715</v>
      </c>
      <c r="R155" s="46">
        <f t="shared" si="10"/>
        <v>2824133</v>
      </c>
      <c r="S155" s="100">
        <v>272650</v>
      </c>
      <c r="T155" s="100">
        <v>2551483</v>
      </c>
      <c r="V155" s="98" t="s">
        <v>712</v>
      </c>
      <c r="W155" s="99" t="s">
        <v>1865</v>
      </c>
      <c r="X155" s="100">
        <v>10000</v>
      </c>
      <c r="Y155" s="100">
        <f t="shared" si="11"/>
        <v>0</v>
      </c>
      <c r="Z155" s="79"/>
      <c r="AA155" s="79"/>
    </row>
    <row r="156" spans="1:27" ht="15">
      <c r="A156" s="98" t="s">
        <v>727</v>
      </c>
      <c r="B156" s="99" t="s">
        <v>1869</v>
      </c>
      <c r="C156" s="79"/>
      <c r="D156" s="46">
        <f t="shared" si="8"/>
        <v>119453</v>
      </c>
      <c r="E156" s="79"/>
      <c r="F156" s="100">
        <v>119453</v>
      </c>
      <c r="H156" s="98" t="s">
        <v>791</v>
      </c>
      <c r="I156" s="99" t="s">
        <v>1885</v>
      </c>
      <c r="J156" s="100">
        <v>32000</v>
      </c>
      <c r="K156" s="46">
        <f t="shared" si="9"/>
        <v>260256</v>
      </c>
      <c r="L156" s="79"/>
      <c r="M156" s="100">
        <v>260256</v>
      </c>
      <c r="O156" s="98" t="s">
        <v>712</v>
      </c>
      <c r="P156" s="99" t="s">
        <v>1865</v>
      </c>
      <c r="Q156" s="79"/>
      <c r="R156" s="46">
        <f t="shared" si="10"/>
        <v>226672</v>
      </c>
      <c r="S156" s="79"/>
      <c r="T156" s="100">
        <v>226672</v>
      </c>
      <c r="V156" s="98" t="s">
        <v>715</v>
      </c>
      <c r="W156" s="99" t="s">
        <v>2258</v>
      </c>
      <c r="X156" s="100">
        <v>5000</v>
      </c>
      <c r="Y156" s="100">
        <f t="shared" si="11"/>
        <v>0</v>
      </c>
      <c r="Z156" s="79"/>
      <c r="AA156" s="79"/>
    </row>
    <row r="157" spans="1:27" ht="15">
      <c r="A157" s="98" t="s">
        <v>733</v>
      </c>
      <c r="B157" s="99" t="s">
        <v>1871</v>
      </c>
      <c r="C157" s="79"/>
      <c r="D157" s="46">
        <f t="shared" si="8"/>
        <v>72869</v>
      </c>
      <c r="E157" s="79"/>
      <c r="F157" s="100">
        <v>72869</v>
      </c>
      <c r="H157" s="98" t="s">
        <v>794</v>
      </c>
      <c r="I157" s="99" t="s">
        <v>1886</v>
      </c>
      <c r="J157" s="100">
        <v>16000</v>
      </c>
      <c r="K157" s="46">
        <f t="shared" si="9"/>
        <v>112350</v>
      </c>
      <c r="L157" s="79"/>
      <c r="M157" s="100">
        <v>112350</v>
      </c>
      <c r="O157" s="98" t="s">
        <v>715</v>
      </c>
      <c r="P157" s="99" t="s">
        <v>2258</v>
      </c>
      <c r="Q157" s="79"/>
      <c r="R157" s="46">
        <f t="shared" si="10"/>
        <v>660907</v>
      </c>
      <c r="S157" s="79"/>
      <c r="T157" s="100">
        <v>660907</v>
      </c>
      <c r="V157" s="98" t="s">
        <v>718</v>
      </c>
      <c r="W157" s="99" t="s">
        <v>1866</v>
      </c>
      <c r="X157" s="79"/>
      <c r="Y157" s="100">
        <f t="shared" si="11"/>
        <v>144104</v>
      </c>
      <c r="Z157" s="79"/>
      <c r="AA157" s="100">
        <v>144104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672864</v>
      </c>
      <c r="E158" s="79"/>
      <c r="F158" s="100">
        <v>672864</v>
      </c>
      <c r="H158" s="98" t="s">
        <v>797</v>
      </c>
      <c r="I158" s="99" t="s">
        <v>1887</v>
      </c>
      <c r="J158" s="79"/>
      <c r="K158" s="46">
        <f t="shared" si="9"/>
        <v>164220</v>
      </c>
      <c r="L158" s="79"/>
      <c r="M158" s="100">
        <v>164220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297711</v>
      </c>
      <c r="Y158" s="100">
        <f t="shared" si="11"/>
        <v>517344</v>
      </c>
      <c r="Z158" s="79"/>
      <c r="AA158" s="100">
        <v>517344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192610</v>
      </c>
      <c r="E159" s="79"/>
      <c r="F159" s="100">
        <v>192610</v>
      </c>
      <c r="H159" s="98" t="s">
        <v>800</v>
      </c>
      <c r="I159" s="99" t="s">
        <v>1888</v>
      </c>
      <c r="J159" s="79"/>
      <c r="K159" s="46">
        <f t="shared" si="9"/>
        <v>59295</v>
      </c>
      <c r="L159" s="79"/>
      <c r="M159" s="100">
        <v>59295</v>
      </c>
      <c r="O159" s="98" t="s">
        <v>721</v>
      </c>
      <c r="P159" s="99" t="s">
        <v>1867</v>
      </c>
      <c r="Q159" s="79"/>
      <c r="R159" s="46">
        <f t="shared" si="10"/>
        <v>3317145</v>
      </c>
      <c r="S159" s="100">
        <v>53831</v>
      </c>
      <c r="T159" s="100">
        <v>3263314</v>
      </c>
      <c r="V159" s="98" t="s">
        <v>724</v>
      </c>
      <c r="W159" s="99" t="s">
        <v>1868</v>
      </c>
      <c r="X159" s="100">
        <v>1450434</v>
      </c>
      <c r="Y159" s="100">
        <f t="shared" si="11"/>
        <v>1079552</v>
      </c>
      <c r="Z159" s="79"/>
      <c r="AA159" s="100">
        <v>1079552</v>
      </c>
    </row>
    <row r="160" spans="1:27" ht="15">
      <c r="A160" s="98" t="s">
        <v>745</v>
      </c>
      <c r="B160" s="99" t="s">
        <v>1873</v>
      </c>
      <c r="C160" s="100">
        <v>93500</v>
      </c>
      <c r="D160" s="46">
        <f t="shared" si="8"/>
        <v>126380</v>
      </c>
      <c r="E160" s="100">
        <v>18400</v>
      </c>
      <c r="F160" s="100">
        <v>107980</v>
      </c>
      <c r="H160" s="98" t="s">
        <v>809</v>
      </c>
      <c r="I160" s="99" t="s">
        <v>1891</v>
      </c>
      <c r="J160" s="79"/>
      <c r="K160" s="46">
        <f t="shared" si="9"/>
        <v>82425</v>
      </c>
      <c r="L160" s="79"/>
      <c r="M160" s="100">
        <v>82425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100">
        <f t="shared" si="11"/>
        <v>902114</v>
      </c>
      <c r="Z160" s="79"/>
      <c r="AA160" s="100">
        <v>902114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177413</v>
      </c>
      <c r="E161" s="79"/>
      <c r="F161" s="100">
        <v>177413</v>
      </c>
      <c r="H161" s="98" t="s">
        <v>812</v>
      </c>
      <c r="I161" s="99" t="s">
        <v>1892</v>
      </c>
      <c r="J161" s="79"/>
      <c r="K161" s="46">
        <f t="shared" si="9"/>
        <v>28200</v>
      </c>
      <c r="L161" s="79"/>
      <c r="M161" s="100">
        <v>28200</v>
      </c>
      <c r="O161" s="98" t="s">
        <v>727</v>
      </c>
      <c r="P161" s="99" t="s">
        <v>1869</v>
      </c>
      <c r="Q161" s="79"/>
      <c r="R161" s="46">
        <f t="shared" si="10"/>
        <v>1354599</v>
      </c>
      <c r="S161" s="100">
        <v>106200</v>
      </c>
      <c r="T161" s="100">
        <v>1248399</v>
      </c>
      <c r="V161" s="98" t="s">
        <v>730</v>
      </c>
      <c r="W161" s="99" t="s">
        <v>1870</v>
      </c>
      <c r="X161" s="79"/>
      <c r="Y161" s="100">
        <f t="shared" si="11"/>
        <v>26910</v>
      </c>
      <c r="Z161" s="79"/>
      <c r="AA161" s="100">
        <v>26910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192058</v>
      </c>
      <c r="E162" s="79"/>
      <c r="F162" s="100">
        <v>192058</v>
      </c>
      <c r="H162" s="98" t="s">
        <v>815</v>
      </c>
      <c r="I162" s="99" t="s">
        <v>1893</v>
      </c>
      <c r="J162" s="100">
        <v>366492</v>
      </c>
      <c r="K162" s="46">
        <f t="shared" si="9"/>
        <v>18000</v>
      </c>
      <c r="L162" s="79"/>
      <c r="M162" s="100">
        <v>18000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733</v>
      </c>
      <c r="W162" s="99" t="s">
        <v>1871</v>
      </c>
      <c r="X162" s="79"/>
      <c r="Y162" s="100">
        <f t="shared" si="11"/>
        <v>498175</v>
      </c>
      <c r="Z162" s="100">
        <v>95300</v>
      </c>
      <c r="AA162" s="100">
        <v>402875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1433929</v>
      </c>
      <c r="E163" s="100">
        <v>132125</v>
      </c>
      <c r="F163" s="100">
        <v>1301804</v>
      </c>
      <c r="H163" s="98" t="s">
        <v>819</v>
      </c>
      <c r="I163" s="99" t="s">
        <v>1894</v>
      </c>
      <c r="J163" s="79"/>
      <c r="K163" s="46">
        <f t="shared" si="9"/>
        <v>531800</v>
      </c>
      <c r="L163" s="100">
        <v>345000</v>
      </c>
      <c r="M163" s="100">
        <v>186800</v>
      </c>
      <c r="O163" s="98" t="s">
        <v>733</v>
      </c>
      <c r="P163" s="99" t="s">
        <v>1871</v>
      </c>
      <c r="Q163" s="79"/>
      <c r="R163" s="46">
        <f t="shared" si="10"/>
        <v>934652</v>
      </c>
      <c r="S163" s="79"/>
      <c r="T163" s="100">
        <v>934652</v>
      </c>
      <c r="V163" s="98" t="s">
        <v>736</v>
      </c>
      <c r="W163" s="99" t="s">
        <v>1872</v>
      </c>
      <c r="X163" s="100">
        <v>5400</v>
      </c>
      <c r="Y163" s="100">
        <f t="shared" si="11"/>
        <v>44538201</v>
      </c>
      <c r="Z163" s="100">
        <v>266090</v>
      </c>
      <c r="AA163" s="100">
        <v>44272111</v>
      </c>
    </row>
    <row r="164" spans="1:27" ht="15">
      <c r="A164" s="98" t="s">
        <v>763</v>
      </c>
      <c r="B164" s="99" t="s">
        <v>1878</v>
      </c>
      <c r="C164" s="100">
        <v>9750</v>
      </c>
      <c r="D164" s="46">
        <f t="shared" si="8"/>
        <v>1262942</v>
      </c>
      <c r="E164" s="100">
        <v>34795</v>
      </c>
      <c r="F164" s="100">
        <v>1228147</v>
      </c>
      <c r="H164" s="98" t="s">
        <v>822</v>
      </c>
      <c r="I164" s="99" t="s">
        <v>1895</v>
      </c>
      <c r="J164" s="79"/>
      <c r="K164" s="46">
        <f t="shared" si="9"/>
        <v>25350</v>
      </c>
      <c r="L164" s="79"/>
      <c r="M164" s="100">
        <v>25350</v>
      </c>
      <c r="O164" s="98" t="s">
        <v>736</v>
      </c>
      <c r="P164" s="99" t="s">
        <v>1872</v>
      </c>
      <c r="Q164" s="100">
        <v>205750</v>
      </c>
      <c r="R164" s="46">
        <f t="shared" si="10"/>
        <v>8296487</v>
      </c>
      <c r="S164" s="100">
        <v>70200</v>
      </c>
      <c r="T164" s="100">
        <v>8226287</v>
      </c>
      <c r="V164" s="98" t="s">
        <v>739</v>
      </c>
      <c r="W164" s="99" t="s">
        <v>2324</v>
      </c>
      <c r="X164" s="100">
        <v>3592</v>
      </c>
      <c r="Y164" s="100">
        <f t="shared" si="11"/>
        <v>543606</v>
      </c>
      <c r="Z164" s="79"/>
      <c r="AA164" s="100">
        <v>543606</v>
      </c>
    </row>
    <row r="165" spans="1:27" ht="15">
      <c r="A165" s="98" t="s">
        <v>770</v>
      </c>
      <c r="B165" s="99" t="s">
        <v>1879</v>
      </c>
      <c r="C165" s="100">
        <v>8564712</v>
      </c>
      <c r="D165" s="46">
        <f t="shared" si="8"/>
        <v>851173</v>
      </c>
      <c r="E165" s="100">
        <v>176500</v>
      </c>
      <c r="F165" s="100">
        <v>674673</v>
      </c>
      <c r="H165" s="98" t="s">
        <v>843</v>
      </c>
      <c r="I165" s="99" t="s">
        <v>1901</v>
      </c>
      <c r="J165" s="100">
        <v>85850</v>
      </c>
      <c r="K165" s="46">
        <f t="shared" si="9"/>
        <v>28213</v>
      </c>
      <c r="L165" s="79"/>
      <c r="M165" s="100">
        <v>28213</v>
      </c>
      <c r="O165" s="98" t="s">
        <v>739</v>
      </c>
      <c r="P165" s="99" t="s">
        <v>2324</v>
      </c>
      <c r="Q165" s="100">
        <v>89850</v>
      </c>
      <c r="R165" s="46">
        <f t="shared" si="10"/>
        <v>2482688</v>
      </c>
      <c r="S165" s="100">
        <v>612908</v>
      </c>
      <c r="T165" s="100">
        <v>1869780</v>
      </c>
      <c r="V165" s="98" t="s">
        <v>742</v>
      </c>
      <c r="W165" s="99" t="s">
        <v>2335</v>
      </c>
      <c r="X165" s="79"/>
      <c r="Y165" s="100">
        <f t="shared" si="11"/>
        <v>144850</v>
      </c>
      <c r="Z165" s="79"/>
      <c r="AA165" s="100">
        <v>144850</v>
      </c>
    </row>
    <row r="166" spans="1:27" ht="15">
      <c r="A166" s="98" t="s">
        <v>773</v>
      </c>
      <c r="B166" s="99" t="s">
        <v>1880</v>
      </c>
      <c r="C166" s="100">
        <v>900</v>
      </c>
      <c r="D166" s="46">
        <f t="shared" si="8"/>
        <v>6087144</v>
      </c>
      <c r="E166" s="100">
        <v>215</v>
      </c>
      <c r="F166" s="100">
        <v>6086929</v>
      </c>
      <c r="H166" s="98" t="s">
        <v>846</v>
      </c>
      <c r="I166" s="99" t="s">
        <v>1902</v>
      </c>
      <c r="J166" s="79"/>
      <c r="K166" s="46">
        <f t="shared" si="9"/>
        <v>78495</v>
      </c>
      <c r="L166" s="79"/>
      <c r="M166" s="100">
        <v>78495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100">
        <f t="shared" si="11"/>
        <v>1762841</v>
      </c>
      <c r="Z166" s="79"/>
      <c r="AA166" s="100">
        <v>1762841</v>
      </c>
    </row>
    <row r="167" spans="1:27" ht="15">
      <c r="A167" s="98" t="s">
        <v>776</v>
      </c>
      <c r="B167" s="99" t="s">
        <v>2310</v>
      </c>
      <c r="C167" s="79"/>
      <c r="D167" s="46">
        <f t="shared" si="8"/>
        <v>32988</v>
      </c>
      <c r="E167" s="79"/>
      <c r="F167" s="100">
        <v>32988</v>
      </c>
      <c r="H167" s="98" t="s">
        <v>855</v>
      </c>
      <c r="I167" s="99" t="s">
        <v>1905</v>
      </c>
      <c r="J167" s="100">
        <v>8000</v>
      </c>
      <c r="K167" s="46">
        <f t="shared" si="9"/>
        <v>0</v>
      </c>
      <c r="L167" s="79"/>
      <c r="M167" s="79"/>
      <c r="O167" s="98" t="s">
        <v>745</v>
      </c>
      <c r="P167" s="99" t="s">
        <v>1873</v>
      </c>
      <c r="Q167" s="100">
        <v>144550</v>
      </c>
      <c r="R167" s="46">
        <f t="shared" si="10"/>
        <v>2212983</v>
      </c>
      <c r="S167" s="100">
        <v>136650</v>
      </c>
      <c r="T167" s="100">
        <v>2076333</v>
      </c>
      <c r="V167" s="98" t="s">
        <v>748</v>
      </c>
      <c r="W167" s="99" t="s">
        <v>1874</v>
      </c>
      <c r="X167" s="100">
        <v>240741</v>
      </c>
      <c r="Y167" s="100">
        <f t="shared" si="11"/>
        <v>18173164</v>
      </c>
      <c r="Z167" s="79"/>
      <c r="AA167" s="100">
        <v>18173164</v>
      </c>
    </row>
    <row r="168" spans="1:27" ht="15">
      <c r="A168" s="98" t="s">
        <v>779</v>
      </c>
      <c r="B168" s="99" t="s">
        <v>1881</v>
      </c>
      <c r="C168" s="100">
        <v>277400</v>
      </c>
      <c r="D168" s="46">
        <f t="shared" si="8"/>
        <v>133547</v>
      </c>
      <c r="E168" s="100">
        <v>6200</v>
      </c>
      <c r="F168" s="100">
        <v>127347</v>
      </c>
      <c r="H168" s="98" t="s">
        <v>862</v>
      </c>
      <c r="I168" s="99" t="s">
        <v>1907</v>
      </c>
      <c r="J168" s="79"/>
      <c r="K168" s="46">
        <f t="shared" si="9"/>
        <v>329750</v>
      </c>
      <c r="L168" s="79"/>
      <c r="M168" s="100">
        <v>329750</v>
      </c>
      <c r="O168" s="98" t="s">
        <v>748</v>
      </c>
      <c r="P168" s="99" t="s">
        <v>1874</v>
      </c>
      <c r="Q168" s="100">
        <v>727800</v>
      </c>
      <c r="R168" s="46">
        <f t="shared" si="10"/>
        <v>1439663</v>
      </c>
      <c r="S168" s="79"/>
      <c r="T168" s="100">
        <v>1439663</v>
      </c>
      <c r="V168" s="98" t="s">
        <v>751</v>
      </c>
      <c r="W168" s="99" t="s">
        <v>1875</v>
      </c>
      <c r="X168" s="79"/>
      <c r="Y168" s="100">
        <f t="shared" si="11"/>
        <v>1305942</v>
      </c>
      <c r="Z168" s="100">
        <v>653800</v>
      </c>
      <c r="AA168" s="100">
        <v>652142</v>
      </c>
    </row>
    <row r="169" spans="1:27" ht="15">
      <c r="A169" s="98" t="s">
        <v>782</v>
      </c>
      <c r="B169" s="99" t="s">
        <v>1882</v>
      </c>
      <c r="C169" s="100">
        <v>28800</v>
      </c>
      <c r="D169" s="46">
        <f t="shared" si="8"/>
        <v>966113</v>
      </c>
      <c r="E169" s="100">
        <v>297801</v>
      </c>
      <c r="F169" s="100">
        <v>668312</v>
      </c>
      <c r="H169" s="98" t="s">
        <v>865</v>
      </c>
      <c r="I169" s="99" t="s">
        <v>2325</v>
      </c>
      <c r="J169" s="79"/>
      <c r="K169" s="46">
        <f t="shared" si="9"/>
        <v>8150</v>
      </c>
      <c r="L169" s="79"/>
      <c r="M169" s="100">
        <v>8150</v>
      </c>
      <c r="O169" s="98" t="s">
        <v>751</v>
      </c>
      <c r="P169" s="99" t="s">
        <v>1875</v>
      </c>
      <c r="Q169" s="100">
        <v>92500</v>
      </c>
      <c r="R169" s="46">
        <f t="shared" si="10"/>
        <v>1903066</v>
      </c>
      <c r="S169" s="100">
        <v>38100</v>
      </c>
      <c r="T169" s="100">
        <v>1864966</v>
      </c>
      <c r="V169" s="98" t="s">
        <v>757</v>
      </c>
      <c r="W169" s="99" t="s">
        <v>1876</v>
      </c>
      <c r="X169" s="100">
        <v>154484</v>
      </c>
      <c r="Y169" s="100">
        <f t="shared" si="11"/>
        <v>11039803</v>
      </c>
      <c r="Z169" s="100">
        <v>353200</v>
      </c>
      <c r="AA169" s="100">
        <v>10686603</v>
      </c>
    </row>
    <row r="170" spans="1:27" ht="15">
      <c r="A170" s="98" t="s">
        <v>785</v>
      </c>
      <c r="B170" s="99" t="s">
        <v>1883</v>
      </c>
      <c r="C170" s="100">
        <v>2145240</v>
      </c>
      <c r="D170" s="46">
        <f t="shared" si="8"/>
        <v>780758</v>
      </c>
      <c r="E170" s="100">
        <v>116301</v>
      </c>
      <c r="F170" s="100">
        <v>664457</v>
      </c>
      <c r="H170" s="98" t="s">
        <v>868</v>
      </c>
      <c r="I170" s="99" t="s">
        <v>1908</v>
      </c>
      <c r="J170" s="79"/>
      <c r="K170" s="46">
        <f t="shared" si="9"/>
        <v>96790</v>
      </c>
      <c r="L170" s="79"/>
      <c r="M170" s="100">
        <v>96790</v>
      </c>
      <c r="O170" s="98" t="s">
        <v>757</v>
      </c>
      <c r="P170" s="99" t="s">
        <v>1876</v>
      </c>
      <c r="Q170" s="100">
        <v>691715</v>
      </c>
      <c r="R170" s="46">
        <f t="shared" si="10"/>
        <v>9797459</v>
      </c>
      <c r="S170" s="100">
        <v>1172426</v>
      </c>
      <c r="T170" s="100">
        <v>8625033</v>
      </c>
      <c r="V170" s="98" t="s">
        <v>760</v>
      </c>
      <c r="W170" s="99" t="s">
        <v>1877</v>
      </c>
      <c r="X170" s="100">
        <v>1523100</v>
      </c>
      <c r="Y170" s="100">
        <f t="shared" si="11"/>
        <v>497956</v>
      </c>
      <c r="Z170" s="79"/>
      <c r="AA170" s="100">
        <v>497956</v>
      </c>
    </row>
    <row r="171" spans="1:27" ht="15">
      <c r="A171" s="98" t="s">
        <v>788</v>
      </c>
      <c r="B171" s="99" t="s">
        <v>1884</v>
      </c>
      <c r="C171" s="100">
        <v>2000250</v>
      </c>
      <c r="D171" s="46">
        <f t="shared" si="8"/>
        <v>457798</v>
      </c>
      <c r="E171" s="100">
        <v>1600</v>
      </c>
      <c r="F171" s="100">
        <v>456198</v>
      </c>
      <c r="H171" s="98" t="s">
        <v>871</v>
      </c>
      <c r="I171" s="99" t="s">
        <v>1909</v>
      </c>
      <c r="J171" s="79"/>
      <c r="K171" s="46">
        <f t="shared" si="9"/>
        <v>20000</v>
      </c>
      <c r="L171" s="79"/>
      <c r="M171" s="100">
        <v>20000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763</v>
      </c>
      <c r="W171" s="99" t="s">
        <v>1878</v>
      </c>
      <c r="X171" s="100">
        <v>1030303</v>
      </c>
      <c r="Y171" s="100">
        <f t="shared" si="11"/>
        <v>4799475</v>
      </c>
      <c r="Z171" s="100">
        <v>825000</v>
      </c>
      <c r="AA171" s="100">
        <v>3974475</v>
      </c>
    </row>
    <row r="172" spans="1:27" ht="15">
      <c r="A172" s="98" t="s">
        <v>791</v>
      </c>
      <c r="B172" s="99" t="s">
        <v>1885</v>
      </c>
      <c r="C172" s="100">
        <v>9105110</v>
      </c>
      <c r="D172" s="46">
        <f t="shared" si="8"/>
        <v>2145848</v>
      </c>
      <c r="E172" s="100">
        <v>475251</v>
      </c>
      <c r="F172" s="100">
        <v>1670597</v>
      </c>
      <c r="H172" s="98" t="s">
        <v>874</v>
      </c>
      <c r="I172" s="99" t="s">
        <v>1910</v>
      </c>
      <c r="J172" s="79"/>
      <c r="K172" s="46">
        <f t="shared" si="9"/>
        <v>183299</v>
      </c>
      <c r="L172" s="79"/>
      <c r="M172" s="100">
        <v>183299</v>
      </c>
      <c r="O172" s="98" t="s">
        <v>763</v>
      </c>
      <c r="P172" s="99" t="s">
        <v>1878</v>
      </c>
      <c r="Q172" s="100">
        <v>10632185</v>
      </c>
      <c r="R172" s="46">
        <f t="shared" si="10"/>
        <v>12060162</v>
      </c>
      <c r="S172" s="100">
        <v>312480</v>
      </c>
      <c r="T172" s="100">
        <v>11747682</v>
      </c>
      <c r="V172" s="98" t="s">
        <v>766</v>
      </c>
      <c r="W172" s="99" t="s">
        <v>2319</v>
      </c>
      <c r="X172" s="79"/>
      <c r="Y172" s="100">
        <f t="shared" si="11"/>
        <v>45376</v>
      </c>
      <c r="Z172" s="79"/>
      <c r="AA172" s="100">
        <v>45376</v>
      </c>
    </row>
    <row r="173" spans="1:27" ht="15">
      <c r="A173" s="98" t="s">
        <v>794</v>
      </c>
      <c r="B173" s="99" t="s">
        <v>1886</v>
      </c>
      <c r="C173" s="100">
        <v>4027900</v>
      </c>
      <c r="D173" s="46">
        <f t="shared" si="8"/>
        <v>374252</v>
      </c>
      <c r="E173" s="100">
        <v>6633</v>
      </c>
      <c r="F173" s="100">
        <v>367619</v>
      </c>
      <c r="H173" s="98" t="s">
        <v>880</v>
      </c>
      <c r="I173" s="99" t="s">
        <v>1912</v>
      </c>
      <c r="J173" s="79"/>
      <c r="K173" s="46">
        <f t="shared" si="9"/>
        <v>451388</v>
      </c>
      <c r="L173" s="100">
        <v>233000</v>
      </c>
      <c r="M173" s="100">
        <v>218388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106353</v>
      </c>
      <c r="Y173" s="100">
        <f t="shared" si="11"/>
        <v>2919002</v>
      </c>
      <c r="Z173" s="100">
        <v>209500</v>
      </c>
      <c r="AA173" s="100">
        <v>2709502</v>
      </c>
    </row>
    <row r="174" spans="1:27" ht="15">
      <c r="A174" s="98" t="s">
        <v>797</v>
      </c>
      <c r="B174" s="99" t="s">
        <v>1887</v>
      </c>
      <c r="C174" s="100">
        <v>1014219</v>
      </c>
      <c r="D174" s="46">
        <f t="shared" si="8"/>
        <v>755554</v>
      </c>
      <c r="E174" s="79"/>
      <c r="F174" s="100">
        <v>755554</v>
      </c>
      <c r="H174" s="98" t="s">
        <v>885</v>
      </c>
      <c r="I174" s="99" t="s">
        <v>2327</v>
      </c>
      <c r="J174" s="79"/>
      <c r="K174" s="46">
        <f t="shared" si="9"/>
        <v>1795779</v>
      </c>
      <c r="L174" s="79"/>
      <c r="M174" s="100">
        <v>1795779</v>
      </c>
      <c r="O174" s="98" t="s">
        <v>770</v>
      </c>
      <c r="P174" s="99" t="s">
        <v>1879</v>
      </c>
      <c r="Q174" s="100">
        <v>56016909</v>
      </c>
      <c r="R174" s="46">
        <f t="shared" si="10"/>
        <v>5719249</v>
      </c>
      <c r="S174" s="100">
        <v>972125</v>
      </c>
      <c r="T174" s="100">
        <v>4747124</v>
      </c>
      <c r="V174" s="98" t="s">
        <v>773</v>
      </c>
      <c r="W174" s="99" t="s">
        <v>1880</v>
      </c>
      <c r="X174" s="100">
        <v>175000</v>
      </c>
      <c r="Y174" s="100">
        <f t="shared" si="11"/>
        <v>5314241</v>
      </c>
      <c r="Z174" s="100">
        <v>57875</v>
      </c>
      <c r="AA174" s="100">
        <v>5256366</v>
      </c>
    </row>
    <row r="175" spans="1:27" ht="15">
      <c r="A175" s="98" t="s">
        <v>800</v>
      </c>
      <c r="B175" s="99" t="s">
        <v>1888</v>
      </c>
      <c r="C175" s="100">
        <v>775453</v>
      </c>
      <c r="D175" s="46">
        <f t="shared" si="8"/>
        <v>500721</v>
      </c>
      <c r="E175" s="100">
        <v>216800</v>
      </c>
      <c r="F175" s="100">
        <v>283921</v>
      </c>
      <c r="H175" s="98" t="s">
        <v>888</v>
      </c>
      <c r="I175" s="99" t="s">
        <v>1913</v>
      </c>
      <c r="J175" s="100">
        <v>2500</v>
      </c>
      <c r="K175" s="46">
        <f t="shared" si="9"/>
        <v>972747</v>
      </c>
      <c r="L175" s="79"/>
      <c r="M175" s="100">
        <v>972747</v>
      </c>
      <c r="O175" s="98" t="s">
        <v>773</v>
      </c>
      <c r="P175" s="99" t="s">
        <v>1880</v>
      </c>
      <c r="Q175" s="100">
        <v>1815606</v>
      </c>
      <c r="R175" s="46">
        <f t="shared" si="10"/>
        <v>14076559</v>
      </c>
      <c r="S175" s="100">
        <v>1419626</v>
      </c>
      <c r="T175" s="100">
        <v>12656933</v>
      </c>
      <c r="V175" s="98" t="s">
        <v>779</v>
      </c>
      <c r="W175" s="99" t="s">
        <v>1881</v>
      </c>
      <c r="X175" s="100">
        <v>482924</v>
      </c>
      <c r="Y175" s="100">
        <f t="shared" si="11"/>
        <v>1442480</v>
      </c>
      <c r="Z175" s="79"/>
      <c r="AA175" s="100">
        <v>1442480</v>
      </c>
    </row>
    <row r="176" spans="1:27" ht="15">
      <c r="A176" s="98" t="s">
        <v>803</v>
      </c>
      <c r="B176" s="99" t="s">
        <v>1889</v>
      </c>
      <c r="C176" s="79"/>
      <c r="D176" s="46">
        <f t="shared" si="8"/>
        <v>143800</v>
      </c>
      <c r="E176" s="100">
        <v>30400</v>
      </c>
      <c r="F176" s="100">
        <v>113400</v>
      </c>
      <c r="H176" s="98" t="s">
        <v>891</v>
      </c>
      <c r="I176" s="99" t="s">
        <v>1914</v>
      </c>
      <c r="J176" s="100">
        <v>50000</v>
      </c>
      <c r="K176" s="46">
        <f t="shared" si="9"/>
        <v>373432</v>
      </c>
      <c r="L176" s="100">
        <v>1850</v>
      </c>
      <c r="M176" s="100">
        <v>371582</v>
      </c>
      <c r="O176" s="98" t="s">
        <v>776</v>
      </c>
      <c r="P176" s="99" t="s">
        <v>2310</v>
      </c>
      <c r="Q176" s="100">
        <v>1118700</v>
      </c>
      <c r="R176" s="46">
        <f t="shared" si="10"/>
        <v>1733403</v>
      </c>
      <c r="S176" s="100">
        <v>133300</v>
      </c>
      <c r="T176" s="100">
        <v>1600103</v>
      </c>
      <c r="V176" s="98" t="s">
        <v>782</v>
      </c>
      <c r="W176" s="99" t="s">
        <v>1882</v>
      </c>
      <c r="X176" s="100">
        <v>3450710</v>
      </c>
      <c r="Y176" s="100">
        <f t="shared" si="11"/>
        <v>1742576</v>
      </c>
      <c r="Z176" s="100">
        <v>185000</v>
      </c>
      <c r="AA176" s="100">
        <v>1557576</v>
      </c>
    </row>
    <row r="177" spans="1:27" ht="15">
      <c r="A177" s="98" t="s">
        <v>806</v>
      </c>
      <c r="B177" s="99" t="s">
        <v>1890</v>
      </c>
      <c r="C177" s="100">
        <v>1000</v>
      </c>
      <c r="D177" s="46">
        <f t="shared" si="8"/>
        <v>320261</v>
      </c>
      <c r="E177" s="79"/>
      <c r="F177" s="100">
        <v>320261</v>
      </c>
      <c r="H177" s="98" t="s">
        <v>894</v>
      </c>
      <c r="I177" s="99" t="s">
        <v>2234</v>
      </c>
      <c r="J177" s="100">
        <v>76200</v>
      </c>
      <c r="K177" s="46">
        <f t="shared" si="9"/>
        <v>1442942</v>
      </c>
      <c r="L177" s="79"/>
      <c r="M177" s="100">
        <v>1442942</v>
      </c>
      <c r="O177" s="98" t="s">
        <v>779</v>
      </c>
      <c r="P177" s="99" t="s">
        <v>1881</v>
      </c>
      <c r="Q177" s="100">
        <v>1084125</v>
      </c>
      <c r="R177" s="46">
        <f t="shared" si="10"/>
        <v>2997839</v>
      </c>
      <c r="S177" s="100">
        <v>272000</v>
      </c>
      <c r="T177" s="100">
        <v>2725839</v>
      </c>
      <c r="V177" s="98" t="s">
        <v>785</v>
      </c>
      <c r="W177" s="99" t="s">
        <v>1883</v>
      </c>
      <c r="X177" s="100">
        <v>5948562</v>
      </c>
      <c r="Y177" s="100">
        <f t="shared" si="11"/>
        <v>1404502</v>
      </c>
      <c r="Z177" s="100">
        <v>159200</v>
      </c>
      <c r="AA177" s="100">
        <v>1245302</v>
      </c>
    </row>
    <row r="178" spans="1:27" ht="15">
      <c r="A178" s="98" t="s">
        <v>809</v>
      </c>
      <c r="B178" s="99" t="s">
        <v>1891</v>
      </c>
      <c r="C178" s="100">
        <v>19000</v>
      </c>
      <c r="D178" s="46">
        <f t="shared" si="8"/>
        <v>199713</v>
      </c>
      <c r="E178" s="79"/>
      <c r="F178" s="100">
        <v>199713</v>
      </c>
      <c r="H178" s="98" t="s">
        <v>897</v>
      </c>
      <c r="I178" s="99" t="s">
        <v>1915</v>
      </c>
      <c r="J178" s="100">
        <v>22000</v>
      </c>
      <c r="K178" s="46">
        <f t="shared" si="9"/>
        <v>756955</v>
      </c>
      <c r="L178" s="100">
        <v>14000</v>
      </c>
      <c r="M178" s="100">
        <v>742955</v>
      </c>
      <c r="O178" s="98" t="s">
        <v>782</v>
      </c>
      <c r="P178" s="99" t="s">
        <v>1882</v>
      </c>
      <c r="Q178" s="100">
        <v>3951036</v>
      </c>
      <c r="R178" s="46">
        <f t="shared" si="10"/>
        <v>12390539</v>
      </c>
      <c r="S178" s="100">
        <v>2525139</v>
      </c>
      <c r="T178" s="100">
        <v>9865400</v>
      </c>
      <c r="V178" s="98" t="s">
        <v>788</v>
      </c>
      <c r="W178" s="99" t="s">
        <v>1884</v>
      </c>
      <c r="X178" s="79"/>
      <c r="Y178" s="100">
        <f t="shared" si="11"/>
        <v>1522775</v>
      </c>
      <c r="Z178" s="79"/>
      <c r="AA178" s="100">
        <v>1522775</v>
      </c>
    </row>
    <row r="179" spans="1:27" ht="15">
      <c r="A179" s="98" t="s">
        <v>812</v>
      </c>
      <c r="B179" s="99" t="s">
        <v>1892</v>
      </c>
      <c r="C179" s="100">
        <v>961902</v>
      </c>
      <c r="D179" s="46">
        <f t="shared" si="8"/>
        <v>614227</v>
      </c>
      <c r="E179" s="100">
        <v>30000</v>
      </c>
      <c r="F179" s="100">
        <v>584227</v>
      </c>
      <c r="H179" s="98" t="s">
        <v>900</v>
      </c>
      <c r="I179" s="99" t="s">
        <v>1916</v>
      </c>
      <c r="J179" s="100">
        <v>6818500</v>
      </c>
      <c r="K179" s="46">
        <f t="shared" si="9"/>
        <v>16063391</v>
      </c>
      <c r="L179" s="79"/>
      <c r="M179" s="100">
        <v>16063391</v>
      </c>
      <c r="O179" s="98" t="s">
        <v>785</v>
      </c>
      <c r="P179" s="99" t="s">
        <v>1883</v>
      </c>
      <c r="Q179" s="100">
        <v>12773574</v>
      </c>
      <c r="R179" s="46">
        <f t="shared" si="10"/>
        <v>8660864</v>
      </c>
      <c r="S179" s="100">
        <v>771206</v>
      </c>
      <c r="T179" s="100">
        <v>7889658</v>
      </c>
      <c r="V179" s="98" t="s">
        <v>791</v>
      </c>
      <c r="W179" s="99" t="s">
        <v>1885</v>
      </c>
      <c r="X179" s="100">
        <v>231300</v>
      </c>
      <c r="Y179" s="100">
        <f t="shared" si="11"/>
        <v>5009211</v>
      </c>
      <c r="Z179" s="79"/>
      <c r="AA179" s="100">
        <v>5009211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15137</v>
      </c>
      <c r="E180" s="79"/>
      <c r="F180" s="100">
        <v>15137</v>
      </c>
      <c r="H180" s="98" t="s">
        <v>903</v>
      </c>
      <c r="I180" s="99" t="s">
        <v>1917</v>
      </c>
      <c r="J180" s="79"/>
      <c r="K180" s="46">
        <f t="shared" si="9"/>
        <v>1</v>
      </c>
      <c r="L180" s="79"/>
      <c r="M180" s="100">
        <v>1</v>
      </c>
      <c r="O180" s="98" t="s">
        <v>788</v>
      </c>
      <c r="P180" s="99" t="s">
        <v>1884</v>
      </c>
      <c r="Q180" s="100">
        <v>9605829</v>
      </c>
      <c r="R180" s="46">
        <f t="shared" si="10"/>
        <v>4247610</v>
      </c>
      <c r="S180" s="100">
        <v>266816</v>
      </c>
      <c r="T180" s="100">
        <v>3980794</v>
      </c>
      <c r="V180" s="98" t="s">
        <v>794</v>
      </c>
      <c r="W180" s="99" t="s">
        <v>1886</v>
      </c>
      <c r="X180" s="100">
        <v>745325</v>
      </c>
      <c r="Y180" s="100">
        <f t="shared" si="11"/>
        <v>1490817</v>
      </c>
      <c r="Z180" s="79"/>
      <c r="AA180" s="100">
        <v>1490817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845212</v>
      </c>
      <c r="E181" s="79"/>
      <c r="F181" s="100">
        <v>845212</v>
      </c>
      <c r="H181" s="98" t="s">
        <v>906</v>
      </c>
      <c r="I181" s="99" t="s">
        <v>1918</v>
      </c>
      <c r="J181" s="100">
        <v>46500</v>
      </c>
      <c r="K181" s="46">
        <f t="shared" si="9"/>
        <v>182000</v>
      </c>
      <c r="L181" s="79"/>
      <c r="M181" s="100">
        <v>182000</v>
      </c>
      <c r="O181" s="98" t="s">
        <v>791</v>
      </c>
      <c r="P181" s="99" t="s">
        <v>1885</v>
      </c>
      <c r="Q181" s="100">
        <v>50695462</v>
      </c>
      <c r="R181" s="46">
        <f t="shared" si="10"/>
        <v>14540628</v>
      </c>
      <c r="S181" s="100">
        <v>708151</v>
      </c>
      <c r="T181" s="100">
        <v>13832477</v>
      </c>
      <c r="V181" s="98" t="s">
        <v>797</v>
      </c>
      <c r="W181" s="99" t="s">
        <v>1887</v>
      </c>
      <c r="X181" s="100">
        <v>79000</v>
      </c>
      <c r="Y181" s="100">
        <f t="shared" si="11"/>
        <v>1744474</v>
      </c>
      <c r="Z181" s="79"/>
      <c r="AA181" s="100">
        <v>1744474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56510</v>
      </c>
      <c r="E182" s="79"/>
      <c r="F182" s="100">
        <v>56510</v>
      </c>
      <c r="H182" s="98" t="s">
        <v>908</v>
      </c>
      <c r="I182" s="99" t="s">
        <v>2311</v>
      </c>
      <c r="J182" s="100">
        <v>5274</v>
      </c>
      <c r="K182" s="46">
        <f t="shared" si="9"/>
        <v>276631</v>
      </c>
      <c r="L182" s="79"/>
      <c r="M182" s="100">
        <v>276631</v>
      </c>
      <c r="O182" s="98" t="s">
        <v>794</v>
      </c>
      <c r="P182" s="99" t="s">
        <v>1886</v>
      </c>
      <c r="Q182" s="100">
        <v>21204501</v>
      </c>
      <c r="R182" s="46">
        <f t="shared" si="10"/>
        <v>5109703</v>
      </c>
      <c r="S182" s="100">
        <v>292733</v>
      </c>
      <c r="T182" s="100">
        <v>4816970</v>
      </c>
      <c r="V182" s="98" t="s">
        <v>800</v>
      </c>
      <c r="W182" s="99" t="s">
        <v>1888</v>
      </c>
      <c r="X182" s="100">
        <v>1802750</v>
      </c>
      <c r="Y182" s="100">
        <f t="shared" si="11"/>
        <v>2437739</v>
      </c>
      <c r="Z182" s="100">
        <v>40477</v>
      </c>
      <c r="AA182" s="100">
        <v>2397262</v>
      </c>
    </row>
    <row r="183" spans="1:27" ht="15">
      <c r="A183" s="98" t="s">
        <v>828</v>
      </c>
      <c r="B183" s="99" t="s">
        <v>1897</v>
      </c>
      <c r="C183" s="79"/>
      <c r="D183" s="46">
        <f t="shared" si="8"/>
        <v>54062</v>
      </c>
      <c r="E183" s="79"/>
      <c r="F183" s="100">
        <v>54062</v>
      </c>
      <c r="H183" s="98" t="s">
        <v>911</v>
      </c>
      <c r="I183" s="99" t="s">
        <v>1919</v>
      </c>
      <c r="J183" s="79"/>
      <c r="K183" s="46">
        <f t="shared" si="9"/>
        <v>655800</v>
      </c>
      <c r="L183" s="79"/>
      <c r="M183" s="100">
        <v>655800</v>
      </c>
      <c r="O183" s="98" t="s">
        <v>797</v>
      </c>
      <c r="P183" s="99" t="s">
        <v>1887</v>
      </c>
      <c r="Q183" s="100">
        <v>24220580</v>
      </c>
      <c r="R183" s="46">
        <f t="shared" si="10"/>
        <v>5646661</v>
      </c>
      <c r="S183" s="79"/>
      <c r="T183" s="100">
        <v>5646661</v>
      </c>
      <c r="V183" s="98" t="s">
        <v>803</v>
      </c>
      <c r="W183" s="99" t="s">
        <v>1889</v>
      </c>
      <c r="X183" s="100">
        <v>143300</v>
      </c>
      <c r="Y183" s="100">
        <f t="shared" si="11"/>
        <v>324098</v>
      </c>
      <c r="Z183" s="79"/>
      <c r="AA183" s="100">
        <v>324098</v>
      </c>
    </row>
    <row r="184" spans="1:27" ht="15">
      <c r="A184" s="98" t="s">
        <v>840</v>
      </c>
      <c r="B184" s="99" t="s">
        <v>1900</v>
      </c>
      <c r="C184" s="79"/>
      <c r="D184" s="46">
        <f t="shared" si="8"/>
        <v>34093</v>
      </c>
      <c r="E184" s="79"/>
      <c r="F184" s="100">
        <v>34093</v>
      </c>
      <c r="H184" s="98" t="s">
        <v>914</v>
      </c>
      <c r="I184" s="99" t="s">
        <v>1920</v>
      </c>
      <c r="J184" s="79"/>
      <c r="K184" s="46">
        <f t="shared" si="9"/>
        <v>84900</v>
      </c>
      <c r="L184" s="79"/>
      <c r="M184" s="100">
        <v>84900</v>
      </c>
      <c r="O184" s="98" t="s">
        <v>800</v>
      </c>
      <c r="P184" s="99" t="s">
        <v>1888</v>
      </c>
      <c r="Q184" s="100">
        <v>3193153</v>
      </c>
      <c r="R184" s="46">
        <f t="shared" si="10"/>
        <v>5812084</v>
      </c>
      <c r="S184" s="100">
        <v>2240485</v>
      </c>
      <c r="T184" s="100">
        <v>3571599</v>
      </c>
      <c r="V184" s="98" t="s">
        <v>806</v>
      </c>
      <c r="W184" s="99" t="s">
        <v>1890</v>
      </c>
      <c r="X184" s="79"/>
      <c r="Y184" s="100">
        <f t="shared" si="11"/>
        <v>41601</v>
      </c>
      <c r="Z184" s="79"/>
      <c r="AA184" s="100">
        <v>41601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59950</v>
      </c>
      <c r="E185" s="79"/>
      <c r="F185" s="100">
        <v>59950</v>
      </c>
      <c r="H185" s="98" t="s">
        <v>917</v>
      </c>
      <c r="I185" s="99" t="s">
        <v>1921</v>
      </c>
      <c r="J185" s="100">
        <v>13500</v>
      </c>
      <c r="K185" s="46">
        <f t="shared" si="9"/>
        <v>149425</v>
      </c>
      <c r="L185" s="79"/>
      <c r="M185" s="100">
        <v>149425</v>
      </c>
      <c r="O185" s="98" t="s">
        <v>803</v>
      </c>
      <c r="P185" s="99" t="s">
        <v>1889</v>
      </c>
      <c r="Q185" s="100">
        <v>3129430</v>
      </c>
      <c r="R185" s="46">
        <f t="shared" si="10"/>
        <v>1396505</v>
      </c>
      <c r="S185" s="100">
        <v>638001</v>
      </c>
      <c r="T185" s="100">
        <v>758504</v>
      </c>
      <c r="V185" s="98" t="s">
        <v>809</v>
      </c>
      <c r="W185" s="99" t="s">
        <v>1891</v>
      </c>
      <c r="X185" s="100">
        <v>415500</v>
      </c>
      <c r="Y185" s="100">
        <f t="shared" si="11"/>
        <v>2640102</v>
      </c>
      <c r="Z185" s="79"/>
      <c r="AA185" s="100">
        <v>2640102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11150</v>
      </c>
      <c r="E186" s="79"/>
      <c r="F186" s="100">
        <v>11150</v>
      </c>
      <c r="H186" s="98" t="s">
        <v>920</v>
      </c>
      <c r="I186" s="99" t="s">
        <v>1922</v>
      </c>
      <c r="J186" s="100">
        <v>9645500</v>
      </c>
      <c r="K186" s="46">
        <f t="shared" si="9"/>
        <v>1137824</v>
      </c>
      <c r="L186" s="79"/>
      <c r="M186" s="100">
        <v>1137824</v>
      </c>
      <c r="O186" s="98" t="s">
        <v>806</v>
      </c>
      <c r="P186" s="99" t="s">
        <v>1890</v>
      </c>
      <c r="Q186" s="100">
        <v>311211</v>
      </c>
      <c r="R186" s="46">
        <f t="shared" si="10"/>
        <v>1205130</v>
      </c>
      <c r="S186" s="100">
        <v>26800</v>
      </c>
      <c r="T186" s="100">
        <v>1178330</v>
      </c>
      <c r="V186" s="98" t="s">
        <v>812</v>
      </c>
      <c r="W186" s="99" t="s">
        <v>1892</v>
      </c>
      <c r="X186" s="79"/>
      <c r="Y186" s="100">
        <f t="shared" si="11"/>
        <v>602258</v>
      </c>
      <c r="Z186" s="79"/>
      <c r="AA186" s="100">
        <v>602258</v>
      </c>
    </row>
    <row r="187" spans="1:27" ht="15">
      <c r="A187" s="98" t="s">
        <v>855</v>
      </c>
      <c r="B187" s="99" t="s">
        <v>1905</v>
      </c>
      <c r="C187" s="79"/>
      <c r="D187" s="46">
        <f t="shared" si="8"/>
        <v>10455</v>
      </c>
      <c r="E187" s="79"/>
      <c r="F187" s="100">
        <v>10455</v>
      </c>
      <c r="H187" s="98" t="s">
        <v>923</v>
      </c>
      <c r="I187" s="99" t="s">
        <v>1923</v>
      </c>
      <c r="J187" s="79"/>
      <c r="K187" s="46">
        <f t="shared" si="9"/>
        <v>952697</v>
      </c>
      <c r="L187" s="79"/>
      <c r="M187" s="100">
        <v>952697</v>
      </c>
      <c r="O187" s="98" t="s">
        <v>809</v>
      </c>
      <c r="P187" s="99" t="s">
        <v>1891</v>
      </c>
      <c r="Q187" s="100">
        <v>1304450</v>
      </c>
      <c r="R187" s="46">
        <f t="shared" si="10"/>
        <v>2702170</v>
      </c>
      <c r="S187" s="79"/>
      <c r="T187" s="100">
        <v>2702170</v>
      </c>
      <c r="V187" s="98" t="s">
        <v>815</v>
      </c>
      <c r="W187" s="99" t="s">
        <v>1893</v>
      </c>
      <c r="X187" s="100">
        <v>736020</v>
      </c>
      <c r="Y187" s="100">
        <f t="shared" si="11"/>
        <v>372851</v>
      </c>
      <c r="Z187" s="100">
        <v>36600</v>
      </c>
      <c r="AA187" s="100">
        <v>336251</v>
      </c>
    </row>
    <row r="188" spans="1:27" ht="15">
      <c r="A188" s="98" t="s">
        <v>858</v>
      </c>
      <c r="B188" s="99" t="s">
        <v>1906</v>
      </c>
      <c r="C188" s="100">
        <v>113000</v>
      </c>
      <c r="D188" s="46">
        <f t="shared" si="8"/>
        <v>139566</v>
      </c>
      <c r="E188" s="79"/>
      <c r="F188" s="100">
        <v>139566</v>
      </c>
      <c r="H188" s="98" t="s">
        <v>930</v>
      </c>
      <c r="I188" s="99" t="s">
        <v>1925</v>
      </c>
      <c r="J188" s="100">
        <v>1000</v>
      </c>
      <c r="K188" s="46">
        <f t="shared" si="9"/>
        <v>1538513</v>
      </c>
      <c r="L188" s="100">
        <v>3000</v>
      </c>
      <c r="M188" s="100">
        <v>1535513</v>
      </c>
      <c r="O188" s="98" t="s">
        <v>812</v>
      </c>
      <c r="P188" s="99" t="s">
        <v>1892</v>
      </c>
      <c r="Q188" s="100">
        <v>5061104</v>
      </c>
      <c r="R188" s="46">
        <f t="shared" si="10"/>
        <v>3040639</v>
      </c>
      <c r="S188" s="100">
        <v>259250</v>
      </c>
      <c r="T188" s="100">
        <v>2781389</v>
      </c>
      <c r="V188" s="98" t="s">
        <v>819</v>
      </c>
      <c r="W188" s="99" t="s">
        <v>1894</v>
      </c>
      <c r="X188" s="79"/>
      <c r="Y188" s="100">
        <f t="shared" si="11"/>
        <v>4092117</v>
      </c>
      <c r="Z188" s="100">
        <v>345000</v>
      </c>
      <c r="AA188" s="100">
        <v>3747117</v>
      </c>
    </row>
    <row r="189" spans="1:27" ht="15">
      <c r="A189" s="98" t="s">
        <v>862</v>
      </c>
      <c r="B189" s="99" t="s">
        <v>1907</v>
      </c>
      <c r="C189" s="79"/>
      <c r="D189" s="46">
        <f t="shared" si="8"/>
        <v>834457</v>
      </c>
      <c r="E189" s="100">
        <v>50000</v>
      </c>
      <c r="F189" s="100">
        <v>784457</v>
      </c>
      <c r="H189" s="98" t="s">
        <v>933</v>
      </c>
      <c r="I189" s="99" t="s">
        <v>1926</v>
      </c>
      <c r="J189" s="100">
        <v>1470001</v>
      </c>
      <c r="K189" s="46">
        <f t="shared" si="9"/>
        <v>243690</v>
      </c>
      <c r="L189" s="79"/>
      <c r="M189" s="100">
        <v>243690</v>
      </c>
      <c r="O189" s="98" t="s">
        <v>815</v>
      </c>
      <c r="P189" s="99" t="s">
        <v>1893</v>
      </c>
      <c r="Q189" s="100">
        <v>16000</v>
      </c>
      <c r="R189" s="46">
        <f t="shared" si="10"/>
        <v>304347</v>
      </c>
      <c r="S189" s="100">
        <v>53750</v>
      </c>
      <c r="T189" s="100">
        <v>250597</v>
      </c>
      <c r="V189" s="98" t="s">
        <v>822</v>
      </c>
      <c r="W189" s="99" t="s">
        <v>1895</v>
      </c>
      <c r="X189" s="100">
        <v>46163</v>
      </c>
      <c r="Y189" s="100">
        <f t="shared" si="11"/>
        <v>456460</v>
      </c>
      <c r="Z189" s="100">
        <v>62200</v>
      </c>
      <c r="AA189" s="100">
        <v>394260</v>
      </c>
    </row>
    <row r="190" spans="1:27" ht="15">
      <c r="A190" s="98" t="s">
        <v>865</v>
      </c>
      <c r="B190" s="99" t="s">
        <v>2325</v>
      </c>
      <c r="C190" s="79"/>
      <c r="D190" s="46">
        <f t="shared" si="8"/>
        <v>73184</v>
      </c>
      <c r="E190" s="79"/>
      <c r="F190" s="100">
        <v>73184</v>
      </c>
      <c r="H190" s="98" t="s">
        <v>936</v>
      </c>
      <c r="I190" s="99" t="s">
        <v>1927</v>
      </c>
      <c r="J190" s="79"/>
      <c r="K190" s="46">
        <f t="shared" si="9"/>
        <v>213538</v>
      </c>
      <c r="L190" s="79"/>
      <c r="M190" s="100">
        <v>213538</v>
      </c>
      <c r="O190" s="98" t="s">
        <v>819</v>
      </c>
      <c r="P190" s="99" t="s">
        <v>1894</v>
      </c>
      <c r="Q190" s="79"/>
      <c r="R190" s="46">
        <f t="shared" si="10"/>
        <v>5504627</v>
      </c>
      <c r="S190" s="79"/>
      <c r="T190" s="100">
        <v>5504627</v>
      </c>
      <c r="V190" s="98" t="s">
        <v>825</v>
      </c>
      <c r="W190" s="99" t="s">
        <v>1896</v>
      </c>
      <c r="X190" s="100">
        <v>1178285</v>
      </c>
      <c r="Y190" s="100">
        <f t="shared" si="11"/>
        <v>673502</v>
      </c>
      <c r="Z190" s="79"/>
      <c r="AA190" s="100">
        <v>673502</v>
      </c>
    </row>
    <row r="191" spans="1:27" ht="15">
      <c r="A191" s="98" t="s">
        <v>868</v>
      </c>
      <c r="B191" s="99" t="s">
        <v>1908</v>
      </c>
      <c r="C191" s="79"/>
      <c r="D191" s="46">
        <f t="shared" si="8"/>
        <v>487005</v>
      </c>
      <c r="E191" s="79"/>
      <c r="F191" s="100">
        <v>487005</v>
      </c>
      <c r="H191" s="98" t="s">
        <v>939</v>
      </c>
      <c r="I191" s="99" t="s">
        <v>1928</v>
      </c>
      <c r="J191" s="79"/>
      <c r="K191" s="46">
        <f t="shared" si="9"/>
        <v>30211</v>
      </c>
      <c r="L191" s="79"/>
      <c r="M191" s="100">
        <v>30211</v>
      </c>
      <c r="O191" s="98" t="s">
        <v>822</v>
      </c>
      <c r="P191" s="99" t="s">
        <v>1895</v>
      </c>
      <c r="Q191" s="100">
        <v>30030</v>
      </c>
      <c r="R191" s="46">
        <f t="shared" si="10"/>
        <v>1118686</v>
      </c>
      <c r="S191" s="100">
        <v>235450</v>
      </c>
      <c r="T191" s="100">
        <v>883236</v>
      </c>
      <c r="V191" s="98" t="s">
        <v>828</v>
      </c>
      <c r="W191" s="99" t="s">
        <v>1897</v>
      </c>
      <c r="X191" s="100">
        <v>22889</v>
      </c>
      <c r="Y191" s="100">
        <f t="shared" si="11"/>
        <v>235423</v>
      </c>
      <c r="Z191" s="79"/>
      <c r="AA191" s="100">
        <v>235423</v>
      </c>
    </row>
    <row r="192" spans="1:27" ht="15">
      <c r="A192" s="98" t="s">
        <v>871</v>
      </c>
      <c r="B192" s="99" t="s">
        <v>1909</v>
      </c>
      <c r="C192" s="100">
        <v>700000</v>
      </c>
      <c r="D192" s="46">
        <f t="shared" si="8"/>
        <v>624452</v>
      </c>
      <c r="E192" s="100">
        <v>178800</v>
      </c>
      <c r="F192" s="100">
        <v>445652</v>
      </c>
      <c r="H192" s="98" t="s">
        <v>942</v>
      </c>
      <c r="I192" s="99" t="s">
        <v>1929</v>
      </c>
      <c r="J192" s="100">
        <v>8109</v>
      </c>
      <c r="K192" s="46">
        <f t="shared" si="9"/>
        <v>799487</v>
      </c>
      <c r="L192" s="79"/>
      <c r="M192" s="100">
        <v>799487</v>
      </c>
      <c r="O192" s="98" t="s">
        <v>825</v>
      </c>
      <c r="P192" s="99" t="s">
        <v>1896</v>
      </c>
      <c r="Q192" s="100">
        <v>148607</v>
      </c>
      <c r="R192" s="46">
        <f t="shared" si="10"/>
        <v>367650</v>
      </c>
      <c r="S192" s="79"/>
      <c r="T192" s="100">
        <v>367650</v>
      </c>
      <c r="V192" s="98" t="s">
        <v>831</v>
      </c>
      <c r="W192" s="99" t="s">
        <v>2217</v>
      </c>
      <c r="X192" s="100">
        <v>49950</v>
      </c>
      <c r="Y192" s="100">
        <f t="shared" si="11"/>
        <v>586933</v>
      </c>
      <c r="Z192" s="79"/>
      <c r="AA192" s="100">
        <v>586933</v>
      </c>
    </row>
    <row r="193" spans="1:27" ht="15">
      <c r="A193" s="98" t="s">
        <v>874</v>
      </c>
      <c r="B193" s="99" t="s">
        <v>1910</v>
      </c>
      <c r="C193" s="79"/>
      <c r="D193" s="46">
        <f t="shared" si="8"/>
        <v>1685045</v>
      </c>
      <c r="E193" s="79"/>
      <c r="F193" s="100">
        <v>1685045</v>
      </c>
      <c r="H193" s="98" t="s">
        <v>945</v>
      </c>
      <c r="I193" s="99" t="s">
        <v>1898</v>
      </c>
      <c r="J193" s="100">
        <v>22000</v>
      </c>
      <c r="K193" s="46">
        <f t="shared" si="9"/>
        <v>461850</v>
      </c>
      <c r="L193" s="79"/>
      <c r="M193" s="100">
        <v>461850</v>
      </c>
      <c r="O193" s="98" t="s">
        <v>828</v>
      </c>
      <c r="P193" s="99" t="s">
        <v>1897</v>
      </c>
      <c r="Q193" s="79"/>
      <c r="R193" s="46">
        <f t="shared" si="10"/>
        <v>435337</v>
      </c>
      <c r="S193" s="79"/>
      <c r="T193" s="100">
        <v>435337</v>
      </c>
      <c r="V193" s="98" t="s">
        <v>834</v>
      </c>
      <c r="W193" s="99" t="s">
        <v>1898</v>
      </c>
      <c r="X193" s="79"/>
      <c r="Y193" s="100">
        <f t="shared" si="11"/>
        <v>148830</v>
      </c>
      <c r="Z193" s="100">
        <v>18500</v>
      </c>
      <c r="AA193" s="100">
        <v>130330</v>
      </c>
    </row>
    <row r="194" spans="1:27" ht="15">
      <c r="A194" s="98" t="s">
        <v>877</v>
      </c>
      <c r="B194" s="99" t="s">
        <v>1911</v>
      </c>
      <c r="C194" s="100">
        <v>31500</v>
      </c>
      <c r="D194" s="46">
        <f t="shared" si="8"/>
        <v>236892</v>
      </c>
      <c r="E194" s="100">
        <v>172650</v>
      </c>
      <c r="F194" s="100">
        <v>64242</v>
      </c>
      <c r="H194" s="98" t="s">
        <v>947</v>
      </c>
      <c r="I194" s="99" t="s">
        <v>1930</v>
      </c>
      <c r="J194" s="100">
        <v>396500</v>
      </c>
      <c r="K194" s="46">
        <f t="shared" si="9"/>
        <v>257437</v>
      </c>
      <c r="L194" s="100">
        <v>36375</v>
      </c>
      <c r="M194" s="100">
        <v>221062</v>
      </c>
      <c r="O194" s="98" t="s">
        <v>831</v>
      </c>
      <c r="P194" s="99" t="s">
        <v>2217</v>
      </c>
      <c r="Q194" s="79"/>
      <c r="R194" s="46">
        <f t="shared" si="10"/>
        <v>1141634</v>
      </c>
      <c r="S194" s="100">
        <v>65950</v>
      </c>
      <c r="T194" s="100">
        <v>1075684</v>
      </c>
      <c r="V194" s="98" t="s">
        <v>837</v>
      </c>
      <c r="W194" s="99" t="s">
        <v>1899</v>
      </c>
      <c r="X194" s="100">
        <v>903000</v>
      </c>
      <c r="Y194" s="100">
        <f t="shared" si="11"/>
        <v>76437</v>
      </c>
      <c r="Z194" s="79"/>
      <c r="AA194" s="100">
        <v>76437</v>
      </c>
    </row>
    <row r="195" spans="1:27" ht="15">
      <c r="A195" s="98" t="s">
        <v>880</v>
      </c>
      <c r="B195" s="99" t="s">
        <v>1912</v>
      </c>
      <c r="C195" s="100">
        <v>1635000</v>
      </c>
      <c r="D195" s="46">
        <f t="shared" si="8"/>
        <v>512738</v>
      </c>
      <c r="E195" s="100">
        <v>98900</v>
      </c>
      <c r="F195" s="100">
        <v>413838</v>
      </c>
      <c r="H195" s="98" t="s">
        <v>950</v>
      </c>
      <c r="I195" s="99" t="s">
        <v>2312</v>
      </c>
      <c r="J195" s="79"/>
      <c r="K195" s="46">
        <f t="shared" si="9"/>
        <v>2058826</v>
      </c>
      <c r="L195" s="79"/>
      <c r="M195" s="100">
        <v>2058826</v>
      </c>
      <c r="O195" s="98" t="s">
        <v>834</v>
      </c>
      <c r="P195" s="99" t="s">
        <v>1898</v>
      </c>
      <c r="Q195" s="79"/>
      <c r="R195" s="46">
        <f t="shared" si="10"/>
        <v>155177</v>
      </c>
      <c r="S195" s="100">
        <v>8000</v>
      </c>
      <c r="T195" s="100">
        <v>147177</v>
      </c>
      <c r="V195" s="98" t="s">
        <v>843</v>
      </c>
      <c r="W195" s="99" t="s">
        <v>1901</v>
      </c>
      <c r="X195" s="100">
        <v>170452</v>
      </c>
      <c r="Y195" s="100">
        <f t="shared" si="11"/>
        <v>1002507</v>
      </c>
      <c r="Z195" s="100">
        <v>3000</v>
      </c>
      <c r="AA195" s="100">
        <v>999507</v>
      </c>
    </row>
    <row r="196" spans="1:27" ht="15">
      <c r="A196" s="98" t="s">
        <v>882</v>
      </c>
      <c r="B196" s="99" t="s">
        <v>2326</v>
      </c>
      <c r="C196" s="100">
        <v>248000</v>
      </c>
      <c r="D196" s="46">
        <f t="shared" si="8"/>
        <v>327122</v>
      </c>
      <c r="E196" s="79"/>
      <c r="F196" s="100">
        <v>327122</v>
      </c>
      <c r="H196" s="98" t="s">
        <v>953</v>
      </c>
      <c r="I196" s="99" t="s">
        <v>1931</v>
      </c>
      <c r="J196" s="79"/>
      <c r="K196" s="46">
        <f t="shared" si="9"/>
        <v>756106</v>
      </c>
      <c r="L196" s="100">
        <v>3754</v>
      </c>
      <c r="M196" s="100">
        <v>752352</v>
      </c>
      <c r="O196" s="98" t="s">
        <v>837</v>
      </c>
      <c r="P196" s="99" t="s">
        <v>1899</v>
      </c>
      <c r="Q196" s="100">
        <v>226100</v>
      </c>
      <c r="R196" s="46">
        <f t="shared" si="10"/>
        <v>737559</v>
      </c>
      <c r="S196" s="100">
        <v>56300</v>
      </c>
      <c r="T196" s="100">
        <v>681259</v>
      </c>
      <c r="V196" s="98" t="s">
        <v>846</v>
      </c>
      <c r="W196" s="99" t="s">
        <v>1902</v>
      </c>
      <c r="X196" s="100">
        <v>921198</v>
      </c>
      <c r="Y196" s="100">
        <f t="shared" si="11"/>
        <v>15633180</v>
      </c>
      <c r="Z196" s="100">
        <v>53100</v>
      </c>
      <c r="AA196" s="100">
        <v>15580080</v>
      </c>
    </row>
    <row r="197" spans="1:27" ht="15">
      <c r="A197" s="98" t="s">
        <v>885</v>
      </c>
      <c r="B197" s="99" t="s">
        <v>2327</v>
      </c>
      <c r="C197" s="79"/>
      <c r="D197" s="46">
        <f t="shared" si="8"/>
        <v>1613562</v>
      </c>
      <c r="E197" s="79"/>
      <c r="F197" s="100">
        <v>1613562</v>
      </c>
      <c r="H197" s="98" t="s">
        <v>962</v>
      </c>
      <c r="I197" s="99" t="s">
        <v>1934</v>
      </c>
      <c r="J197" s="79"/>
      <c r="K197" s="46">
        <f t="shared" si="9"/>
        <v>1000</v>
      </c>
      <c r="L197" s="79"/>
      <c r="M197" s="100">
        <v>1000</v>
      </c>
      <c r="O197" s="98" t="s">
        <v>840</v>
      </c>
      <c r="P197" s="99" t="s">
        <v>1900</v>
      </c>
      <c r="Q197" s="100">
        <v>731000</v>
      </c>
      <c r="R197" s="46">
        <f t="shared" si="10"/>
        <v>764794</v>
      </c>
      <c r="S197" s="100">
        <v>235017</v>
      </c>
      <c r="T197" s="100">
        <v>529777</v>
      </c>
      <c r="V197" s="98" t="s">
        <v>849</v>
      </c>
      <c r="W197" s="99" t="s">
        <v>1903</v>
      </c>
      <c r="X197" s="79"/>
      <c r="Y197" s="100">
        <f t="shared" si="11"/>
        <v>37699</v>
      </c>
      <c r="Z197" s="79"/>
      <c r="AA197" s="100">
        <v>37699</v>
      </c>
    </row>
    <row r="198" spans="1:27" ht="15">
      <c r="A198" s="98" t="s">
        <v>888</v>
      </c>
      <c r="B198" s="99" t="s">
        <v>1913</v>
      </c>
      <c r="C198" s="100">
        <v>745001</v>
      </c>
      <c r="D198" s="46">
        <f t="shared" si="8"/>
        <v>2968628</v>
      </c>
      <c r="E198" s="100">
        <v>1767769</v>
      </c>
      <c r="F198" s="100">
        <v>1200859</v>
      </c>
      <c r="H198" s="98" t="s">
        <v>965</v>
      </c>
      <c r="I198" s="99" t="s">
        <v>1935</v>
      </c>
      <c r="J198" s="100">
        <v>1443450</v>
      </c>
      <c r="K198" s="46">
        <f t="shared" si="9"/>
        <v>12000</v>
      </c>
      <c r="L198" s="79"/>
      <c r="M198" s="100">
        <v>12000</v>
      </c>
      <c r="O198" s="98" t="s">
        <v>843</v>
      </c>
      <c r="P198" s="99" t="s">
        <v>1901</v>
      </c>
      <c r="Q198" s="100">
        <v>101400</v>
      </c>
      <c r="R198" s="46">
        <f t="shared" si="10"/>
        <v>739866</v>
      </c>
      <c r="S198" s="100">
        <v>51600</v>
      </c>
      <c r="T198" s="100">
        <v>688266</v>
      </c>
      <c r="V198" s="98" t="s">
        <v>852</v>
      </c>
      <c r="W198" s="99" t="s">
        <v>1904</v>
      </c>
      <c r="X198" s="100">
        <v>94500</v>
      </c>
      <c r="Y198" s="100">
        <f t="shared" si="11"/>
        <v>220514</v>
      </c>
      <c r="Z198" s="79"/>
      <c r="AA198" s="100">
        <v>220514</v>
      </c>
    </row>
    <row r="199" spans="1:27" ht="15">
      <c r="A199" s="98" t="s">
        <v>891</v>
      </c>
      <c r="B199" s="99" t="s">
        <v>1914</v>
      </c>
      <c r="C199" s="79"/>
      <c r="D199" s="46">
        <f aca="true" t="shared" si="12" ref="D199:D262">E199+F199</f>
        <v>1949719</v>
      </c>
      <c r="E199" s="100">
        <v>252050</v>
      </c>
      <c r="F199" s="100">
        <v>1697669</v>
      </c>
      <c r="H199" s="98" t="s">
        <v>971</v>
      </c>
      <c r="I199" s="99" t="s">
        <v>1937</v>
      </c>
      <c r="J199" s="100">
        <v>100000</v>
      </c>
      <c r="K199" s="46">
        <f aca="true" t="shared" si="13" ref="K199:K262">L199+M199</f>
        <v>50074</v>
      </c>
      <c r="L199" s="79"/>
      <c r="M199" s="100">
        <v>50074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2425689</v>
      </c>
      <c r="S199" s="100">
        <v>86800</v>
      </c>
      <c r="T199" s="100">
        <v>2338889</v>
      </c>
      <c r="V199" s="98" t="s">
        <v>855</v>
      </c>
      <c r="W199" s="99" t="s">
        <v>1905</v>
      </c>
      <c r="X199" s="100">
        <v>1172054</v>
      </c>
      <c r="Y199" s="100">
        <f aca="true" t="shared" si="15" ref="Y199:Y262">Z199+AA199</f>
        <v>1223185</v>
      </c>
      <c r="Z199" s="79"/>
      <c r="AA199" s="100">
        <v>1223185</v>
      </c>
    </row>
    <row r="200" spans="1:27" ht="15">
      <c r="A200" s="98" t="s">
        <v>894</v>
      </c>
      <c r="B200" s="99" t="s">
        <v>2234</v>
      </c>
      <c r="C200" s="100">
        <v>2769601</v>
      </c>
      <c r="D200" s="46">
        <f t="shared" si="12"/>
        <v>3695748</v>
      </c>
      <c r="E200" s="100">
        <v>2535450</v>
      </c>
      <c r="F200" s="100">
        <v>1160298</v>
      </c>
      <c r="H200" s="98" t="s">
        <v>974</v>
      </c>
      <c r="I200" s="99" t="s">
        <v>2218</v>
      </c>
      <c r="J200" s="79"/>
      <c r="K200" s="46">
        <f t="shared" si="13"/>
        <v>179519</v>
      </c>
      <c r="L200" s="79"/>
      <c r="M200" s="100">
        <v>179519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858</v>
      </c>
      <c r="W200" s="99" t="s">
        <v>1906</v>
      </c>
      <c r="X200" s="100">
        <v>33321250</v>
      </c>
      <c r="Y200" s="100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897</v>
      </c>
      <c r="B201" s="99" t="s">
        <v>1915</v>
      </c>
      <c r="C201" s="100">
        <v>730550</v>
      </c>
      <c r="D201" s="46">
        <f t="shared" si="12"/>
        <v>4154765</v>
      </c>
      <c r="E201" s="100">
        <v>1249982</v>
      </c>
      <c r="F201" s="100">
        <v>2904783</v>
      </c>
      <c r="H201" s="98" t="s">
        <v>977</v>
      </c>
      <c r="I201" s="99" t="s">
        <v>1814</v>
      </c>
      <c r="J201" s="100">
        <v>34600</v>
      </c>
      <c r="K201" s="46">
        <f t="shared" si="13"/>
        <v>2483172</v>
      </c>
      <c r="L201" s="79"/>
      <c r="M201" s="100">
        <v>2483172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100">
        <f t="shared" si="15"/>
        <v>13416108</v>
      </c>
      <c r="Z201" s="79"/>
      <c r="AA201" s="100">
        <v>13416108</v>
      </c>
    </row>
    <row r="202" spans="1:27" ht="15">
      <c r="A202" s="98" t="s">
        <v>900</v>
      </c>
      <c r="B202" s="99" t="s">
        <v>1916</v>
      </c>
      <c r="C202" s="100">
        <v>47189451</v>
      </c>
      <c r="D202" s="46">
        <f t="shared" si="12"/>
        <v>2607657</v>
      </c>
      <c r="E202" s="100">
        <v>14</v>
      </c>
      <c r="F202" s="100">
        <v>2607643</v>
      </c>
      <c r="H202" s="98" t="s">
        <v>979</v>
      </c>
      <c r="I202" s="99" t="s">
        <v>1938</v>
      </c>
      <c r="J202" s="79"/>
      <c r="K202" s="46">
        <f t="shared" si="13"/>
        <v>20250</v>
      </c>
      <c r="L202" s="79"/>
      <c r="M202" s="100">
        <v>20250</v>
      </c>
      <c r="O202" s="98" t="s">
        <v>855</v>
      </c>
      <c r="P202" s="99" t="s">
        <v>1905</v>
      </c>
      <c r="Q202" s="79"/>
      <c r="R202" s="46">
        <f t="shared" si="14"/>
        <v>1515134</v>
      </c>
      <c r="S202" s="100">
        <v>66870</v>
      </c>
      <c r="T202" s="100">
        <v>1448264</v>
      </c>
      <c r="V202" s="98" t="s">
        <v>865</v>
      </c>
      <c r="W202" s="99" t="s">
        <v>2325</v>
      </c>
      <c r="X202" s="79"/>
      <c r="Y202" s="100">
        <f t="shared" si="15"/>
        <v>4261837</v>
      </c>
      <c r="Z202" s="100">
        <v>987685</v>
      </c>
      <c r="AA202" s="100">
        <v>3274152</v>
      </c>
    </row>
    <row r="203" spans="1:27" ht="15">
      <c r="A203" s="98" t="s">
        <v>903</v>
      </c>
      <c r="B203" s="99" t="s">
        <v>1917</v>
      </c>
      <c r="C203" s="100">
        <v>983400</v>
      </c>
      <c r="D203" s="46">
        <f t="shared" si="12"/>
        <v>627519</v>
      </c>
      <c r="E203" s="100">
        <v>386150</v>
      </c>
      <c r="F203" s="100">
        <v>241369</v>
      </c>
      <c r="H203" s="98" t="s">
        <v>982</v>
      </c>
      <c r="I203" s="99" t="s">
        <v>1939</v>
      </c>
      <c r="J203" s="100">
        <v>6205000</v>
      </c>
      <c r="K203" s="46">
        <f t="shared" si="13"/>
        <v>675970</v>
      </c>
      <c r="L203" s="79"/>
      <c r="M203" s="100">
        <v>675970</v>
      </c>
      <c r="O203" s="98" t="s">
        <v>858</v>
      </c>
      <c r="P203" s="99" t="s">
        <v>1906</v>
      </c>
      <c r="Q203" s="100">
        <v>234700</v>
      </c>
      <c r="R203" s="46">
        <f t="shared" si="14"/>
        <v>202396</v>
      </c>
      <c r="S203" s="100">
        <v>8250</v>
      </c>
      <c r="T203" s="100">
        <v>194146</v>
      </c>
      <c r="V203" s="98" t="s">
        <v>868</v>
      </c>
      <c r="W203" s="99" t="s">
        <v>1908</v>
      </c>
      <c r="X203" s="79"/>
      <c r="Y203" s="100">
        <f t="shared" si="15"/>
        <v>3607219</v>
      </c>
      <c r="Z203" s="79"/>
      <c r="AA203" s="100">
        <v>3607219</v>
      </c>
    </row>
    <row r="204" spans="1:27" ht="15">
      <c r="A204" s="98" t="s">
        <v>906</v>
      </c>
      <c r="B204" s="99" t="s">
        <v>1918</v>
      </c>
      <c r="C204" s="79"/>
      <c r="D204" s="46">
        <f t="shared" si="12"/>
        <v>1311216</v>
      </c>
      <c r="E204" s="100">
        <v>310600</v>
      </c>
      <c r="F204" s="100">
        <v>1000616</v>
      </c>
      <c r="H204" s="98" t="s">
        <v>988</v>
      </c>
      <c r="I204" s="99" t="s">
        <v>1941</v>
      </c>
      <c r="J204" s="79"/>
      <c r="K204" s="46">
        <f t="shared" si="13"/>
        <v>203659</v>
      </c>
      <c r="L204" s="79"/>
      <c r="M204" s="100">
        <v>203659</v>
      </c>
      <c r="O204" s="98" t="s">
        <v>862</v>
      </c>
      <c r="P204" s="99" t="s">
        <v>1907</v>
      </c>
      <c r="Q204" s="100">
        <v>408800</v>
      </c>
      <c r="R204" s="46">
        <f t="shared" si="14"/>
        <v>16048361</v>
      </c>
      <c r="S204" s="100">
        <v>9063603</v>
      </c>
      <c r="T204" s="100">
        <v>6984758</v>
      </c>
      <c r="V204" s="98" t="s">
        <v>871</v>
      </c>
      <c r="W204" s="99" t="s">
        <v>1909</v>
      </c>
      <c r="X204" s="79"/>
      <c r="Y204" s="100">
        <f t="shared" si="15"/>
        <v>199100</v>
      </c>
      <c r="Z204" s="79"/>
      <c r="AA204" s="100">
        <v>199100</v>
      </c>
    </row>
    <row r="205" spans="1:27" ht="15">
      <c r="A205" s="98" t="s">
        <v>908</v>
      </c>
      <c r="B205" s="99" t="s">
        <v>2311</v>
      </c>
      <c r="C205" s="79"/>
      <c r="D205" s="46">
        <f t="shared" si="12"/>
        <v>902003</v>
      </c>
      <c r="E205" s="79"/>
      <c r="F205" s="100">
        <v>902003</v>
      </c>
      <c r="H205" s="98" t="s">
        <v>991</v>
      </c>
      <c r="I205" s="99" t="s">
        <v>1942</v>
      </c>
      <c r="J205" s="79"/>
      <c r="K205" s="46">
        <f t="shared" si="13"/>
        <v>42991</v>
      </c>
      <c r="L205" s="79"/>
      <c r="M205" s="100">
        <v>42991</v>
      </c>
      <c r="O205" s="98" t="s">
        <v>865</v>
      </c>
      <c r="P205" s="99" t="s">
        <v>2325</v>
      </c>
      <c r="Q205" s="100">
        <v>15100</v>
      </c>
      <c r="R205" s="46">
        <f t="shared" si="14"/>
        <v>15975183</v>
      </c>
      <c r="S205" s="100">
        <v>1716519</v>
      </c>
      <c r="T205" s="100">
        <v>14258664</v>
      </c>
      <c r="V205" s="98" t="s">
        <v>874</v>
      </c>
      <c r="W205" s="99" t="s">
        <v>1910</v>
      </c>
      <c r="X205" s="100">
        <v>1269700</v>
      </c>
      <c r="Y205" s="100">
        <f t="shared" si="15"/>
        <v>3054239</v>
      </c>
      <c r="Z205" s="79"/>
      <c r="AA205" s="100">
        <v>3054239</v>
      </c>
    </row>
    <row r="206" spans="1:27" ht="15">
      <c r="A206" s="98" t="s">
        <v>911</v>
      </c>
      <c r="B206" s="99" t="s">
        <v>1919</v>
      </c>
      <c r="C206" s="79"/>
      <c r="D206" s="46">
        <f t="shared" si="12"/>
        <v>230971</v>
      </c>
      <c r="E206" s="79"/>
      <c r="F206" s="100">
        <v>230971</v>
      </c>
      <c r="H206" s="98" t="s">
        <v>994</v>
      </c>
      <c r="I206" s="99" t="s">
        <v>1943</v>
      </c>
      <c r="J206" s="100">
        <v>490400</v>
      </c>
      <c r="K206" s="46">
        <f t="shared" si="13"/>
        <v>658613</v>
      </c>
      <c r="L206" s="79"/>
      <c r="M206" s="100">
        <v>658613</v>
      </c>
      <c r="O206" s="98" t="s">
        <v>868</v>
      </c>
      <c r="P206" s="99" t="s">
        <v>1908</v>
      </c>
      <c r="Q206" s="79"/>
      <c r="R206" s="46">
        <f t="shared" si="14"/>
        <v>3838957</v>
      </c>
      <c r="S206" s="79"/>
      <c r="T206" s="100">
        <v>3838957</v>
      </c>
      <c r="V206" s="98" t="s">
        <v>880</v>
      </c>
      <c r="W206" s="99" t="s">
        <v>1912</v>
      </c>
      <c r="X206" s="79"/>
      <c r="Y206" s="100">
        <f t="shared" si="15"/>
        <v>14167869</v>
      </c>
      <c r="Z206" s="100">
        <v>1718000</v>
      </c>
      <c r="AA206" s="100">
        <v>12449869</v>
      </c>
    </row>
    <row r="207" spans="1:27" ht="15">
      <c r="A207" s="98" t="s">
        <v>914</v>
      </c>
      <c r="B207" s="99" t="s">
        <v>1920</v>
      </c>
      <c r="C207" s="100">
        <v>336200</v>
      </c>
      <c r="D207" s="46">
        <f t="shared" si="12"/>
        <v>1368087</v>
      </c>
      <c r="E207" s="100">
        <v>238910</v>
      </c>
      <c r="F207" s="100">
        <v>1129177</v>
      </c>
      <c r="H207" s="98" t="s">
        <v>998</v>
      </c>
      <c r="I207" s="99" t="s">
        <v>1944</v>
      </c>
      <c r="J207" s="79"/>
      <c r="K207" s="46">
        <f t="shared" si="13"/>
        <v>173529</v>
      </c>
      <c r="L207" s="79"/>
      <c r="M207" s="100">
        <v>173529</v>
      </c>
      <c r="O207" s="98" t="s">
        <v>871</v>
      </c>
      <c r="P207" s="99" t="s">
        <v>1909</v>
      </c>
      <c r="Q207" s="100">
        <v>1780250</v>
      </c>
      <c r="R207" s="46">
        <f t="shared" si="14"/>
        <v>6014917</v>
      </c>
      <c r="S207" s="100">
        <v>1862300</v>
      </c>
      <c r="T207" s="100">
        <v>4152617</v>
      </c>
      <c r="V207" s="98" t="s">
        <v>885</v>
      </c>
      <c r="W207" s="99" t="s">
        <v>2327</v>
      </c>
      <c r="X207" s="100">
        <v>4828274</v>
      </c>
      <c r="Y207" s="100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917</v>
      </c>
      <c r="B208" s="99" t="s">
        <v>1921</v>
      </c>
      <c r="C208" s="100">
        <v>370700</v>
      </c>
      <c r="D208" s="46">
        <f t="shared" si="12"/>
        <v>489309</v>
      </c>
      <c r="E208" s="79"/>
      <c r="F208" s="100">
        <v>489309</v>
      </c>
      <c r="H208" s="98" t="s">
        <v>1001</v>
      </c>
      <c r="I208" s="99" t="s">
        <v>2272</v>
      </c>
      <c r="J208" s="79"/>
      <c r="K208" s="46">
        <f t="shared" si="13"/>
        <v>925</v>
      </c>
      <c r="L208" s="79"/>
      <c r="M208" s="100">
        <v>925</v>
      </c>
      <c r="O208" s="98" t="s">
        <v>874</v>
      </c>
      <c r="P208" s="99" t="s">
        <v>1910</v>
      </c>
      <c r="Q208" s="100">
        <v>373800</v>
      </c>
      <c r="R208" s="46">
        <f t="shared" si="14"/>
        <v>19577153</v>
      </c>
      <c r="S208" s="100">
        <v>58875</v>
      </c>
      <c r="T208" s="100">
        <v>19518278</v>
      </c>
      <c r="V208" s="98" t="s">
        <v>888</v>
      </c>
      <c r="W208" s="99" t="s">
        <v>1913</v>
      </c>
      <c r="X208" s="100">
        <v>7650502</v>
      </c>
      <c r="Y208" s="100">
        <f t="shared" si="15"/>
        <v>17433485</v>
      </c>
      <c r="Z208" s="100">
        <v>3412500</v>
      </c>
      <c r="AA208" s="100">
        <v>14020985</v>
      </c>
    </row>
    <row r="209" spans="1:27" ht="15">
      <c r="A209" s="98" t="s">
        <v>920</v>
      </c>
      <c r="B209" s="99" t="s">
        <v>1922</v>
      </c>
      <c r="C209" s="79"/>
      <c r="D209" s="46">
        <f t="shared" si="12"/>
        <v>844445</v>
      </c>
      <c r="E209" s="100">
        <v>78900</v>
      </c>
      <c r="F209" s="100">
        <v>765545</v>
      </c>
      <c r="H209" s="98" t="s">
        <v>1004</v>
      </c>
      <c r="I209" s="99" t="s">
        <v>1945</v>
      </c>
      <c r="J209" s="79"/>
      <c r="K209" s="46">
        <f t="shared" si="13"/>
        <v>34800</v>
      </c>
      <c r="L209" s="79"/>
      <c r="M209" s="100">
        <v>34800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334000</v>
      </c>
      <c r="Y209" s="100">
        <f t="shared" si="15"/>
        <v>5674585</v>
      </c>
      <c r="Z209" s="100">
        <v>376850</v>
      </c>
      <c r="AA209" s="100">
        <v>5297735</v>
      </c>
    </row>
    <row r="210" spans="1:27" ht="15">
      <c r="A210" s="98" t="s">
        <v>923</v>
      </c>
      <c r="B210" s="99" t="s">
        <v>1923</v>
      </c>
      <c r="C210" s="100">
        <v>603280</v>
      </c>
      <c r="D210" s="46">
        <f t="shared" si="12"/>
        <v>1705217</v>
      </c>
      <c r="E210" s="100">
        <v>158202</v>
      </c>
      <c r="F210" s="100">
        <v>1547015</v>
      </c>
      <c r="H210" s="98" t="s">
        <v>1007</v>
      </c>
      <c r="I210" s="99" t="s">
        <v>1946</v>
      </c>
      <c r="J210" s="79"/>
      <c r="K210" s="46">
        <f t="shared" si="13"/>
        <v>209150</v>
      </c>
      <c r="L210" s="79"/>
      <c r="M210" s="100">
        <v>209150</v>
      </c>
      <c r="O210" s="98" t="s">
        <v>880</v>
      </c>
      <c r="P210" s="99" t="s">
        <v>1912</v>
      </c>
      <c r="Q210" s="100">
        <v>4409150</v>
      </c>
      <c r="R210" s="46">
        <f t="shared" si="14"/>
        <v>3279903</v>
      </c>
      <c r="S210" s="100">
        <v>951100</v>
      </c>
      <c r="T210" s="100">
        <v>2328803</v>
      </c>
      <c r="V210" s="98" t="s">
        <v>894</v>
      </c>
      <c r="W210" s="99" t="s">
        <v>2234</v>
      </c>
      <c r="X210" s="100">
        <v>6157061</v>
      </c>
      <c r="Y210" s="100">
        <f t="shared" si="15"/>
        <v>18073960</v>
      </c>
      <c r="Z210" s="79"/>
      <c r="AA210" s="100">
        <v>18073960</v>
      </c>
    </row>
    <row r="211" spans="1:27" ht="15">
      <c r="A211" s="98" t="s">
        <v>930</v>
      </c>
      <c r="B211" s="99" t="s">
        <v>1925</v>
      </c>
      <c r="C211" s="100">
        <v>905200</v>
      </c>
      <c r="D211" s="46">
        <f t="shared" si="12"/>
        <v>1146267</v>
      </c>
      <c r="E211" s="100">
        <v>5100</v>
      </c>
      <c r="F211" s="100">
        <v>1141167</v>
      </c>
      <c r="H211" s="98" t="s">
        <v>1010</v>
      </c>
      <c r="I211" s="99" t="s">
        <v>1947</v>
      </c>
      <c r="J211" s="79"/>
      <c r="K211" s="46">
        <f t="shared" si="13"/>
        <v>694706</v>
      </c>
      <c r="L211" s="79"/>
      <c r="M211" s="100">
        <v>694706</v>
      </c>
      <c r="O211" s="98" t="s">
        <v>882</v>
      </c>
      <c r="P211" s="99" t="s">
        <v>2326</v>
      </c>
      <c r="Q211" s="100">
        <v>3400500</v>
      </c>
      <c r="R211" s="46">
        <f t="shared" si="14"/>
        <v>7761107</v>
      </c>
      <c r="S211" s="100">
        <v>2441461</v>
      </c>
      <c r="T211" s="100">
        <v>5319646</v>
      </c>
      <c r="V211" s="98" t="s">
        <v>897</v>
      </c>
      <c r="W211" s="99" t="s">
        <v>1915</v>
      </c>
      <c r="X211" s="100">
        <v>20359733</v>
      </c>
      <c r="Y211" s="100">
        <f t="shared" si="15"/>
        <v>9272463</v>
      </c>
      <c r="Z211" s="100">
        <v>396000</v>
      </c>
      <c r="AA211" s="100">
        <v>8876463</v>
      </c>
    </row>
    <row r="212" spans="1:27" ht="15">
      <c r="A212" s="98" t="s">
        <v>933</v>
      </c>
      <c r="B212" s="99" t="s">
        <v>1926</v>
      </c>
      <c r="C212" s="100">
        <v>248495</v>
      </c>
      <c r="D212" s="46">
        <f t="shared" si="12"/>
        <v>338355</v>
      </c>
      <c r="E212" s="79"/>
      <c r="F212" s="100">
        <v>338355</v>
      </c>
      <c r="H212" s="98" t="s">
        <v>1013</v>
      </c>
      <c r="I212" s="99" t="s">
        <v>1948</v>
      </c>
      <c r="J212" s="79"/>
      <c r="K212" s="46">
        <f t="shared" si="13"/>
        <v>3113299</v>
      </c>
      <c r="L212" s="79"/>
      <c r="M212" s="100">
        <v>3113299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53415697</v>
      </c>
      <c r="Y212" s="100">
        <f t="shared" si="15"/>
        <v>121982458</v>
      </c>
      <c r="Z212" s="100">
        <v>14832336</v>
      </c>
      <c r="AA212" s="100">
        <v>107150122</v>
      </c>
    </row>
    <row r="213" spans="1:27" ht="15">
      <c r="A213" s="98" t="s">
        <v>936</v>
      </c>
      <c r="B213" s="99" t="s">
        <v>1927</v>
      </c>
      <c r="C213" s="100">
        <v>640000</v>
      </c>
      <c r="D213" s="46">
        <f t="shared" si="12"/>
        <v>0</v>
      </c>
      <c r="E213" s="79"/>
      <c r="F213" s="79"/>
      <c r="H213" s="98" t="s">
        <v>1016</v>
      </c>
      <c r="I213" s="99" t="s">
        <v>1949</v>
      </c>
      <c r="J213" s="100">
        <v>2705500</v>
      </c>
      <c r="K213" s="46">
        <f t="shared" si="13"/>
        <v>670400</v>
      </c>
      <c r="L213" s="79"/>
      <c r="M213" s="100">
        <v>670400</v>
      </c>
      <c r="O213" s="98" t="s">
        <v>888</v>
      </c>
      <c r="P213" s="99" t="s">
        <v>1913</v>
      </c>
      <c r="Q213" s="100">
        <v>7493848</v>
      </c>
      <c r="R213" s="46">
        <f t="shared" si="14"/>
        <v>28040079</v>
      </c>
      <c r="S213" s="100">
        <v>15053948</v>
      </c>
      <c r="T213" s="100">
        <v>12986131</v>
      </c>
      <c r="V213" s="98" t="s">
        <v>903</v>
      </c>
      <c r="W213" s="99" t="s">
        <v>1917</v>
      </c>
      <c r="X213" s="79"/>
      <c r="Y213" s="100">
        <f t="shared" si="15"/>
        <v>553560</v>
      </c>
      <c r="Z213" s="79"/>
      <c r="AA213" s="100">
        <v>553560</v>
      </c>
    </row>
    <row r="214" spans="1:27" ht="15">
      <c r="A214" s="98" t="s">
        <v>939</v>
      </c>
      <c r="B214" s="99" t="s">
        <v>1928</v>
      </c>
      <c r="C214" s="100">
        <v>140350</v>
      </c>
      <c r="D214" s="46">
        <f t="shared" si="12"/>
        <v>715664</v>
      </c>
      <c r="E214" s="100">
        <v>45260</v>
      </c>
      <c r="F214" s="100">
        <v>670404</v>
      </c>
      <c r="H214" s="98" t="s">
        <v>1019</v>
      </c>
      <c r="I214" s="99" t="s">
        <v>1950</v>
      </c>
      <c r="J214" s="100">
        <v>38000</v>
      </c>
      <c r="K214" s="46">
        <f t="shared" si="13"/>
        <v>1185128</v>
      </c>
      <c r="L214" s="79"/>
      <c r="M214" s="100">
        <v>1185128</v>
      </c>
      <c r="O214" s="98" t="s">
        <v>891</v>
      </c>
      <c r="P214" s="99" t="s">
        <v>1914</v>
      </c>
      <c r="Q214" s="100">
        <v>11206666</v>
      </c>
      <c r="R214" s="46">
        <f t="shared" si="14"/>
        <v>23977094</v>
      </c>
      <c r="S214" s="100">
        <v>5554580</v>
      </c>
      <c r="T214" s="100">
        <v>18422514</v>
      </c>
      <c r="V214" s="98" t="s">
        <v>906</v>
      </c>
      <c r="W214" s="99" t="s">
        <v>1918</v>
      </c>
      <c r="X214" s="100">
        <v>99415</v>
      </c>
      <c r="Y214" s="100">
        <f t="shared" si="15"/>
        <v>11349730</v>
      </c>
      <c r="Z214" s="100">
        <v>605300</v>
      </c>
      <c r="AA214" s="100">
        <v>10744430</v>
      </c>
    </row>
    <row r="215" spans="1:27" ht="15">
      <c r="A215" s="98" t="s">
        <v>942</v>
      </c>
      <c r="B215" s="99" t="s">
        <v>1929</v>
      </c>
      <c r="C215" s="100">
        <v>867480</v>
      </c>
      <c r="D215" s="46">
        <f t="shared" si="12"/>
        <v>755732</v>
      </c>
      <c r="E215" s="100">
        <v>3500</v>
      </c>
      <c r="F215" s="100">
        <v>752232</v>
      </c>
      <c r="H215" s="98" t="s">
        <v>1022</v>
      </c>
      <c r="I215" s="99" t="s">
        <v>1951</v>
      </c>
      <c r="J215" s="100">
        <v>34002</v>
      </c>
      <c r="K215" s="46">
        <f t="shared" si="13"/>
        <v>3180471</v>
      </c>
      <c r="L215" s="79"/>
      <c r="M215" s="100">
        <v>3180471</v>
      </c>
      <c r="O215" s="98" t="s">
        <v>894</v>
      </c>
      <c r="P215" s="99" t="s">
        <v>2234</v>
      </c>
      <c r="Q215" s="100">
        <v>16937804</v>
      </c>
      <c r="R215" s="46">
        <f t="shared" si="14"/>
        <v>34606543</v>
      </c>
      <c r="S215" s="100">
        <v>18806110</v>
      </c>
      <c r="T215" s="100">
        <v>15800433</v>
      </c>
      <c r="V215" s="98" t="s">
        <v>908</v>
      </c>
      <c r="W215" s="99" t="s">
        <v>2311</v>
      </c>
      <c r="X215" s="100">
        <v>196299</v>
      </c>
      <c r="Y215" s="100">
        <f t="shared" si="15"/>
        <v>2395182</v>
      </c>
      <c r="Z215" s="79"/>
      <c r="AA215" s="100">
        <v>2395182</v>
      </c>
    </row>
    <row r="216" spans="1:27" ht="15">
      <c r="A216" s="98" t="s">
        <v>945</v>
      </c>
      <c r="B216" s="99" t="s">
        <v>1898</v>
      </c>
      <c r="C216" s="79"/>
      <c r="D216" s="46">
        <f t="shared" si="12"/>
        <v>316276</v>
      </c>
      <c r="E216" s="79"/>
      <c r="F216" s="100">
        <v>316276</v>
      </c>
      <c r="H216" s="98" t="s">
        <v>1025</v>
      </c>
      <c r="I216" s="99" t="s">
        <v>1952</v>
      </c>
      <c r="J216" s="79"/>
      <c r="K216" s="46">
        <f t="shared" si="13"/>
        <v>4556</v>
      </c>
      <c r="L216" s="79"/>
      <c r="M216" s="100">
        <v>4556</v>
      </c>
      <c r="O216" s="98" t="s">
        <v>897</v>
      </c>
      <c r="P216" s="99" t="s">
        <v>1915</v>
      </c>
      <c r="Q216" s="100">
        <v>1277501</v>
      </c>
      <c r="R216" s="46">
        <f t="shared" si="14"/>
        <v>31531301</v>
      </c>
      <c r="S216" s="100">
        <v>6438258</v>
      </c>
      <c r="T216" s="100">
        <v>25093043</v>
      </c>
      <c r="V216" s="98" t="s">
        <v>911</v>
      </c>
      <c r="W216" s="99" t="s">
        <v>1919</v>
      </c>
      <c r="X216" s="79"/>
      <c r="Y216" s="100">
        <f t="shared" si="15"/>
        <v>5800931</v>
      </c>
      <c r="Z216" s="79"/>
      <c r="AA216" s="100">
        <v>5800931</v>
      </c>
    </row>
    <row r="217" spans="1:27" ht="15">
      <c r="A217" s="98" t="s">
        <v>947</v>
      </c>
      <c r="B217" s="99" t="s">
        <v>1930</v>
      </c>
      <c r="C217" s="100">
        <v>447900</v>
      </c>
      <c r="D217" s="46">
        <f t="shared" si="12"/>
        <v>614446</v>
      </c>
      <c r="E217" s="100">
        <v>239061</v>
      </c>
      <c r="F217" s="100">
        <v>375385</v>
      </c>
      <c r="H217" s="98" t="s">
        <v>1028</v>
      </c>
      <c r="I217" s="99" t="s">
        <v>1953</v>
      </c>
      <c r="J217" s="100">
        <v>2319500</v>
      </c>
      <c r="K217" s="46">
        <f t="shared" si="13"/>
        <v>120601</v>
      </c>
      <c r="L217" s="79"/>
      <c r="M217" s="100">
        <v>120601</v>
      </c>
      <c r="O217" s="98" t="s">
        <v>900</v>
      </c>
      <c r="P217" s="99" t="s">
        <v>1916</v>
      </c>
      <c r="Q217" s="100">
        <v>206556828</v>
      </c>
      <c r="R217" s="46">
        <f t="shared" si="14"/>
        <v>41480723</v>
      </c>
      <c r="S217" s="100">
        <v>421517</v>
      </c>
      <c r="T217" s="100">
        <v>41059206</v>
      </c>
      <c r="V217" s="98" t="s">
        <v>914</v>
      </c>
      <c r="W217" s="99" t="s">
        <v>1920</v>
      </c>
      <c r="X217" s="100">
        <v>11952140</v>
      </c>
      <c r="Y217" s="100">
        <f t="shared" si="15"/>
        <v>4438358</v>
      </c>
      <c r="Z217" s="100">
        <v>2476100</v>
      </c>
      <c r="AA217" s="100">
        <v>1962258</v>
      </c>
    </row>
    <row r="218" spans="1:27" ht="15">
      <c r="A218" s="98" t="s">
        <v>950</v>
      </c>
      <c r="B218" s="99" t="s">
        <v>2312</v>
      </c>
      <c r="C218" s="100">
        <v>14000</v>
      </c>
      <c r="D218" s="46">
        <f t="shared" si="12"/>
        <v>196891</v>
      </c>
      <c r="E218" s="79"/>
      <c r="F218" s="100">
        <v>196891</v>
      </c>
      <c r="H218" s="98" t="s">
        <v>1031</v>
      </c>
      <c r="I218" s="99" t="s">
        <v>1954</v>
      </c>
      <c r="J218" s="79"/>
      <c r="K218" s="46">
        <f t="shared" si="13"/>
        <v>57150</v>
      </c>
      <c r="L218" s="79"/>
      <c r="M218" s="100">
        <v>57150</v>
      </c>
      <c r="O218" s="98" t="s">
        <v>903</v>
      </c>
      <c r="P218" s="99" t="s">
        <v>1917</v>
      </c>
      <c r="Q218" s="100">
        <v>3120051</v>
      </c>
      <c r="R218" s="46">
        <f t="shared" si="14"/>
        <v>5445622</v>
      </c>
      <c r="S218" s="100">
        <v>2559203</v>
      </c>
      <c r="T218" s="100">
        <v>2886419</v>
      </c>
      <c r="V218" s="98" t="s">
        <v>917</v>
      </c>
      <c r="W218" s="99" t="s">
        <v>1921</v>
      </c>
      <c r="X218" s="100">
        <v>47035</v>
      </c>
      <c r="Y218" s="100">
        <f t="shared" si="15"/>
        <v>4586758</v>
      </c>
      <c r="Z218" s="100">
        <v>2526500</v>
      </c>
      <c r="AA218" s="100">
        <v>2060258</v>
      </c>
    </row>
    <row r="219" spans="1:27" ht="15">
      <c r="A219" s="98" t="s">
        <v>953</v>
      </c>
      <c r="B219" s="99" t="s">
        <v>1931</v>
      </c>
      <c r="C219" s="100">
        <v>135527</v>
      </c>
      <c r="D219" s="46">
        <f t="shared" si="12"/>
        <v>597341</v>
      </c>
      <c r="E219" s="100">
        <v>14790</v>
      </c>
      <c r="F219" s="100">
        <v>582551</v>
      </c>
      <c r="H219" s="98" t="s">
        <v>1035</v>
      </c>
      <c r="I219" s="99" t="s">
        <v>1955</v>
      </c>
      <c r="J219" s="100">
        <v>38767</v>
      </c>
      <c r="K219" s="46">
        <f t="shared" si="13"/>
        <v>28053</v>
      </c>
      <c r="L219" s="100">
        <v>2076</v>
      </c>
      <c r="M219" s="100">
        <v>25977</v>
      </c>
      <c r="O219" s="98" t="s">
        <v>906</v>
      </c>
      <c r="P219" s="99" t="s">
        <v>1918</v>
      </c>
      <c r="Q219" s="100">
        <v>750515</v>
      </c>
      <c r="R219" s="46">
        <f t="shared" si="14"/>
        <v>10521341</v>
      </c>
      <c r="S219" s="100">
        <v>3274408</v>
      </c>
      <c r="T219" s="100">
        <v>7246933</v>
      </c>
      <c r="V219" s="98" t="s">
        <v>920</v>
      </c>
      <c r="W219" s="99" t="s">
        <v>1922</v>
      </c>
      <c r="X219" s="100">
        <v>11402150</v>
      </c>
      <c r="Y219" s="100">
        <f t="shared" si="15"/>
        <v>11445274</v>
      </c>
      <c r="Z219" s="100">
        <v>5950000</v>
      </c>
      <c r="AA219" s="100">
        <v>5495274</v>
      </c>
    </row>
    <row r="220" spans="1:27" ht="15">
      <c r="A220" s="98" t="s">
        <v>959</v>
      </c>
      <c r="B220" s="99" t="s">
        <v>1933</v>
      </c>
      <c r="C220" s="79"/>
      <c r="D220" s="46">
        <f t="shared" si="12"/>
        <v>101075</v>
      </c>
      <c r="E220" s="79"/>
      <c r="F220" s="100">
        <v>101075</v>
      </c>
      <c r="H220" s="98" t="s">
        <v>1038</v>
      </c>
      <c r="I220" s="99" t="s">
        <v>1956</v>
      </c>
      <c r="J220" s="100">
        <v>2500</v>
      </c>
      <c r="K220" s="46">
        <f t="shared" si="13"/>
        <v>90659</v>
      </c>
      <c r="L220" s="100">
        <v>46000</v>
      </c>
      <c r="M220" s="100">
        <v>44659</v>
      </c>
      <c r="O220" s="98" t="s">
        <v>908</v>
      </c>
      <c r="P220" s="99" t="s">
        <v>2311</v>
      </c>
      <c r="Q220" s="100">
        <v>37500</v>
      </c>
      <c r="R220" s="46">
        <f t="shared" si="14"/>
        <v>6195260</v>
      </c>
      <c r="S220" s="100">
        <v>139700</v>
      </c>
      <c r="T220" s="100">
        <v>6055560</v>
      </c>
      <c r="V220" s="98" t="s">
        <v>923</v>
      </c>
      <c r="W220" s="99" t="s">
        <v>1923</v>
      </c>
      <c r="X220" s="100">
        <v>17579515</v>
      </c>
      <c r="Y220" s="100">
        <f t="shared" si="15"/>
        <v>7809939</v>
      </c>
      <c r="Z220" s="100">
        <v>969701</v>
      </c>
      <c r="AA220" s="100">
        <v>6840238</v>
      </c>
    </row>
    <row r="221" spans="1:27" ht="15">
      <c r="A221" s="98" t="s">
        <v>962</v>
      </c>
      <c r="B221" s="99" t="s">
        <v>1934</v>
      </c>
      <c r="C221" s="79"/>
      <c r="D221" s="46">
        <f t="shared" si="12"/>
        <v>82935</v>
      </c>
      <c r="E221" s="79"/>
      <c r="F221" s="100">
        <v>82935</v>
      </c>
      <c r="H221" s="98" t="s">
        <v>1041</v>
      </c>
      <c r="I221" s="99" t="s">
        <v>1957</v>
      </c>
      <c r="J221" s="79"/>
      <c r="K221" s="46">
        <f t="shared" si="13"/>
        <v>11000</v>
      </c>
      <c r="L221" s="79"/>
      <c r="M221" s="100">
        <v>11000</v>
      </c>
      <c r="O221" s="98" t="s">
        <v>911</v>
      </c>
      <c r="P221" s="99" t="s">
        <v>1919</v>
      </c>
      <c r="Q221" s="100">
        <v>1079450</v>
      </c>
      <c r="R221" s="46">
        <f t="shared" si="14"/>
        <v>2212655</v>
      </c>
      <c r="S221" s="100">
        <v>512100</v>
      </c>
      <c r="T221" s="100">
        <v>1700555</v>
      </c>
      <c r="V221" s="98" t="s">
        <v>927</v>
      </c>
      <c r="W221" s="99" t="s">
        <v>1924</v>
      </c>
      <c r="X221" s="100">
        <v>588965</v>
      </c>
      <c r="Y221" s="100">
        <f t="shared" si="15"/>
        <v>214381</v>
      </c>
      <c r="Z221" s="79"/>
      <c r="AA221" s="100">
        <v>214381</v>
      </c>
    </row>
    <row r="222" spans="1:27" ht="15">
      <c r="A222" s="98" t="s">
        <v>965</v>
      </c>
      <c r="B222" s="99" t="s">
        <v>1935</v>
      </c>
      <c r="C222" s="100">
        <v>18300</v>
      </c>
      <c r="D222" s="46">
        <f t="shared" si="12"/>
        <v>187812</v>
      </c>
      <c r="E222" s="79"/>
      <c r="F222" s="100">
        <v>187812</v>
      </c>
      <c r="H222" s="98" t="s">
        <v>1044</v>
      </c>
      <c r="I222" s="99" t="s">
        <v>1958</v>
      </c>
      <c r="J222" s="79"/>
      <c r="K222" s="46">
        <f t="shared" si="13"/>
        <v>2100</v>
      </c>
      <c r="L222" s="79"/>
      <c r="M222" s="100">
        <v>2100</v>
      </c>
      <c r="O222" s="98" t="s">
        <v>914</v>
      </c>
      <c r="P222" s="99" t="s">
        <v>1920</v>
      </c>
      <c r="Q222" s="100">
        <v>4626400</v>
      </c>
      <c r="R222" s="46">
        <f t="shared" si="14"/>
        <v>13922809</v>
      </c>
      <c r="S222" s="100">
        <v>1121935</v>
      </c>
      <c r="T222" s="100">
        <v>12800874</v>
      </c>
      <c r="V222" s="98" t="s">
        <v>930</v>
      </c>
      <c r="W222" s="99" t="s">
        <v>1925</v>
      </c>
      <c r="X222" s="100">
        <v>5193973</v>
      </c>
      <c r="Y222" s="100">
        <f t="shared" si="15"/>
        <v>27086104</v>
      </c>
      <c r="Z222" s="100">
        <v>4601365</v>
      </c>
      <c r="AA222" s="100">
        <v>22484739</v>
      </c>
    </row>
    <row r="223" spans="1:27" ht="15">
      <c r="A223" s="98" t="s">
        <v>971</v>
      </c>
      <c r="B223" s="99" t="s">
        <v>1937</v>
      </c>
      <c r="C223" s="100">
        <v>20250</v>
      </c>
      <c r="D223" s="46">
        <f t="shared" si="12"/>
        <v>245526</v>
      </c>
      <c r="E223" s="79"/>
      <c r="F223" s="100">
        <v>245526</v>
      </c>
      <c r="H223" s="98" t="s">
        <v>1047</v>
      </c>
      <c r="I223" s="99" t="s">
        <v>1959</v>
      </c>
      <c r="J223" s="100">
        <v>1104000</v>
      </c>
      <c r="K223" s="46">
        <f t="shared" si="13"/>
        <v>181401</v>
      </c>
      <c r="L223" s="79"/>
      <c r="M223" s="100">
        <v>181401</v>
      </c>
      <c r="O223" s="98" t="s">
        <v>917</v>
      </c>
      <c r="P223" s="99" t="s">
        <v>1921</v>
      </c>
      <c r="Q223" s="100">
        <v>28329399</v>
      </c>
      <c r="R223" s="46">
        <f t="shared" si="14"/>
        <v>8148953</v>
      </c>
      <c r="S223" s="100">
        <v>1983010</v>
      </c>
      <c r="T223" s="100">
        <v>6165943</v>
      </c>
      <c r="V223" s="98" t="s">
        <v>933</v>
      </c>
      <c r="W223" s="99" t="s">
        <v>1926</v>
      </c>
      <c r="X223" s="100">
        <v>1696301</v>
      </c>
      <c r="Y223" s="100">
        <f t="shared" si="15"/>
        <v>6915122</v>
      </c>
      <c r="Z223" s="100">
        <v>25000</v>
      </c>
      <c r="AA223" s="100">
        <v>6890122</v>
      </c>
    </row>
    <row r="224" spans="1:27" ht="15">
      <c r="A224" s="98" t="s">
        <v>977</v>
      </c>
      <c r="B224" s="99" t="s">
        <v>1814</v>
      </c>
      <c r="C224" s="100">
        <v>11087860</v>
      </c>
      <c r="D224" s="46">
        <f t="shared" si="12"/>
        <v>1728011</v>
      </c>
      <c r="E224" s="100">
        <v>65150</v>
      </c>
      <c r="F224" s="100">
        <v>1662861</v>
      </c>
      <c r="H224" s="98" t="s">
        <v>1050</v>
      </c>
      <c r="I224" s="99" t="s">
        <v>1960</v>
      </c>
      <c r="J224" s="100">
        <v>371500</v>
      </c>
      <c r="K224" s="46">
        <f t="shared" si="13"/>
        <v>1128373</v>
      </c>
      <c r="L224" s="79"/>
      <c r="M224" s="100">
        <v>1128373</v>
      </c>
      <c r="O224" s="98" t="s">
        <v>920</v>
      </c>
      <c r="P224" s="99" t="s">
        <v>1922</v>
      </c>
      <c r="Q224" s="100">
        <v>272000</v>
      </c>
      <c r="R224" s="46">
        <f t="shared" si="14"/>
        <v>8143246</v>
      </c>
      <c r="S224" s="100">
        <v>2060600</v>
      </c>
      <c r="T224" s="100">
        <v>6082646</v>
      </c>
      <c r="V224" s="98" t="s">
        <v>936</v>
      </c>
      <c r="W224" s="99" t="s">
        <v>1927</v>
      </c>
      <c r="X224" s="100">
        <v>63100</v>
      </c>
      <c r="Y224" s="100">
        <f t="shared" si="15"/>
        <v>1633644</v>
      </c>
      <c r="Z224" s="79"/>
      <c r="AA224" s="100">
        <v>1633644</v>
      </c>
    </row>
    <row r="225" spans="1:27" ht="15">
      <c r="A225" s="98" t="s">
        <v>979</v>
      </c>
      <c r="B225" s="99" t="s">
        <v>1938</v>
      </c>
      <c r="C225" s="100">
        <v>10046</v>
      </c>
      <c r="D225" s="46">
        <f t="shared" si="12"/>
        <v>103184</v>
      </c>
      <c r="E225" s="79"/>
      <c r="F225" s="100">
        <v>103184</v>
      </c>
      <c r="H225" s="98" t="s">
        <v>1053</v>
      </c>
      <c r="I225" s="99" t="s">
        <v>1961</v>
      </c>
      <c r="J225" s="79"/>
      <c r="K225" s="46">
        <f t="shared" si="13"/>
        <v>257600</v>
      </c>
      <c r="L225" s="100">
        <v>163650</v>
      </c>
      <c r="M225" s="100">
        <v>93950</v>
      </c>
      <c r="O225" s="98" t="s">
        <v>923</v>
      </c>
      <c r="P225" s="99" t="s">
        <v>1923</v>
      </c>
      <c r="Q225" s="100">
        <v>3220276</v>
      </c>
      <c r="R225" s="46">
        <f t="shared" si="14"/>
        <v>17578773</v>
      </c>
      <c r="S225" s="100">
        <v>1877907</v>
      </c>
      <c r="T225" s="100">
        <v>15700866</v>
      </c>
      <c r="V225" s="98" t="s">
        <v>939</v>
      </c>
      <c r="W225" s="99" t="s">
        <v>1928</v>
      </c>
      <c r="X225" s="100">
        <v>176900</v>
      </c>
      <c r="Y225" s="100">
        <f t="shared" si="15"/>
        <v>3289468</v>
      </c>
      <c r="Z225" s="100">
        <v>2400</v>
      </c>
      <c r="AA225" s="100">
        <v>3287068</v>
      </c>
    </row>
    <row r="226" spans="1:27" ht="15">
      <c r="A226" s="98" t="s">
        <v>982</v>
      </c>
      <c r="B226" s="99" t="s">
        <v>1939</v>
      </c>
      <c r="C226" s="79"/>
      <c r="D226" s="46">
        <f t="shared" si="12"/>
        <v>718727</v>
      </c>
      <c r="E226" s="100">
        <v>141830</v>
      </c>
      <c r="F226" s="100">
        <v>576897</v>
      </c>
      <c r="H226" s="98" t="s">
        <v>1056</v>
      </c>
      <c r="I226" s="99" t="s">
        <v>1962</v>
      </c>
      <c r="J226" s="100">
        <v>55100</v>
      </c>
      <c r="K226" s="46">
        <f t="shared" si="13"/>
        <v>72072</v>
      </c>
      <c r="L226" s="100">
        <v>1</v>
      </c>
      <c r="M226" s="100">
        <v>72071</v>
      </c>
      <c r="O226" s="98" t="s">
        <v>927</v>
      </c>
      <c r="P226" s="99" t="s">
        <v>1924</v>
      </c>
      <c r="Q226" s="100">
        <v>8386841</v>
      </c>
      <c r="R226" s="46">
        <f t="shared" si="14"/>
        <v>4036383</v>
      </c>
      <c r="S226" s="100">
        <v>881950</v>
      </c>
      <c r="T226" s="100">
        <v>3154433</v>
      </c>
      <c r="V226" s="98" t="s">
        <v>942</v>
      </c>
      <c r="W226" s="99" t="s">
        <v>1929</v>
      </c>
      <c r="X226" s="100">
        <v>35260444</v>
      </c>
      <c r="Y226" s="100">
        <f t="shared" si="15"/>
        <v>22814602</v>
      </c>
      <c r="Z226" s="100">
        <v>7368600</v>
      </c>
      <c r="AA226" s="100">
        <v>15446002</v>
      </c>
    </row>
    <row r="227" spans="1:27" ht="15">
      <c r="A227" s="98" t="s">
        <v>985</v>
      </c>
      <c r="B227" s="99" t="s">
        <v>1940</v>
      </c>
      <c r="C227" s="79"/>
      <c r="D227" s="46">
        <f t="shared" si="12"/>
        <v>64685</v>
      </c>
      <c r="E227" s="79"/>
      <c r="F227" s="100">
        <v>64685</v>
      </c>
      <c r="H227" s="98" t="s">
        <v>1059</v>
      </c>
      <c r="I227" s="99" t="s">
        <v>1963</v>
      </c>
      <c r="J227" s="79"/>
      <c r="K227" s="46">
        <f t="shared" si="13"/>
        <v>667818</v>
      </c>
      <c r="L227" s="79"/>
      <c r="M227" s="100">
        <v>667818</v>
      </c>
      <c r="O227" s="98" t="s">
        <v>930</v>
      </c>
      <c r="P227" s="99" t="s">
        <v>1925</v>
      </c>
      <c r="Q227" s="100">
        <v>5058673</v>
      </c>
      <c r="R227" s="46">
        <f t="shared" si="14"/>
        <v>9184731</v>
      </c>
      <c r="S227" s="100">
        <v>205507</v>
      </c>
      <c r="T227" s="100">
        <v>8979224</v>
      </c>
      <c r="V227" s="98" t="s">
        <v>945</v>
      </c>
      <c r="W227" s="99" t="s">
        <v>1898</v>
      </c>
      <c r="X227" s="100">
        <v>1744545</v>
      </c>
      <c r="Y227" s="100">
        <f t="shared" si="15"/>
        <v>3533001</v>
      </c>
      <c r="Z227" s="100">
        <v>5400</v>
      </c>
      <c r="AA227" s="100">
        <v>3527601</v>
      </c>
    </row>
    <row r="228" spans="1:27" ht="15">
      <c r="A228" s="98" t="s">
        <v>988</v>
      </c>
      <c r="B228" s="99" t="s">
        <v>1941</v>
      </c>
      <c r="C228" s="79"/>
      <c r="D228" s="46">
        <f t="shared" si="12"/>
        <v>274277</v>
      </c>
      <c r="E228" s="79"/>
      <c r="F228" s="100">
        <v>274277</v>
      </c>
      <c r="H228" s="98" t="s">
        <v>1062</v>
      </c>
      <c r="I228" s="99" t="s">
        <v>1928</v>
      </c>
      <c r="J228" s="100">
        <v>5600</v>
      </c>
      <c r="K228" s="46">
        <f t="shared" si="13"/>
        <v>3000</v>
      </c>
      <c r="L228" s="79"/>
      <c r="M228" s="100">
        <v>3000</v>
      </c>
      <c r="O228" s="98" t="s">
        <v>933</v>
      </c>
      <c r="P228" s="99" t="s">
        <v>1926</v>
      </c>
      <c r="Q228" s="100">
        <v>4608399</v>
      </c>
      <c r="R228" s="46">
        <f t="shared" si="14"/>
        <v>4437119</v>
      </c>
      <c r="S228" s="100">
        <v>366685</v>
      </c>
      <c r="T228" s="100">
        <v>4070434</v>
      </c>
      <c r="V228" s="98" t="s">
        <v>947</v>
      </c>
      <c r="W228" s="99" t="s">
        <v>1930</v>
      </c>
      <c r="X228" s="100">
        <v>78170595</v>
      </c>
      <c r="Y228" s="100">
        <f t="shared" si="15"/>
        <v>7574232</v>
      </c>
      <c r="Z228" s="100">
        <v>931876</v>
      </c>
      <c r="AA228" s="100">
        <v>6642356</v>
      </c>
    </row>
    <row r="229" spans="1:27" ht="15">
      <c r="A229" s="98" t="s">
        <v>991</v>
      </c>
      <c r="B229" s="99" t="s">
        <v>1942</v>
      </c>
      <c r="C229" s="79"/>
      <c r="D229" s="46">
        <f t="shared" si="12"/>
        <v>61613</v>
      </c>
      <c r="E229" s="79"/>
      <c r="F229" s="100">
        <v>61613</v>
      </c>
      <c r="H229" s="98" t="s">
        <v>1064</v>
      </c>
      <c r="I229" s="99" t="s">
        <v>1964</v>
      </c>
      <c r="J229" s="79"/>
      <c r="K229" s="46">
        <f t="shared" si="13"/>
        <v>157350</v>
      </c>
      <c r="L229" s="79"/>
      <c r="M229" s="100">
        <v>157350</v>
      </c>
      <c r="O229" s="98" t="s">
        <v>936</v>
      </c>
      <c r="P229" s="99" t="s">
        <v>1927</v>
      </c>
      <c r="Q229" s="100">
        <v>3081420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100">
        <f t="shared" si="15"/>
        <v>27839850</v>
      </c>
      <c r="Z229" s="79"/>
      <c r="AA229" s="100">
        <v>27839850</v>
      </c>
    </row>
    <row r="230" spans="1:27" ht="15">
      <c r="A230" s="98" t="s">
        <v>994</v>
      </c>
      <c r="B230" s="99" t="s">
        <v>1943</v>
      </c>
      <c r="C230" s="100">
        <v>650539</v>
      </c>
      <c r="D230" s="46">
        <f t="shared" si="12"/>
        <v>0</v>
      </c>
      <c r="E230" s="79"/>
      <c r="F230" s="79"/>
      <c r="H230" s="98" t="s">
        <v>1067</v>
      </c>
      <c r="I230" s="99" t="s">
        <v>1965</v>
      </c>
      <c r="J230" s="79"/>
      <c r="K230" s="46">
        <f t="shared" si="13"/>
        <v>6600</v>
      </c>
      <c r="L230" s="79"/>
      <c r="M230" s="100">
        <v>6600</v>
      </c>
      <c r="O230" s="98" t="s">
        <v>939</v>
      </c>
      <c r="P230" s="99" t="s">
        <v>1928</v>
      </c>
      <c r="Q230" s="100">
        <v>1221227</v>
      </c>
      <c r="R230" s="46">
        <f t="shared" si="14"/>
        <v>4984374</v>
      </c>
      <c r="S230" s="100">
        <v>307362</v>
      </c>
      <c r="T230" s="100">
        <v>4677012</v>
      </c>
      <c r="V230" s="98" t="s">
        <v>953</v>
      </c>
      <c r="W230" s="99" t="s">
        <v>1931</v>
      </c>
      <c r="X230" s="100">
        <v>4</v>
      </c>
      <c r="Y230" s="100">
        <f t="shared" si="15"/>
        <v>1558712</v>
      </c>
      <c r="Z230" s="100">
        <v>3754</v>
      </c>
      <c r="AA230" s="100">
        <v>1554958</v>
      </c>
    </row>
    <row r="231" spans="1:27" ht="15">
      <c r="A231" s="98" t="s">
        <v>998</v>
      </c>
      <c r="B231" s="99" t="s">
        <v>1944</v>
      </c>
      <c r="C231" s="100">
        <v>2867000</v>
      </c>
      <c r="D231" s="46">
        <f t="shared" si="12"/>
        <v>1300023</v>
      </c>
      <c r="E231" s="100">
        <v>19000</v>
      </c>
      <c r="F231" s="100">
        <v>1281023</v>
      </c>
      <c r="H231" s="98" t="s">
        <v>1070</v>
      </c>
      <c r="I231" s="99" t="s">
        <v>1966</v>
      </c>
      <c r="J231" s="79"/>
      <c r="K231" s="46">
        <f t="shared" si="13"/>
        <v>4950</v>
      </c>
      <c r="L231" s="79"/>
      <c r="M231" s="100">
        <v>4950</v>
      </c>
      <c r="O231" s="98" t="s">
        <v>942</v>
      </c>
      <c r="P231" s="99" t="s">
        <v>1929</v>
      </c>
      <c r="Q231" s="100">
        <v>13397370</v>
      </c>
      <c r="R231" s="46">
        <f t="shared" si="14"/>
        <v>6603269</v>
      </c>
      <c r="S231" s="100">
        <v>257600</v>
      </c>
      <c r="T231" s="100">
        <v>6345669</v>
      </c>
      <c r="V231" s="98" t="s">
        <v>956</v>
      </c>
      <c r="W231" s="99" t="s">
        <v>1932</v>
      </c>
      <c r="X231" s="100">
        <v>731878</v>
      </c>
      <c r="Y231" s="100">
        <f t="shared" si="15"/>
        <v>3113306</v>
      </c>
      <c r="Z231" s="100">
        <v>23120</v>
      </c>
      <c r="AA231" s="100">
        <v>3090186</v>
      </c>
    </row>
    <row r="232" spans="1:27" ht="15">
      <c r="A232" s="98" t="s">
        <v>1001</v>
      </c>
      <c r="B232" s="99" t="s">
        <v>2272</v>
      </c>
      <c r="C232" s="79"/>
      <c r="D232" s="46">
        <f t="shared" si="12"/>
        <v>44700</v>
      </c>
      <c r="E232" s="79"/>
      <c r="F232" s="100">
        <v>44700</v>
      </c>
      <c r="H232" s="98" t="s">
        <v>1073</v>
      </c>
      <c r="I232" s="99" t="s">
        <v>1967</v>
      </c>
      <c r="J232" s="79"/>
      <c r="K232" s="46">
        <f t="shared" si="13"/>
        <v>2100</v>
      </c>
      <c r="L232" s="79"/>
      <c r="M232" s="100">
        <v>2100</v>
      </c>
      <c r="O232" s="98" t="s">
        <v>945</v>
      </c>
      <c r="P232" s="99" t="s">
        <v>1898</v>
      </c>
      <c r="Q232" s="79"/>
      <c r="R232" s="46">
        <f t="shared" si="14"/>
        <v>2692751</v>
      </c>
      <c r="S232" s="100">
        <v>85471</v>
      </c>
      <c r="T232" s="100">
        <v>2607280</v>
      </c>
      <c r="V232" s="98" t="s">
        <v>959</v>
      </c>
      <c r="W232" s="99" t="s">
        <v>1933</v>
      </c>
      <c r="X232" s="79"/>
      <c r="Y232" s="100">
        <f t="shared" si="15"/>
        <v>19259</v>
      </c>
      <c r="Z232" s="79"/>
      <c r="AA232" s="100">
        <v>19259</v>
      </c>
    </row>
    <row r="233" spans="1:27" ht="15">
      <c r="A233" s="98" t="s">
        <v>1004</v>
      </c>
      <c r="B233" s="99" t="s">
        <v>1945</v>
      </c>
      <c r="C233" s="79"/>
      <c r="D233" s="46">
        <f t="shared" si="12"/>
        <v>47374</v>
      </c>
      <c r="E233" s="79"/>
      <c r="F233" s="100">
        <v>47374</v>
      </c>
      <c r="H233" s="98" t="s">
        <v>1076</v>
      </c>
      <c r="I233" s="99" t="s">
        <v>1968</v>
      </c>
      <c r="J233" s="100">
        <v>12246</v>
      </c>
      <c r="K233" s="46">
        <f t="shared" si="13"/>
        <v>89370</v>
      </c>
      <c r="L233" s="100">
        <v>23400</v>
      </c>
      <c r="M233" s="100">
        <v>65970</v>
      </c>
      <c r="O233" s="98" t="s">
        <v>947</v>
      </c>
      <c r="P233" s="99" t="s">
        <v>1930</v>
      </c>
      <c r="Q233" s="100">
        <v>5441928</v>
      </c>
      <c r="R233" s="46">
        <f t="shared" si="14"/>
        <v>5484744</v>
      </c>
      <c r="S233" s="100">
        <v>1997789</v>
      </c>
      <c r="T233" s="100">
        <v>3486955</v>
      </c>
      <c r="V233" s="98" t="s">
        <v>962</v>
      </c>
      <c r="W233" s="99" t="s">
        <v>1934</v>
      </c>
      <c r="X233" s="79"/>
      <c r="Y233" s="100">
        <f t="shared" si="15"/>
        <v>35000</v>
      </c>
      <c r="Z233" s="79"/>
      <c r="AA233" s="100">
        <v>35000</v>
      </c>
    </row>
    <row r="234" spans="1:27" ht="15">
      <c r="A234" s="98" t="s">
        <v>1007</v>
      </c>
      <c r="B234" s="99" t="s">
        <v>1946</v>
      </c>
      <c r="C234" s="100">
        <v>5785000</v>
      </c>
      <c r="D234" s="46">
        <f t="shared" si="12"/>
        <v>97988</v>
      </c>
      <c r="E234" s="79"/>
      <c r="F234" s="100">
        <v>97988</v>
      </c>
      <c r="H234" s="98" t="s">
        <v>1079</v>
      </c>
      <c r="I234" s="99" t="s">
        <v>1969</v>
      </c>
      <c r="J234" s="100">
        <v>26600</v>
      </c>
      <c r="K234" s="46">
        <f t="shared" si="13"/>
        <v>46800</v>
      </c>
      <c r="L234" s="79"/>
      <c r="M234" s="100">
        <v>46800</v>
      </c>
      <c r="O234" s="98" t="s">
        <v>950</v>
      </c>
      <c r="P234" s="99" t="s">
        <v>2312</v>
      </c>
      <c r="Q234" s="100">
        <v>396285</v>
      </c>
      <c r="R234" s="46">
        <f t="shared" si="14"/>
        <v>2496641</v>
      </c>
      <c r="S234" s="100">
        <v>34500</v>
      </c>
      <c r="T234" s="100">
        <v>2462141</v>
      </c>
      <c r="V234" s="98" t="s">
        <v>965</v>
      </c>
      <c r="W234" s="99" t="s">
        <v>1935</v>
      </c>
      <c r="X234" s="100">
        <v>1516202</v>
      </c>
      <c r="Y234" s="100">
        <f t="shared" si="15"/>
        <v>4226012</v>
      </c>
      <c r="Z234" s="100">
        <v>649995</v>
      </c>
      <c r="AA234" s="100">
        <v>3576017</v>
      </c>
    </row>
    <row r="235" spans="1:27" ht="15">
      <c r="A235" s="98" t="s">
        <v>1010</v>
      </c>
      <c r="B235" s="99" t="s">
        <v>1947</v>
      </c>
      <c r="C235" s="100">
        <v>63845600</v>
      </c>
      <c r="D235" s="46">
        <f t="shared" si="12"/>
        <v>3060643</v>
      </c>
      <c r="E235" s="100">
        <v>94700</v>
      </c>
      <c r="F235" s="100">
        <v>2965943</v>
      </c>
      <c r="H235" s="98" t="s">
        <v>1082</v>
      </c>
      <c r="I235" s="99" t="s">
        <v>1970</v>
      </c>
      <c r="J235" s="79"/>
      <c r="K235" s="46">
        <f t="shared" si="13"/>
        <v>42801</v>
      </c>
      <c r="L235" s="100">
        <v>801</v>
      </c>
      <c r="M235" s="100">
        <v>42000</v>
      </c>
      <c r="O235" s="98" t="s">
        <v>953</v>
      </c>
      <c r="P235" s="99" t="s">
        <v>1931</v>
      </c>
      <c r="Q235" s="100">
        <v>2890330</v>
      </c>
      <c r="R235" s="46">
        <f t="shared" si="14"/>
        <v>5468777</v>
      </c>
      <c r="S235" s="100">
        <v>185073</v>
      </c>
      <c r="T235" s="100">
        <v>5283704</v>
      </c>
      <c r="V235" s="98" t="s">
        <v>968</v>
      </c>
      <c r="W235" s="99" t="s">
        <v>1936</v>
      </c>
      <c r="X235" s="100">
        <v>30100</v>
      </c>
      <c r="Y235" s="100">
        <f t="shared" si="15"/>
        <v>247286</v>
      </c>
      <c r="Z235" s="79"/>
      <c r="AA235" s="100">
        <v>247286</v>
      </c>
    </row>
    <row r="236" spans="1:27" ht="15">
      <c r="A236" s="98" t="s">
        <v>1013</v>
      </c>
      <c r="B236" s="99" t="s">
        <v>1948</v>
      </c>
      <c r="C236" s="100">
        <v>62379822</v>
      </c>
      <c r="D236" s="46">
        <f t="shared" si="12"/>
        <v>19781122</v>
      </c>
      <c r="E236" s="79"/>
      <c r="F236" s="100">
        <v>19781122</v>
      </c>
      <c r="H236" s="98" t="s">
        <v>1085</v>
      </c>
      <c r="I236" s="99" t="s">
        <v>1971</v>
      </c>
      <c r="J236" s="79"/>
      <c r="K236" s="46">
        <f t="shared" si="13"/>
        <v>16695</v>
      </c>
      <c r="L236" s="79"/>
      <c r="M236" s="100">
        <v>16695</v>
      </c>
      <c r="O236" s="98" t="s">
        <v>956</v>
      </c>
      <c r="P236" s="99" t="s">
        <v>1932</v>
      </c>
      <c r="Q236" s="100">
        <v>4341370</v>
      </c>
      <c r="R236" s="46">
        <f t="shared" si="14"/>
        <v>9813059</v>
      </c>
      <c r="S236" s="100">
        <v>371037</v>
      </c>
      <c r="T236" s="100">
        <v>9442022</v>
      </c>
      <c r="V236" s="98" t="s">
        <v>971</v>
      </c>
      <c r="W236" s="99" t="s">
        <v>1937</v>
      </c>
      <c r="X236" s="100">
        <v>159347</v>
      </c>
      <c r="Y236" s="100">
        <f t="shared" si="15"/>
        <v>115940</v>
      </c>
      <c r="Z236" s="79"/>
      <c r="AA236" s="100">
        <v>115940</v>
      </c>
    </row>
    <row r="237" spans="1:27" ht="15">
      <c r="A237" s="98" t="s">
        <v>1016</v>
      </c>
      <c r="B237" s="99" t="s">
        <v>1949</v>
      </c>
      <c r="C237" s="100">
        <v>1428000</v>
      </c>
      <c r="D237" s="46">
        <f t="shared" si="12"/>
        <v>434985</v>
      </c>
      <c r="E237" s="100">
        <v>3300</v>
      </c>
      <c r="F237" s="100">
        <v>431685</v>
      </c>
      <c r="H237" s="98" t="s">
        <v>1088</v>
      </c>
      <c r="I237" s="99" t="s">
        <v>1972</v>
      </c>
      <c r="J237" s="100">
        <v>27107</v>
      </c>
      <c r="K237" s="46">
        <f t="shared" si="13"/>
        <v>5750</v>
      </c>
      <c r="L237" s="79"/>
      <c r="M237" s="100">
        <v>5750</v>
      </c>
      <c r="O237" s="98" t="s">
        <v>959</v>
      </c>
      <c r="P237" s="99" t="s">
        <v>1933</v>
      </c>
      <c r="Q237" s="79"/>
      <c r="R237" s="46">
        <f t="shared" si="14"/>
        <v>755999</v>
      </c>
      <c r="S237" s="100">
        <v>39000</v>
      </c>
      <c r="T237" s="100">
        <v>716999</v>
      </c>
      <c r="V237" s="98" t="s">
        <v>974</v>
      </c>
      <c r="W237" s="99" t="s">
        <v>2218</v>
      </c>
      <c r="X237" s="100">
        <v>6700</v>
      </c>
      <c r="Y237" s="100">
        <f t="shared" si="15"/>
        <v>1373628</v>
      </c>
      <c r="Z237" s="79"/>
      <c r="AA237" s="100">
        <v>1373628</v>
      </c>
    </row>
    <row r="238" spans="1:27" ht="15">
      <c r="A238" s="98" t="s">
        <v>1019</v>
      </c>
      <c r="B238" s="99" t="s">
        <v>1950</v>
      </c>
      <c r="C238" s="79"/>
      <c r="D238" s="46">
        <f t="shared" si="12"/>
        <v>804348</v>
      </c>
      <c r="E238" s="79"/>
      <c r="F238" s="100">
        <v>804348</v>
      </c>
      <c r="H238" s="98" t="s">
        <v>1091</v>
      </c>
      <c r="I238" s="99" t="s">
        <v>2219</v>
      </c>
      <c r="J238" s="79"/>
      <c r="K238" s="46">
        <f t="shared" si="13"/>
        <v>45035</v>
      </c>
      <c r="L238" s="100">
        <v>21500</v>
      </c>
      <c r="M238" s="100">
        <v>23535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5323882</v>
      </c>
      <c r="Y238" s="100">
        <f t="shared" si="15"/>
        <v>12682925</v>
      </c>
      <c r="Z238" s="100">
        <v>647600</v>
      </c>
      <c r="AA238" s="100">
        <v>12035325</v>
      </c>
    </row>
    <row r="239" spans="1:27" ht="15">
      <c r="A239" s="98" t="s">
        <v>1022</v>
      </c>
      <c r="B239" s="99" t="s">
        <v>1951</v>
      </c>
      <c r="C239" s="100">
        <v>56504</v>
      </c>
      <c r="D239" s="46">
        <f t="shared" si="12"/>
        <v>168395</v>
      </c>
      <c r="E239" s="100">
        <v>24604</v>
      </c>
      <c r="F239" s="100">
        <v>143791</v>
      </c>
      <c r="H239" s="98" t="s">
        <v>1094</v>
      </c>
      <c r="I239" s="99" t="s">
        <v>1973</v>
      </c>
      <c r="J239" s="100">
        <v>5000</v>
      </c>
      <c r="K239" s="46">
        <f t="shared" si="13"/>
        <v>1997268</v>
      </c>
      <c r="L239" s="79"/>
      <c r="M239" s="100">
        <v>1997268</v>
      </c>
      <c r="O239" s="98" t="s">
        <v>965</v>
      </c>
      <c r="P239" s="99" t="s">
        <v>1935</v>
      </c>
      <c r="Q239" s="100">
        <v>18300</v>
      </c>
      <c r="R239" s="46">
        <f t="shared" si="14"/>
        <v>1656412</v>
      </c>
      <c r="S239" s="100">
        <v>33900</v>
      </c>
      <c r="T239" s="100">
        <v>1622512</v>
      </c>
      <c r="V239" s="98" t="s">
        <v>979</v>
      </c>
      <c r="W239" s="99" t="s">
        <v>1938</v>
      </c>
      <c r="X239" s="79"/>
      <c r="Y239" s="100">
        <f t="shared" si="15"/>
        <v>59621</v>
      </c>
      <c r="Z239" s="79"/>
      <c r="AA239" s="100">
        <v>59621</v>
      </c>
    </row>
    <row r="240" spans="1:27" ht="15">
      <c r="A240" s="98" t="s">
        <v>1025</v>
      </c>
      <c r="B240" s="99" t="s">
        <v>1952</v>
      </c>
      <c r="C240" s="79"/>
      <c r="D240" s="46">
        <f t="shared" si="12"/>
        <v>41229</v>
      </c>
      <c r="E240" s="79"/>
      <c r="F240" s="100">
        <v>41229</v>
      </c>
      <c r="H240" s="98" t="s">
        <v>1097</v>
      </c>
      <c r="I240" s="99" t="s">
        <v>1974</v>
      </c>
      <c r="J240" s="100">
        <v>116364</v>
      </c>
      <c r="K240" s="46">
        <f t="shared" si="13"/>
        <v>445700</v>
      </c>
      <c r="L240" s="79"/>
      <c r="M240" s="100">
        <v>445700</v>
      </c>
      <c r="O240" s="98" t="s">
        <v>968</v>
      </c>
      <c r="P240" s="99" t="s">
        <v>1936</v>
      </c>
      <c r="Q240" s="100">
        <v>308846</v>
      </c>
      <c r="R240" s="46">
        <f t="shared" si="14"/>
        <v>2312195</v>
      </c>
      <c r="S240" s="100">
        <v>133200</v>
      </c>
      <c r="T240" s="100">
        <v>2178995</v>
      </c>
      <c r="V240" s="98" t="s">
        <v>982</v>
      </c>
      <c r="W240" s="99" t="s">
        <v>1939</v>
      </c>
      <c r="X240" s="100">
        <v>7263250</v>
      </c>
      <c r="Y240" s="100">
        <f t="shared" si="15"/>
        <v>8056957</v>
      </c>
      <c r="Z240" s="100">
        <v>5800</v>
      </c>
      <c r="AA240" s="100">
        <v>8051157</v>
      </c>
    </row>
    <row r="241" spans="1:27" ht="15">
      <c r="A241" s="98" t="s">
        <v>1028</v>
      </c>
      <c r="B241" s="99" t="s">
        <v>1953</v>
      </c>
      <c r="C241" s="79"/>
      <c r="D241" s="46">
        <f t="shared" si="12"/>
        <v>541136</v>
      </c>
      <c r="E241" s="79"/>
      <c r="F241" s="100">
        <v>541136</v>
      </c>
      <c r="H241" s="98" t="s">
        <v>1100</v>
      </c>
      <c r="I241" s="99" t="s">
        <v>1975</v>
      </c>
      <c r="J241" s="79"/>
      <c r="K241" s="46">
        <f t="shared" si="13"/>
        <v>3000</v>
      </c>
      <c r="L241" s="79"/>
      <c r="M241" s="100">
        <v>3000</v>
      </c>
      <c r="O241" s="98" t="s">
        <v>971</v>
      </c>
      <c r="P241" s="99" t="s">
        <v>1937</v>
      </c>
      <c r="Q241" s="100">
        <v>2576637</v>
      </c>
      <c r="R241" s="46">
        <f t="shared" si="14"/>
        <v>2467712</v>
      </c>
      <c r="S241" s="100">
        <v>88600</v>
      </c>
      <c r="T241" s="100">
        <v>2379112</v>
      </c>
      <c r="V241" s="98" t="s">
        <v>985</v>
      </c>
      <c r="W241" s="99" t="s">
        <v>1940</v>
      </c>
      <c r="X241" s="79"/>
      <c r="Y241" s="100">
        <f t="shared" si="15"/>
        <v>227947</v>
      </c>
      <c r="Z241" s="79"/>
      <c r="AA241" s="100">
        <v>227947</v>
      </c>
    </row>
    <row r="242" spans="1:27" ht="15">
      <c r="A242" s="98" t="s">
        <v>1031</v>
      </c>
      <c r="B242" s="99" t="s">
        <v>1954</v>
      </c>
      <c r="C242" s="100">
        <v>93347000</v>
      </c>
      <c r="D242" s="46">
        <f t="shared" si="12"/>
        <v>518960</v>
      </c>
      <c r="E242" s="100">
        <v>62775</v>
      </c>
      <c r="F242" s="100">
        <v>456185</v>
      </c>
      <c r="H242" s="98" t="s">
        <v>1103</v>
      </c>
      <c r="I242" s="99" t="s">
        <v>1976</v>
      </c>
      <c r="J242" s="100">
        <v>275000</v>
      </c>
      <c r="K242" s="46">
        <f t="shared" si="13"/>
        <v>36400</v>
      </c>
      <c r="L242" s="79"/>
      <c r="M242" s="100">
        <v>36400</v>
      </c>
      <c r="O242" s="98" t="s">
        <v>974</v>
      </c>
      <c r="P242" s="99" t="s">
        <v>2218</v>
      </c>
      <c r="Q242" s="100">
        <v>112000</v>
      </c>
      <c r="R242" s="46">
        <f t="shared" si="14"/>
        <v>11921</v>
      </c>
      <c r="S242" s="79"/>
      <c r="T242" s="100">
        <v>11921</v>
      </c>
      <c r="V242" s="98" t="s">
        <v>988</v>
      </c>
      <c r="W242" s="99" t="s">
        <v>1941</v>
      </c>
      <c r="X242" s="79"/>
      <c r="Y242" s="100">
        <f t="shared" si="15"/>
        <v>7907069</v>
      </c>
      <c r="Z242" s="79"/>
      <c r="AA242" s="100">
        <v>7907069</v>
      </c>
    </row>
    <row r="243" spans="1:27" ht="15">
      <c r="A243" s="98" t="s">
        <v>1035</v>
      </c>
      <c r="B243" s="99" t="s">
        <v>1955</v>
      </c>
      <c r="C243" s="100">
        <v>1</v>
      </c>
      <c r="D243" s="46">
        <f t="shared" si="12"/>
        <v>121103</v>
      </c>
      <c r="E243" s="79"/>
      <c r="F243" s="100">
        <v>121103</v>
      </c>
      <c r="H243" s="98" t="s">
        <v>1106</v>
      </c>
      <c r="I243" s="99" t="s">
        <v>1977</v>
      </c>
      <c r="J243" s="79"/>
      <c r="K243" s="46">
        <f t="shared" si="13"/>
        <v>94985</v>
      </c>
      <c r="L243" s="100">
        <v>3000</v>
      </c>
      <c r="M243" s="100">
        <v>91985</v>
      </c>
      <c r="O243" s="98" t="s">
        <v>977</v>
      </c>
      <c r="P243" s="99" t="s">
        <v>1814</v>
      </c>
      <c r="Q243" s="100">
        <v>23718447</v>
      </c>
      <c r="R243" s="46">
        <f t="shared" si="14"/>
        <v>15590882</v>
      </c>
      <c r="S243" s="100">
        <v>423152</v>
      </c>
      <c r="T243" s="100">
        <v>15167730</v>
      </c>
      <c r="V243" s="98" t="s">
        <v>991</v>
      </c>
      <c r="W243" s="99" t="s">
        <v>1942</v>
      </c>
      <c r="X243" s="79"/>
      <c r="Y243" s="100">
        <f t="shared" si="15"/>
        <v>167503</v>
      </c>
      <c r="Z243" s="79"/>
      <c r="AA243" s="100">
        <v>167503</v>
      </c>
    </row>
    <row r="244" spans="1:27" ht="15">
      <c r="A244" s="98" t="s">
        <v>1038</v>
      </c>
      <c r="B244" s="99" t="s">
        <v>1956</v>
      </c>
      <c r="C244" s="79"/>
      <c r="D244" s="46">
        <f t="shared" si="12"/>
        <v>552923</v>
      </c>
      <c r="E244" s="100">
        <v>433800</v>
      </c>
      <c r="F244" s="100">
        <v>119123</v>
      </c>
      <c r="H244" s="98" t="s">
        <v>1109</v>
      </c>
      <c r="I244" s="99" t="s">
        <v>1978</v>
      </c>
      <c r="J244" s="100">
        <v>28630</v>
      </c>
      <c r="K244" s="46">
        <f t="shared" si="13"/>
        <v>18765</v>
      </c>
      <c r="L244" s="100">
        <v>10000</v>
      </c>
      <c r="M244" s="100">
        <v>8765</v>
      </c>
      <c r="O244" s="98" t="s">
        <v>979</v>
      </c>
      <c r="P244" s="99" t="s">
        <v>1938</v>
      </c>
      <c r="Q244" s="100">
        <v>14790</v>
      </c>
      <c r="R244" s="46">
        <f t="shared" si="14"/>
        <v>1035995</v>
      </c>
      <c r="S244" s="100">
        <v>10700</v>
      </c>
      <c r="T244" s="100">
        <v>1025295</v>
      </c>
      <c r="V244" s="98" t="s">
        <v>994</v>
      </c>
      <c r="W244" s="99" t="s">
        <v>1943</v>
      </c>
      <c r="X244" s="100">
        <v>728181</v>
      </c>
      <c r="Y244" s="100">
        <f t="shared" si="15"/>
        <v>5491203</v>
      </c>
      <c r="Z244" s="79"/>
      <c r="AA244" s="100">
        <v>5491203</v>
      </c>
    </row>
    <row r="245" spans="1:27" ht="15">
      <c r="A245" s="98" t="s">
        <v>1041</v>
      </c>
      <c r="B245" s="99" t="s">
        <v>1957</v>
      </c>
      <c r="C245" s="79"/>
      <c r="D245" s="46">
        <f t="shared" si="12"/>
        <v>21000</v>
      </c>
      <c r="E245" s="79"/>
      <c r="F245" s="100">
        <v>21000</v>
      </c>
      <c r="H245" s="98" t="s">
        <v>1113</v>
      </c>
      <c r="I245" s="99" t="s">
        <v>1979</v>
      </c>
      <c r="J245" s="79"/>
      <c r="K245" s="46">
        <f t="shared" si="13"/>
        <v>674805</v>
      </c>
      <c r="L245" s="79"/>
      <c r="M245" s="100">
        <v>674805</v>
      </c>
      <c r="O245" s="98" t="s">
        <v>982</v>
      </c>
      <c r="P245" s="99" t="s">
        <v>1939</v>
      </c>
      <c r="Q245" s="100">
        <v>39700</v>
      </c>
      <c r="R245" s="46">
        <f t="shared" si="14"/>
        <v>5345827</v>
      </c>
      <c r="S245" s="100">
        <v>321590</v>
      </c>
      <c r="T245" s="100">
        <v>5024237</v>
      </c>
      <c r="V245" s="98" t="s">
        <v>998</v>
      </c>
      <c r="W245" s="99" t="s">
        <v>1944</v>
      </c>
      <c r="X245" s="100">
        <v>19150009</v>
      </c>
      <c r="Y245" s="100">
        <f t="shared" si="15"/>
        <v>20386796</v>
      </c>
      <c r="Z245" s="79"/>
      <c r="AA245" s="100">
        <v>20386796</v>
      </c>
    </row>
    <row r="246" spans="1:27" ht="15">
      <c r="A246" s="98" t="s">
        <v>1044</v>
      </c>
      <c r="B246" s="99" t="s">
        <v>1958</v>
      </c>
      <c r="C246" s="79"/>
      <c r="D246" s="46">
        <f t="shared" si="12"/>
        <v>73210</v>
      </c>
      <c r="E246" s="100">
        <v>56025</v>
      </c>
      <c r="F246" s="100">
        <v>17185</v>
      </c>
      <c r="H246" s="98" t="s">
        <v>1123</v>
      </c>
      <c r="I246" s="99" t="s">
        <v>1980</v>
      </c>
      <c r="J246" s="100">
        <v>440000</v>
      </c>
      <c r="K246" s="46">
        <f t="shared" si="13"/>
        <v>2551064</v>
      </c>
      <c r="L246" s="100">
        <v>0</v>
      </c>
      <c r="M246" s="100">
        <v>2551064</v>
      </c>
      <c r="O246" s="98" t="s">
        <v>985</v>
      </c>
      <c r="P246" s="99" t="s">
        <v>1940</v>
      </c>
      <c r="Q246" s="100">
        <v>191244</v>
      </c>
      <c r="R246" s="46">
        <f t="shared" si="14"/>
        <v>1086836</v>
      </c>
      <c r="S246" s="79"/>
      <c r="T246" s="100">
        <v>1086836</v>
      </c>
      <c r="V246" s="98" t="s">
        <v>1001</v>
      </c>
      <c r="W246" s="99" t="s">
        <v>2272</v>
      </c>
      <c r="X246" s="79"/>
      <c r="Y246" s="100">
        <f t="shared" si="15"/>
        <v>10725</v>
      </c>
      <c r="Z246" s="79"/>
      <c r="AA246" s="100">
        <v>10725</v>
      </c>
    </row>
    <row r="247" spans="1:27" ht="15">
      <c r="A247" s="98" t="s">
        <v>1047</v>
      </c>
      <c r="B247" s="99" t="s">
        <v>1959</v>
      </c>
      <c r="C247" s="79"/>
      <c r="D247" s="46">
        <f t="shared" si="12"/>
        <v>113590</v>
      </c>
      <c r="E247" s="100">
        <v>62800</v>
      </c>
      <c r="F247" s="100">
        <v>50790</v>
      </c>
      <c r="H247" s="98" t="s">
        <v>1126</v>
      </c>
      <c r="I247" s="99" t="s">
        <v>1747</v>
      </c>
      <c r="J247" s="100">
        <v>142000</v>
      </c>
      <c r="K247" s="46">
        <f t="shared" si="13"/>
        <v>913386</v>
      </c>
      <c r="L247" s="79"/>
      <c r="M247" s="100">
        <v>913386</v>
      </c>
      <c r="O247" s="98" t="s">
        <v>988</v>
      </c>
      <c r="P247" s="99" t="s">
        <v>1941</v>
      </c>
      <c r="Q247" s="100">
        <v>5000</v>
      </c>
      <c r="R247" s="46">
        <f t="shared" si="14"/>
        <v>2888986</v>
      </c>
      <c r="S247" s="79"/>
      <c r="T247" s="100">
        <v>2888986</v>
      </c>
      <c r="V247" s="98" t="s">
        <v>1004</v>
      </c>
      <c r="W247" s="99" t="s">
        <v>1945</v>
      </c>
      <c r="X247" s="79"/>
      <c r="Y247" s="100">
        <f t="shared" si="15"/>
        <v>413136</v>
      </c>
      <c r="Z247" s="100">
        <v>29900</v>
      </c>
      <c r="AA247" s="100">
        <v>383236</v>
      </c>
    </row>
    <row r="248" spans="1:27" ht="15">
      <c r="A248" s="98" t="s">
        <v>1050</v>
      </c>
      <c r="B248" s="99" t="s">
        <v>1960</v>
      </c>
      <c r="C248" s="100">
        <v>60000</v>
      </c>
      <c r="D248" s="46">
        <f t="shared" si="12"/>
        <v>851986</v>
      </c>
      <c r="E248" s="100">
        <v>151425</v>
      </c>
      <c r="F248" s="100">
        <v>700561</v>
      </c>
      <c r="H248" s="98" t="s">
        <v>1128</v>
      </c>
      <c r="I248" s="99" t="s">
        <v>1981</v>
      </c>
      <c r="J248" s="79"/>
      <c r="K248" s="46">
        <f t="shared" si="13"/>
        <v>1400</v>
      </c>
      <c r="L248" s="79"/>
      <c r="M248" s="100">
        <v>1400</v>
      </c>
      <c r="O248" s="98" t="s">
        <v>991</v>
      </c>
      <c r="P248" s="99" t="s">
        <v>1942</v>
      </c>
      <c r="Q248" s="79"/>
      <c r="R248" s="46">
        <f t="shared" si="14"/>
        <v>1089991</v>
      </c>
      <c r="S248" s="100">
        <v>97100</v>
      </c>
      <c r="T248" s="100">
        <v>992891</v>
      </c>
      <c r="V248" s="98" t="s">
        <v>1007</v>
      </c>
      <c r="W248" s="99" t="s">
        <v>1946</v>
      </c>
      <c r="X248" s="100">
        <v>1</v>
      </c>
      <c r="Y248" s="100">
        <f t="shared" si="15"/>
        <v>2431770</v>
      </c>
      <c r="Z248" s="100">
        <v>22175</v>
      </c>
      <c r="AA248" s="100">
        <v>2409595</v>
      </c>
    </row>
    <row r="249" spans="1:27" ht="15">
      <c r="A249" s="98" t="s">
        <v>1053</v>
      </c>
      <c r="B249" s="99" t="s">
        <v>1961</v>
      </c>
      <c r="C249" s="100">
        <v>5968</v>
      </c>
      <c r="D249" s="46">
        <f t="shared" si="12"/>
        <v>156995</v>
      </c>
      <c r="E249" s="100">
        <v>1800</v>
      </c>
      <c r="F249" s="100">
        <v>155195</v>
      </c>
      <c r="H249" s="98" t="s">
        <v>1131</v>
      </c>
      <c r="I249" s="99" t="s">
        <v>1982</v>
      </c>
      <c r="J249" s="79"/>
      <c r="K249" s="46">
        <f t="shared" si="13"/>
        <v>3300</v>
      </c>
      <c r="L249" s="79"/>
      <c r="M249" s="100">
        <v>3300</v>
      </c>
      <c r="O249" s="98" t="s">
        <v>994</v>
      </c>
      <c r="P249" s="99" t="s">
        <v>1943</v>
      </c>
      <c r="Q249" s="100">
        <v>6268029</v>
      </c>
      <c r="R249" s="46">
        <f t="shared" si="14"/>
        <v>354219</v>
      </c>
      <c r="S249" s="100">
        <v>32750</v>
      </c>
      <c r="T249" s="100">
        <v>321469</v>
      </c>
      <c r="V249" s="98" t="s">
        <v>1010</v>
      </c>
      <c r="W249" s="99" t="s">
        <v>1947</v>
      </c>
      <c r="X249" s="100">
        <v>25259600</v>
      </c>
      <c r="Y249" s="100">
        <f t="shared" si="15"/>
        <v>11780845</v>
      </c>
      <c r="Z249" s="100">
        <v>7500</v>
      </c>
      <c r="AA249" s="100">
        <v>11773345</v>
      </c>
    </row>
    <row r="250" spans="1:27" ht="15">
      <c r="A250" s="98" t="s">
        <v>1056</v>
      </c>
      <c r="B250" s="99" t="s">
        <v>1962</v>
      </c>
      <c r="C250" s="100">
        <v>252501</v>
      </c>
      <c r="D250" s="46">
        <f t="shared" si="12"/>
        <v>235850</v>
      </c>
      <c r="E250" s="100">
        <v>92100</v>
      </c>
      <c r="F250" s="100">
        <v>143750</v>
      </c>
      <c r="H250" s="98" t="s">
        <v>1134</v>
      </c>
      <c r="I250" s="99" t="s">
        <v>1899</v>
      </c>
      <c r="J250" s="100">
        <v>1</v>
      </c>
      <c r="K250" s="46">
        <f t="shared" si="13"/>
        <v>521414</v>
      </c>
      <c r="L250" s="100">
        <v>175000</v>
      </c>
      <c r="M250" s="100">
        <v>346414</v>
      </c>
      <c r="O250" s="98" t="s">
        <v>998</v>
      </c>
      <c r="P250" s="99" t="s">
        <v>1944</v>
      </c>
      <c r="Q250" s="100">
        <v>91450648</v>
      </c>
      <c r="R250" s="46">
        <f t="shared" si="14"/>
        <v>14721143</v>
      </c>
      <c r="S250" s="100">
        <v>327100</v>
      </c>
      <c r="T250" s="100">
        <v>14394043</v>
      </c>
      <c r="V250" s="98" t="s">
        <v>1013</v>
      </c>
      <c r="W250" s="99" t="s">
        <v>1948</v>
      </c>
      <c r="X250" s="100">
        <v>18012601</v>
      </c>
      <c r="Y250" s="100">
        <f t="shared" si="15"/>
        <v>84116807</v>
      </c>
      <c r="Z250" s="100">
        <v>1160001</v>
      </c>
      <c r="AA250" s="100">
        <v>82956806</v>
      </c>
    </row>
    <row r="251" spans="1:27" ht="15">
      <c r="A251" s="98" t="s">
        <v>1059</v>
      </c>
      <c r="B251" s="99" t="s">
        <v>1963</v>
      </c>
      <c r="C251" s="79"/>
      <c r="D251" s="46">
        <f t="shared" si="12"/>
        <v>67665</v>
      </c>
      <c r="E251" s="79"/>
      <c r="F251" s="100">
        <v>67665</v>
      </c>
      <c r="H251" s="98" t="s">
        <v>1136</v>
      </c>
      <c r="I251" s="99" t="s">
        <v>1900</v>
      </c>
      <c r="J251" s="100">
        <v>1611422</v>
      </c>
      <c r="K251" s="46">
        <f t="shared" si="13"/>
        <v>6312005</v>
      </c>
      <c r="L251" s="79"/>
      <c r="M251" s="100">
        <v>6312005</v>
      </c>
      <c r="O251" s="98" t="s">
        <v>1001</v>
      </c>
      <c r="P251" s="99" t="s">
        <v>2272</v>
      </c>
      <c r="Q251" s="100">
        <v>937900</v>
      </c>
      <c r="R251" s="46">
        <f t="shared" si="14"/>
        <v>175827</v>
      </c>
      <c r="S251" s="79"/>
      <c r="T251" s="100">
        <v>175827</v>
      </c>
      <c r="V251" s="98" t="s">
        <v>1016</v>
      </c>
      <c r="W251" s="99" t="s">
        <v>1949</v>
      </c>
      <c r="X251" s="100">
        <v>10557263</v>
      </c>
      <c r="Y251" s="100">
        <f t="shared" si="15"/>
        <v>10190088</v>
      </c>
      <c r="Z251" s="100">
        <v>77000</v>
      </c>
      <c r="AA251" s="100">
        <v>10113088</v>
      </c>
    </row>
    <row r="252" spans="1:27" ht="15">
      <c r="A252" s="98" t="s">
        <v>1062</v>
      </c>
      <c r="B252" s="99" t="s">
        <v>1928</v>
      </c>
      <c r="C252" s="79"/>
      <c r="D252" s="46">
        <f t="shared" si="12"/>
        <v>308200</v>
      </c>
      <c r="E252" s="100">
        <v>125290</v>
      </c>
      <c r="F252" s="100">
        <v>182910</v>
      </c>
      <c r="H252" s="98" t="s">
        <v>1138</v>
      </c>
      <c r="I252" s="99" t="s">
        <v>1983</v>
      </c>
      <c r="J252" s="100">
        <v>51400</v>
      </c>
      <c r="K252" s="46">
        <f t="shared" si="13"/>
        <v>38450</v>
      </c>
      <c r="L252" s="79"/>
      <c r="M252" s="100">
        <v>38450</v>
      </c>
      <c r="O252" s="98" t="s">
        <v>1004</v>
      </c>
      <c r="P252" s="99" t="s">
        <v>1945</v>
      </c>
      <c r="Q252" s="100">
        <v>10588000</v>
      </c>
      <c r="R252" s="46">
        <f t="shared" si="14"/>
        <v>1323252</v>
      </c>
      <c r="S252" s="79"/>
      <c r="T252" s="100">
        <v>1323252</v>
      </c>
      <c r="V252" s="98" t="s">
        <v>1019</v>
      </c>
      <c r="W252" s="99" t="s">
        <v>1950</v>
      </c>
      <c r="X252" s="100">
        <v>154313</v>
      </c>
      <c r="Y252" s="100">
        <f t="shared" si="15"/>
        <v>15129344</v>
      </c>
      <c r="Z252" s="79"/>
      <c r="AA252" s="100">
        <v>15129344</v>
      </c>
    </row>
    <row r="253" spans="1:27" ht="15">
      <c r="A253" s="98" t="s">
        <v>1064</v>
      </c>
      <c r="B253" s="99" t="s">
        <v>1964</v>
      </c>
      <c r="C253" s="100">
        <v>18500</v>
      </c>
      <c r="D253" s="46">
        <f t="shared" si="12"/>
        <v>55395</v>
      </c>
      <c r="E253" s="79"/>
      <c r="F253" s="100">
        <v>55395</v>
      </c>
      <c r="H253" s="98" t="s">
        <v>1147</v>
      </c>
      <c r="I253" s="99" t="s">
        <v>1984</v>
      </c>
      <c r="J253" s="100">
        <v>15350000</v>
      </c>
      <c r="K253" s="46">
        <f t="shared" si="13"/>
        <v>2413319</v>
      </c>
      <c r="L253" s="79"/>
      <c r="M253" s="100">
        <v>2413319</v>
      </c>
      <c r="O253" s="98" t="s">
        <v>1007</v>
      </c>
      <c r="P253" s="99" t="s">
        <v>1946</v>
      </c>
      <c r="Q253" s="100">
        <v>27573054</v>
      </c>
      <c r="R253" s="46">
        <f t="shared" si="14"/>
        <v>1903390</v>
      </c>
      <c r="S253" s="79"/>
      <c r="T253" s="100">
        <v>1903390</v>
      </c>
      <c r="V253" s="98" t="s">
        <v>1022</v>
      </c>
      <c r="W253" s="99" t="s">
        <v>1951</v>
      </c>
      <c r="X253" s="100">
        <v>56690861</v>
      </c>
      <c r="Y253" s="100">
        <f t="shared" si="15"/>
        <v>60641793</v>
      </c>
      <c r="Z253" s="100">
        <v>24174457</v>
      </c>
      <c r="AA253" s="100">
        <v>36467336</v>
      </c>
    </row>
    <row r="254" spans="1:27" ht="15">
      <c r="A254" s="98" t="s">
        <v>1067</v>
      </c>
      <c r="B254" s="99" t="s">
        <v>1965</v>
      </c>
      <c r="C254" s="79"/>
      <c r="D254" s="46">
        <f t="shared" si="12"/>
        <v>56960</v>
      </c>
      <c r="E254" s="79"/>
      <c r="F254" s="100">
        <v>56960</v>
      </c>
      <c r="H254" s="98" t="s">
        <v>1150</v>
      </c>
      <c r="I254" s="99" t="s">
        <v>1985</v>
      </c>
      <c r="J254" s="79"/>
      <c r="K254" s="46">
        <f t="shared" si="13"/>
        <v>24987</v>
      </c>
      <c r="L254" s="79"/>
      <c r="M254" s="100">
        <v>24987</v>
      </c>
      <c r="O254" s="98" t="s">
        <v>1010</v>
      </c>
      <c r="P254" s="99" t="s">
        <v>1947</v>
      </c>
      <c r="Q254" s="100">
        <v>264164828</v>
      </c>
      <c r="R254" s="46">
        <f t="shared" si="14"/>
        <v>58800329</v>
      </c>
      <c r="S254" s="100">
        <v>4140476</v>
      </c>
      <c r="T254" s="100">
        <v>54659853</v>
      </c>
      <c r="V254" s="98" t="s">
        <v>1025</v>
      </c>
      <c r="W254" s="99" t="s">
        <v>1952</v>
      </c>
      <c r="X254" s="100">
        <v>5000</v>
      </c>
      <c r="Y254" s="100">
        <f t="shared" si="15"/>
        <v>10431620</v>
      </c>
      <c r="Z254" s="79"/>
      <c r="AA254" s="100">
        <v>10431620</v>
      </c>
    </row>
    <row r="255" spans="1:27" ht="15">
      <c r="A255" s="98" t="s">
        <v>1070</v>
      </c>
      <c r="B255" s="99" t="s">
        <v>1966</v>
      </c>
      <c r="C255" s="79"/>
      <c r="D255" s="46">
        <f t="shared" si="12"/>
        <v>29000</v>
      </c>
      <c r="E255" s="79"/>
      <c r="F255" s="100">
        <v>29000</v>
      </c>
      <c r="H255" s="98" t="s">
        <v>1152</v>
      </c>
      <c r="I255" s="99" t="s">
        <v>1986</v>
      </c>
      <c r="J255" s="100">
        <v>132569</v>
      </c>
      <c r="K255" s="46">
        <f t="shared" si="13"/>
        <v>1964229</v>
      </c>
      <c r="L255" s="79"/>
      <c r="M255" s="100">
        <v>1964229</v>
      </c>
      <c r="O255" s="98" t="s">
        <v>1013</v>
      </c>
      <c r="P255" s="99" t="s">
        <v>1948</v>
      </c>
      <c r="Q255" s="100">
        <v>483930964</v>
      </c>
      <c r="R255" s="46">
        <f t="shared" si="14"/>
        <v>175383975</v>
      </c>
      <c r="S255" s="100">
        <v>6052804</v>
      </c>
      <c r="T255" s="100">
        <v>169331171</v>
      </c>
      <c r="V255" s="98" t="s">
        <v>1028</v>
      </c>
      <c r="W255" s="99" t="s">
        <v>1953</v>
      </c>
      <c r="X255" s="100">
        <v>11187999</v>
      </c>
      <c r="Y255" s="100">
        <f t="shared" si="15"/>
        <v>6153157</v>
      </c>
      <c r="Z255" s="79"/>
      <c r="AA255" s="100">
        <v>6153157</v>
      </c>
    </row>
    <row r="256" spans="1:27" ht="15">
      <c r="A256" s="98" t="s">
        <v>1073</v>
      </c>
      <c r="B256" s="99" t="s">
        <v>1967</v>
      </c>
      <c r="C256" s="100">
        <v>164200</v>
      </c>
      <c r="D256" s="46">
        <f t="shared" si="12"/>
        <v>202372</v>
      </c>
      <c r="E256" s="79"/>
      <c r="F256" s="100">
        <v>202372</v>
      </c>
      <c r="H256" s="162" t="s">
        <v>1144</v>
      </c>
      <c r="I256" s="99" t="s">
        <v>1987</v>
      </c>
      <c r="J256" s="79"/>
      <c r="K256" s="46">
        <f t="shared" si="13"/>
        <v>4007284</v>
      </c>
      <c r="L256" s="100">
        <v>9000</v>
      </c>
      <c r="M256" s="100">
        <v>3998284</v>
      </c>
      <c r="O256" s="98" t="s">
        <v>1016</v>
      </c>
      <c r="P256" s="99" t="s">
        <v>1949</v>
      </c>
      <c r="Q256" s="100">
        <v>29887500</v>
      </c>
      <c r="R256" s="46">
        <f t="shared" si="14"/>
        <v>11485769</v>
      </c>
      <c r="S256" s="100">
        <v>6003967</v>
      </c>
      <c r="T256" s="100">
        <v>5481802</v>
      </c>
      <c r="V256" s="98" t="s">
        <v>1031</v>
      </c>
      <c r="W256" s="99" t="s">
        <v>1954</v>
      </c>
      <c r="X256" s="100">
        <v>2698000</v>
      </c>
      <c r="Y256" s="100">
        <f t="shared" si="15"/>
        <v>2670633</v>
      </c>
      <c r="Z256" s="79"/>
      <c r="AA256" s="100">
        <v>2670633</v>
      </c>
    </row>
    <row r="257" spans="1:27" ht="15">
      <c r="A257" s="98" t="s">
        <v>1076</v>
      </c>
      <c r="B257" s="99" t="s">
        <v>1968</v>
      </c>
      <c r="C257" s="79"/>
      <c r="D257" s="46">
        <f t="shared" si="12"/>
        <v>216779</v>
      </c>
      <c r="E257" s="79"/>
      <c r="F257" s="100">
        <v>216779</v>
      </c>
      <c r="H257" s="98" t="s">
        <v>1156</v>
      </c>
      <c r="I257" s="99" t="s">
        <v>1988</v>
      </c>
      <c r="J257" s="79"/>
      <c r="K257" s="46">
        <f t="shared" si="13"/>
        <v>515655</v>
      </c>
      <c r="L257" s="79"/>
      <c r="M257" s="100">
        <v>515655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1320258</v>
      </c>
      <c r="Y257" s="100">
        <f t="shared" si="15"/>
        <v>1391193</v>
      </c>
      <c r="Z257" s="100">
        <v>1141953</v>
      </c>
      <c r="AA257" s="100">
        <v>249240</v>
      </c>
    </row>
    <row r="258" spans="1:27" ht="15">
      <c r="A258" s="98" t="s">
        <v>1079</v>
      </c>
      <c r="B258" s="99" t="s">
        <v>1969</v>
      </c>
      <c r="C258" s="79"/>
      <c r="D258" s="46">
        <f t="shared" si="12"/>
        <v>42904</v>
      </c>
      <c r="E258" s="79"/>
      <c r="F258" s="100">
        <v>42904</v>
      </c>
      <c r="H258" s="98" t="s">
        <v>1159</v>
      </c>
      <c r="I258" s="99" t="s">
        <v>1989</v>
      </c>
      <c r="J258" s="100">
        <v>2499668</v>
      </c>
      <c r="K258" s="46">
        <f t="shared" si="13"/>
        <v>649125</v>
      </c>
      <c r="L258" s="79"/>
      <c r="M258" s="100">
        <v>649125</v>
      </c>
      <c r="O258" s="98" t="s">
        <v>1022</v>
      </c>
      <c r="P258" s="99" t="s">
        <v>1951</v>
      </c>
      <c r="Q258" s="100">
        <v>15179622</v>
      </c>
      <c r="R258" s="46">
        <f t="shared" si="14"/>
        <v>3805909</v>
      </c>
      <c r="S258" s="100">
        <v>1160534</v>
      </c>
      <c r="T258" s="100">
        <v>2645375</v>
      </c>
      <c r="V258" s="98" t="s">
        <v>1038</v>
      </c>
      <c r="W258" s="99" t="s">
        <v>1956</v>
      </c>
      <c r="X258" s="100">
        <v>352550</v>
      </c>
      <c r="Y258" s="100">
        <f t="shared" si="15"/>
        <v>1075867</v>
      </c>
      <c r="Z258" s="100">
        <v>175651</v>
      </c>
      <c r="AA258" s="100">
        <v>900216</v>
      </c>
    </row>
    <row r="259" spans="1:27" ht="15">
      <c r="A259" s="98" t="s">
        <v>1082</v>
      </c>
      <c r="B259" s="99" t="s">
        <v>1970</v>
      </c>
      <c r="C259" s="79"/>
      <c r="D259" s="46">
        <f t="shared" si="12"/>
        <v>324462</v>
      </c>
      <c r="E259" s="100">
        <v>1</v>
      </c>
      <c r="F259" s="100">
        <v>324461</v>
      </c>
      <c r="H259" s="98" t="s">
        <v>1162</v>
      </c>
      <c r="I259" s="99" t="s">
        <v>2259</v>
      </c>
      <c r="J259" s="79"/>
      <c r="K259" s="46">
        <f t="shared" si="13"/>
        <v>10330</v>
      </c>
      <c r="L259" s="79"/>
      <c r="M259" s="100">
        <v>10330</v>
      </c>
      <c r="O259" s="98" t="s">
        <v>1025</v>
      </c>
      <c r="P259" s="99" t="s">
        <v>1952</v>
      </c>
      <c r="Q259" s="100">
        <v>36577205</v>
      </c>
      <c r="R259" s="46">
        <f t="shared" si="14"/>
        <v>10649612</v>
      </c>
      <c r="S259" s="100">
        <v>263600</v>
      </c>
      <c r="T259" s="100">
        <v>10386012</v>
      </c>
      <c r="V259" s="98" t="s">
        <v>1041</v>
      </c>
      <c r="W259" s="99" t="s">
        <v>1957</v>
      </c>
      <c r="X259" s="79"/>
      <c r="Y259" s="100">
        <f t="shared" si="15"/>
        <v>179050</v>
      </c>
      <c r="Z259" s="100">
        <v>910</v>
      </c>
      <c r="AA259" s="100">
        <v>178140</v>
      </c>
    </row>
    <row r="260" spans="1:27" ht="15">
      <c r="A260" s="98" t="s">
        <v>1085</v>
      </c>
      <c r="B260" s="99" t="s">
        <v>1971</v>
      </c>
      <c r="C260" s="79"/>
      <c r="D260" s="46">
        <f t="shared" si="12"/>
        <v>49525</v>
      </c>
      <c r="E260" s="79"/>
      <c r="F260" s="100">
        <v>49525</v>
      </c>
      <c r="H260" s="98" t="s">
        <v>1165</v>
      </c>
      <c r="I260" s="99" t="s">
        <v>1990</v>
      </c>
      <c r="J260" s="100">
        <v>1200</v>
      </c>
      <c r="K260" s="46">
        <f t="shared" si="13"/>
        <v>2211795</v>
      </c>
      <c r="L260" s="79"/>
      <c r="M260" s="100">
        <v>2211795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100">
        <f t="shared" si="15"/>
        <v>104098</v>
      </c>
      <c r="Z260" s="79"/>
      <c r="AA260" s="100">
        <v>104098</v>
      </c>
    </row>
    <row r="261" spans="1:27" ht="15">
      <c r="A261" s="98" t="s">
        <v>1088</v>
      </c>
      <c r="B261" s="99" t="s">
        <v>1972</v>
      </c>
      <c r="C261" s="79"/>
      <c r="D261" s="46">
        <f t="shared" si="12"/>
        <v>199116</v>
      </c>
      <c r="E261" s="79"/>
      <c r="F261" s="100">
        <v>199116</v>
      </c>
      <c r="H261" s="98" t="s">
        <v>1168</v>
      </c>
      <c r="I261" s="99" t="s">
        <v>1991</v>
      </c>
      <c r="J261" s="100">
        <v>63400</v>
      </c>
      <c r="K261" s="46">
        <f t="shared" si="13"/>
        <v>3437259</v>
      </c>
      <c r="L261" s="100">
        <v>1724900</v>
      </c>
      <c r="M261" s="100">
        <v>1712359</v>
      </c>
      <c r="O261" s="98" t="s">
        <v>1031</v>
      </c>
      <c r="P261" s="99" t="s">
        <v>1954</v>
      </c>
      <c r="Q261" s="100">
        <v>109374286</v>
      </c>
      <c r="R261" s="46">
        <f t="shared" si="14"/>
        <v>9278134</v>
      </c>
      <c r="S261" s="100">
        <v>125775</v>
      </c>
      <c r="T261" s="100">
        <v>9152359</v>
      </c>
      <c r="V261" s="98" t="s">
        <v>1047</v>
      </c>
      <c r="W261" s="99" t="s">
        <v>1959</v>
      </c>
      <c r="X261" s="100">
        <v>3609305</v>
      </c>
      <c r="Y261" s="100">
        <f t="shared" si="15"/>
        <v>5129902</v>
      </c>
      <c r="Z261" s="79"/>
      <c r="AA261" s="100">
        <v>5129902</v>
      </c>
    </row>
    <row r="262" spans="1:27" ht="15">
      <c r="A262" s="98" t="s">
        <v>1091</v>
      </c>
      <c r="B262" s="99" t="s">
        <v>2219</v>
      </c>
      <c r="C262" s="79"/>
      <c r="D262" s="46">
        <f t="shared" si="12"/>
        <v>101220</v>
      </c>
      <c r="E262" s="79"/>
      <c r="F262" s="100">
        <v>101220</v>
      </c>
      <c r="H262" s="98" t="s">
        <v>1177</v>
      </c>
      <c r="I262" s="99" t="s">
        <v>1994</v>
      </c>
      <c r="J262" s="79"/>
      <c r="K262" s="46">
        <f t="shared" si="13"/>
        <v>5000</v>
      </c>
      <c r="L262" s="79"/>
      <c r="M262" s="100">
        <v>5000</v>
      </c>
      <c r="O262" s="98" t="s">
        <v>1035</v>
      </c>
      <c r="P262" s="99" t="s">
        <v>1955</v>
      </c>
      <c r="Q262" s="100">
        <v>274502</v>
      </c>
      <c r="R262" s="46">
        <f t="shared" si="14"/>
        <v>2065490</v>
      </c>
      <c r="S262" s="100">
        <v>200400</v>
      </c>
      <c r="T262" s="100">
        <v>1865090</v>
      </c>
      <c r="V262" s="98" t="s">
        <v>1050</v>
      </c>
      <c r="W262" s="99" t="s">
        <v>1960</v>
      </c>
      <c r="X262" s="100">
        <v>2412920</v>
      </c>
      <c r="Y262" s="100">
        <f t="shared" si="15"/>
        <v>6511334</v>
      </c>
      <c r="Z262" s="100">
        <v>51050</v>
      </c>
      <c r="AA262" s="100">
        <v>6460284</v>
      </c>
    </row>
    <row r="263" spans="1:27" ht="15">
      <c r="A263" s="98" t="s">
        <v>1094</v>
      </c>
      <c r="B263" s="99" t="s">
        <v>1973</v>
      </c>
      <c r="C263" s="100">
        <v>279500</v>
      </c>
      <c r="D263" s="46">
        <f aca="true" t="shared" si="16" ref="D263:D326">E263+F263</f>
        <v>956191</v>
      </c>
      <c r="E263" s="100">
        <v>34500</v>
      </c>
      <c r="F263" s="100">
        <v>921691</v>
      </c>
      <c r="H263" s="98" t="s">
        <v>1180</v>
      </c>
      <c r="I263" s="99" t="s">
        <v>1995</v>
      </c>
      <c r="J263" s="79"/>
      <c r="K263" s="46">
        <f aca="true" t="shared" si="17" ref="K263:K326">L263+M263</f>
        <v>0</v>
      </c>
      <c r="L263" s="79"/>
      <c r="M263" s="100">
        <v>0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1203358</v>
      </c>
      <c r="S263" s="100">
        <v>575656</v>
      </c>
      <c r="T263" s="100">
        <v>627702</v>
      </c>
      <c r="V263" s="98" t="s">
        <v>1053</v>
      </c>
      <c r="W263" s="99" t="s">
        <v>1961</v>
      </c>
      <c r="X263" s="100">
        <v>223225</v>
      </c>
      <c r="Y263" s="100">
        <f aca="true" t="shared" si="19" ref="Y263:Y326">Z263+AA263</f>
        <v>1058113</v>
      </c>
      <c r="Z263" s="100">
        <v>163650</v>
      </c>
      <c r="AA263" s="100">
        <v>894463</v>
      </c>
    </row>
    <row r="264" spans="1:27" ht="15">
      <c r="A264" s="98" t="s">
        <v>1097</v>
      </c>
      <c r="B264" s="99" t="s">
        <v>1974</v>
      </c>
      <c r="C264" s="100">
        <v>210000</v>
      </c>
      <c r="D264" s="46">
        <f t="shared" si="16"/>
        <v>859729</v>
      </c>
      <c r="E264" s="79"/>
      <c r="F264" s="100">
        <v>859729</v>
      </c>
      <c r="H264" s="98" t="s">
        <v>1183</v>
      </c>
      <c r="I264" s="99" t="s">
        <v>1996</v>
      </c>
      <c r="J264" s="79"/>
      <c r="K264" s="46">
        <f t="shared" si="17"/>
        <v>326768</v>
      </c>
      <c r="L264" s="79"/>
      <c r="M264" s="100">
        <v>326768</v>
      </c>
      <c r="O264" s="98" t="s">
        <v>1041</v>
      </c>
      <c r="P264" s="99" t="s">
        <v>1957</v>
      </c>
      <c r="Q264" s="79"/>
      <c r="R264" s="46">
        <f t="shared" si="18"/>
        <v>97566</v>
      </c>
      <c r="S264" s="79"/>
      <c r="T264" s="100">
        <v>97566</v>
      </c>
      <c r="V264" s="98" t="s">
        <v>1056</v>
      </c>
      <c r="W264" s="99" t="s">
        <v>1962</v>
      </c>
      <c r="X264" s="100">
        <v>261852</v>
      </c>
      <c r="Y264" s="100">
        <f t="shared" si="19"/>
        <v>3422437</v>
      </c>
      <c r="Z264" s="100">
        <v>3135701</v>
      </c>
      <c r="AA264" s="100">
        <v>286736</v>
      </c>
    </row>
    <row r="265" spans="1:27" ht="15">
      <c r="A265" s="98" t="s">
        <v>1100</v>
      </c>
      <c r="B265" s="99" t="s">
        <v>1975</v>
      </c>
      <c r="C265" s="79"/>
      <c r="D265" s="46">
        <f t="shared" si="16"/>
        <v>21851</v>
      </c>
      <c r="E265" s="79"/>
      <c r="F265" s="100">
        <v>21851</v>
      </c>
      <c r="H265" s="98" t="s">
        <v>1186</v>
      </c>
      <c r="I265" s="99" t="s">
        <v>1997</v>
      </c>
      <c r="J265" s="100">
        <v>4800</v>
      </c>
      <c r="K265" s="46">
        <f t="shared" si="17"/>
        <v>68225</v>
      </c>
      <c r="L265" s="79"/>
      <c r="M265" s="100">
        <v>68225</v>
      </c>
      <c r="O265" s="98" t="s">
        <v>1044</v>
      </c>
      <c r="P265" s="99" t="s">
        <v>1958</v>
      </c>
      <c r="Q265" s="79"/>
      <c r="R265" s="46">
        <f t="shared" si="18"/>
        <v>807620</v>
      </c>
      <c r="S265" s="100">
        <v>78025</v>
      </c>
      <c r="T265" s="100">
        <v>729595</v>
      </c>
      <c r="V265" s="98" t="s">
        <v>1059</v>
      </c>
      <c r="W265" s="99" t="s">
        <v>1963</v>
      </c>
      <c r="X265" s="79"/>
      <c r="Y265" s="100">
        <f t="shared" si="19"/>
        <v>2426924</v>
      </c>
      <c r="Z265" s="79"/>
      <c r="AA265" s="100">
        <v>2426924</v>
      </c>
    </row>
    <row r="266" spans="1:27" ht="15">
      <c r="A266" s="98" t="s">
        <v>1103</v>
      </c>
      <c r="B266" s="99" t="s">
        <v>1976</v>
      </c>
      <c r="C266" s="79"/>
      <c r="D266" s="46">
        <f t="shared" si="16"/>
        <v>582463</v>
      </c>
      <c r="E266" s="100">
        <v>99400</v>
      </c>
      <c r="F266" s="100">
        <v>483063</v>
      </c>
      <c r="H266" s="98" t="s">
        <v>1189</v>
      </c>
      <c r="I266" s="99" t="s">
        <v>1998</v>
      </c>
      <c r="J266" s="79"/>
      <c r="K266" s="46">
        <f t="shared" si="17"/>
        <v>79400</v>
      </c>
      <c r="L266" s="79"/>
      <c r="M266" s="100">
        <v>79400</v>
      </c>
      <c r="O266" s="98" t="s">
        <v>1047</v>
      </c>
      <c r="P266" s="99" t="s">
        <v>1959</v>
      </c>
      <c r="Q266" s="100">
        <v>545936</v>
      </c>
      <c r="R266" s="46">
        <f t="shared" si="18"/>
        <v>838903</v>
      </c>
      <c r="S266" s="100">
        <v>137410</v>
      </c>
      <c r="T266" s="100">
        <v>701493</v>
      </c>
      <c r="V266" s="98" t="s">
        <v>1062</v>
      </c>
      <c r="W266" s="99" t="s">
        <v>1928</v>
      </c>
      <c r="X266" s="100">
        <v>3058702</v>
      </c>
      <c r="Y266" s="100">
        <f t="shared" si="19"/>
        <v>421730</v>
      </c>
      <c r="Z266" s="79"/>
      <c r="AA266" s="100">
        <v>421730</v>
      </c>
    </row>
    <row r="267" spans="1:27" ht="15">
      <c r="A267" s="98" t="s">
        <v>1106</v>
      </c>
      <c r="B267" s="99" t="s">
        <v>1977</v>
      </c>
      <c r="C267" s="79"/>
      <c r="D267" s="46">
        <f t="shared" si="16"/>
        <v>65100</v>
      </c>
      <c r="E267" s="100">
        <v>42000</v>
      </c>
      <c r="F267" s="100">
        <v>23100</v>
      </c>
      <c r="H267" s="98" t="s">
        <v>1192</v>
      </c>
      <c r="I267" s="99" t="s">
        <v>1932</v>
      </c>
      <c r="J267" s="100">
        <v>68500</v>
      </c>
      <c r="K267" s="46">
        <f t="shared" si="17"/>
        <v>1558024</v>
      </c>
      <c r="L267" s="79"/>
      <c r="M267" s="100">
        <v>1558024</v>
      </c>
      <c r="O267" s="98" t="s">
        <v>1050</v>
      </c>
      <c r="P267" s="99" t="s">
        <v>1960</v>
      </c>
      <c r="Q267" s="100">
        <v>90000</v>
      </c>
      <c r="R267" s="46">
        <f t="shared" si="18"/>
        <v>6113839</v>
      </c>
      <c r="S267" s="100">
        <v>633500</v>
      </c>
      <c r="T267" s="100">
        <v>5480339</v>
      </c>
      <c r="V267" s="98" t="s">
        <v>1064</v>
      </c>
      <c r="W267" s="99" t="s">
        <v>1964</v>
      </c>
      <c r="X267" s="79"/>
      <c r="Y267" s="100">
        <f t="shared" si="19"/>
        <v>204020</v>
      </c>
      <c r="Z267" s="79"/>
      <c r="AA267" s="100">
        <v>204020</v>
      </c>
    </row>
    <row r="268" spans="1:27" ht="15">
      <c r="A268" s="98" t="s">
        <v>1109</v>
      </c>
      <c r="B268" s="99" t="s">
        <v>1978</v>
      </c>
      <c r="C268" s="100">
        <v>233120</v>
      </c>
      <c r="D268" s="46">
        <f t="shared" si="16"/>
        <v>269920</v>
      </c>
      <c r="E268" s="100">
        <v>207940</v>
      </c>
      <c r="F268" s="100">
        <v>61980</v>
      </c>
      <c r="H268" s="98" t="s">
        <v>1194</v>
      </c>
      <c r="I268" s="99" t="s">
        <v>1999</v>
      </c>
      <c r="J268" s="79"/>
      <c r="K268" s="46">
        <f t="shared" si="17"/>
        <v>1579048</v>
      </c>
      <c r="L268" s="79"/>
      <c r="M268" s="100">
        <v>1579048</v>
      </c>
      <c r="O268" s="98" t="s">
        <v>1053</v>
      </c>
      <c r="P268" s="99" t="s">
        <v>1961</v>
      </c>
      <c r="Q268" s="100">
        <v>639468</v>
      </c>
      <c r="R268" s="46">
        <f t="shared" si="18"/>
        <v>2522803</v>
      </c>
      <c r="S268" s="100">
        <v>641610</v>
      </c>
      <c r="T268" s="100">
        <v>1881193</v>
      </c>
      <c r="V268" s="98" t="s">
        <v>1067</v>
      </c>
      <c r="W268" s="99" t="s">
        <v>1965</v>
      </c>
      <c r="X268" s="100">
        <v>500</v>
      </c>
      <c r="Y268" s="100">
        <f t="shared" si="19"/>
        <v>263164</v>
      </c>
      <c r="Z268" s="100">
        <v>8399</v>
      </c>
      <c r="AA268" s="100">
        <v>254765</v>
      </c>
    </row>
    <row r="269" spans="1:27" ht="15">
      <c r="A269" s="98" t="s">
        <v>1113</v>
      </c>
      <c r="B269" s="99" t="s">
        <v>1979</v>
      </c>
      <c r="C269" s="79"/>
      <c r="D269" s="46">
        <f t="shared" si="16"/>
        <v>761479</v>
      </c>
      <c r="E269" s="79"/>
      <c r="F269" s="100">
        <v>761479</v>
      </c>
      <c r="H269" s="98" t="s">
        <v>1196</v>
      </c>
      <c r="I269" s="99" t="s">
        <v>2000</v>
      </c>
      <c r="J269" s="79"/>
      <c r="K269" s="46">
        <f t="shared" si="17"/>
        <v>2788540</v>
      </c>
      <c r="L269" s="79"/>
      <c r="M269" s="100">
        <v>2788540</v>
      </c>
      <c r="O269" s="98" t="s">
        <v>1056</v>
      </c>
      <c r="P269" s="99" t="s">
        <v>1962</v>
      </c>
      <c r="Q269" s="100">
        <v>256801</v>
      </c>
      <c r="R269" s="46">
        <f t="shared" si="18"/>
        <v>2097679</v>
      </c>
      <c r="S269" s="100">
        <v>122425</v>
      </c>
      <c r="T269" s="100">
        <v>1975254</v>
      </c>
      <c r="V269" s="98" t="s">
        <v>1070</v>
      </c>
      <c r="W269" s="99" t="s">
        <v>1966</v>
      </c>
      <c r="X269" s="79"/>
      <c r="Y269" s="100">
        <f t="shared" si="19"/>
        <v>196455</v>
      </c>
      <c r="Z269" s="100">
        <v>3695</v>
      </c>
      <c r="AA269" s="100">
        <v>192760</v>
      </c>
    </row>
    <row r="270" spans="1:27" ht="15">
      <c r="A270" s="98" t="s">
        <v>1123</v>
      </c>
      <c r="B270" s="99" t="s">
        <v>1980</v>
      </c>
      <c r="C270" s="100">
        <v>5207255</v>
      </c>
      <c r="D270" s="46">
        <f t="shared" si="16"/>
        <v>1527062</v>
      </c>
      <c r="E270" s="79"/>
      <c r="F270" s="100">
        <v>1527062</v>
      </c>
      <c r="H270" s="98" t="s">
        <v>1199</v>
      </c>
      <c r="I270" s="99" t="s">
        <v>2001</v>
      </c>
      <c r="J270" s="100">
        <v>3500000</v>
      </c>
      <c r="K270" s="46">
        <f t="shared" si="17"/>
        <v>1027335</v>
      </c>
      <c r="L270" s="100">
        <v>850345</v>
      </c>
      <c r="M270" s="100">
        <v>176990</v>
      </c>
      <c r="O270" s="98" t="s">
        <v>1059</v>
      </c>
      <c r="P270" s="99" t="s">
        <v>1963</v>
      </c>
      <c r="Q270" s="100">
        <v>100000</v>
      </c>
      <c r="R270" s="46">
        <f t="shared" si="18"/>
        <v>790606</v>
      </c>
      <c r="S270" s="79"/>
      <c r="T270" s="100">
        <v>790606</v>
      </c>
      <c r="V270" s="98" t="s">
        <v>1073</v>
      </c>
      <c r="W270" s="99" t="s">
        <v>1967</v>
      </c>
      <c r="X270" s="79"/>
      <c r="Y270" s="100">
        <f t="shared" si="19"/>
        <v>71830</v>
      </c>
      <c r="Z270" s="79"/>
      <c r="AA270" s="100">
        <v>71830</v>
      </c>
    </row>
    <row r="271" spans="1:27" ht="15">
      <c r="A271" s="98" t="s">
        <v>1126</v>
      </c>
      <c r="B271" s="99" t="s">
        <v>1747</v>
      </c>
      <c r="C271" s="100">
        <v>149000</v>
      </c>
      <c r="D271" s="46">
        <f t="shared" si="16"/>
        <v>8993696</v>
      </c>
      <c r="E271" s="100">
        <v>65100</v>
      </c>
      <c r="F271" s="100">
        <v>8928596</v>
      </c>
      <c r="H271" s="98" t="s">
        <v>1202</v>
      </c>
      <c r="I271" s="99" t="s">
        <v>2002</v>
      </c>
      <c r="J271" s="100">
        <v>27000</v>
      </c>
      <c r="K271" s="46">
        <f t="shared" si="17"/>
        <v>4043898</v>
      </c>
      <c r="L271" s="79"/>
      <c r="M271" s="100">
        <v>4043898</v>
      </c>
      <c r="O271" s="98" t="s">
        <v>1062</v>
      </c>
      <c r="P271" s="99" t="s">
        <v>1928</v>
      </c>
      <c r="Q271" s="100">
        <v>510000</v>
      </c>
      <c r="R271" s="46">
        <f t="shared" si="18"/>
        <v>2639598</v>
      </c>
      <c r="S271" s="100">
        <v>414025</v>
      </c>
      <c r="T271" s="100">
        <v>2225573</v>
      </c>
      <c r="V271" s="98" t="s">
        <v>1076</v>
      </c>
      <c r="W271" s="99" t="s">
        <v>1968</v>
      </c>
      <c r="X271" s="100">
        <v>127836</v>
      </c>
      <c r="Y271" s="100">
        <f t="shared" si="19"/>
        <v>911470</v>
      </c>
      <c r="Z271" s="100">
        <v>187036</v>
      </c>
      <c r="AA271" s="100">
        <v>724434</v>
      </c>
    </row>
    <row r="272" spans="1:27" ht="15">
      <c r="A272" s="98" t="s">
        <v>1128</v>
      </c>
      <c r="B272" s="99" t="s">
        <v>1981</v>
      </c>
      <c r="C272" s="79"/>
      <c r="D272" s="46">
        <f t="shared" si="16"/>
        <v>251242</v>
      </c>
      <c r="E272" s="100">
        <v>136000</v>
      </c>
      <c r="F272" s="100">
        <v>115242</v>
      </c>
      <c r="H272" s="98" t="s">
        <v>1208</v>
      </c>
      <c r="I272" s="99" t="s">
        <v>2004</v>
      </c>
      <c r="J272" s="79"/>
      <c r="K272" s="46">
        <f t="shared" si="17"/>
        <v>221167</v>
      </c>
      <c r="L272" s="79"/>
      <c r="M272" s="100">
        <v>221167</v>
      </c>
      <c r="O272" s="98" t="s">
        <v>1064</v>
      </c>
      <c r="P272" s="99" t="s">
        <v>1964</v>
      </c>
      <c r="Q272" s="100">
        <v>1093683</v>
      </c>
      <c r="R272" s="46">
        <f t="shared" si="18"/>
        <v>436766</v>
      </c>
      <c r="S272" s="100">
        <v>31300</v>
      </c>
      <c r="T272" s="100">
        <v>405466</v>
      </c>
      <c r="V272" s="98" t="s">
        <v>1079</v>
      </c>
      <c r="W272" s="99" t="s">
        <v>1969</v>
      </c>
      <c r="X272" s="100">
        <v>198010</v>
      </c>
      <c r="Y272" s="100">
        <f t="shared" si="19"/>
        <v>179070</v>
      </c>
      <c r="Z272" s="100">
        <v>1000</v>
      </c>
      <c r="AA272" s="100">
        <v>178070</v>
      </c>
    </row>
    <row r="273" spans="1:27" ht="15">
      <c r="A273" s="98" t="s">
        <v>1131</v>
      </c>
      <c r="B273" s="99" t="s">
        <v>1982</v>
      </c>
      <c r="C273" s="79"/>
      <c r="D273" s="46">
        <f t="shared" si="16"/>
        <v>137193</v>
      </c>
      <c r="E273" s="100">
        <v>3000</v>
      </c>
      <c r="F273" s="100">
        <v>134193</v>
      </c>
      <c r="H273" s="98" t="s">
        <v>1211</v>
      </c>
      <c r="I273" s="99" t="s">
        <v>2235</v>
      </c>
      <c r="J273" s="100">
        <v>1472201</v>
      </c>
      <c r="K273" s="46">
        <f t="shared" si="17"/>
        <v>15101</v>
      </c>
      <c r="L273" s="79"/>
      <c r="M273" s="100">
        <v>15101</v>
      </c>
      <c r="O273" s="98" t="s">
        <v>1067</v>
      </c>
      <c r="P273" s="99" t="s">
        <v>1965</v>
      </c>
      <c r="Q273" s="79"/>
      <c r="R273" s="46">
        <f t="shared" si="18"/>
        <v>334139</v>
      </c>
      <c r="S273" s="100">
        <v>56200</v>
      </c>
      <c r="T273" s="100">
        <v>277939</v>
      </c>
      <c r="V273" s="98" t="s">
        <v>1082</v>
      </c>
      <c r="W273" s="99" t="s">
        <v>1970</v>
      </c>
      <c r="X273" s="100">
        <v>200</v>
      </c>
      <c r="Y273" s="100">
        <f t="shared" si="19"/>
        <v>596515</v>
      </c>
      <c r="Z273" s="100">
        <v>6801</v>
      </c>
      <c r="AA273" s="100">
        <v>589714</v>
      </c>
    </row>
    <row r="274" spans="1:27" ht="15">
      <c r="A274" s="98" t="s">
        <v>1134</v>
      </c>
      <c r="B274" s="99" t="s">
        <v>1899</v>
      </c>
      <c r="C274" s="100">
        <v>132700</v>
      </c>
      <c r="D274" s="46">
        <f t="shared" si="16"/>
        <v>1287472</v>
      </c>
      <c r="E274" s="100">
        <v>245112</v>
      </c>
      <c r="F274" s="100">
        <v>1042360</v>
      </c>
      <c r="H274" s="98" t="s">
        <v>1214</v>
      </c>
      <c r="I274" s="99" t="s">
        <v>2005</v>
      </c>
      <c r="J274" s="100">
        <v>16412000</v>
      </c>
      <c r="K274" s="46">
        <f t="shared" si="17"/>
        <v>3906988</v>
      </c>
      <c r="L274" s="100">
        <v>316000</v>
      </c>
      <c r="M274" s="100">
        <v>3590988</v>
      </c>
      <c r="O274" s="98" t="s">
        <v>1070</v>
      </c>
      <c r="P274" s="99" t="s">
        <v>1966</v>
      </c>
      <c r="Q274" s="100">
        <v>7000</v>
      </c>
      <c r="R274" s="46">
        <f t="shared" si="18"/>
        <v>287864</v>
      </c>
      <c r="S274" s="100">
        <v>11300</v>
      </c>
      <c r="T274" s="100">
        <v>276564</v>
      </c>
      <c r="V274" s="98" t="s">
        <v>1085</v>
      </c>
      <c r="W274" s="99" t="s">
        <v>1971</v>
      </c>
      <c r="X274" s="79"/>
      <c r="Y274" s="100">
        <f t="shared" si="19"/>
        <v>468846</v>
      </c>
      <c r="Z274" s="100">
        <v>3889</v>
      </c>
      <c r="AA274" s="100">
        <v>464957</v>
      </c>
    </row>
    <row r="275" spans="1:27" ht="15">
      <c r="A275" s="98" t="s">
        <v>1136</v>
      </c>
      <c r="B275" s="99" t="s">
        <v>1900</v>
      </c>
      <c r="C275" s="100">
        <v>277500</v>
      </c>
      <c r="D275" s="46">
        <f t="shared" si="16"/>
        <v>1301447</v>
      </c>
      <c r="E275" s="100">
        <v>99340</v>
      </c>
      <c r="F275" s="100">
        <v>1202107</v>
      </c>
      <c r="H275" s="98" t="s">
        <v>1217</v>
      </c>
      <c r="I275" s="99" t="s">
        <v>2006</v>
      </c>
      <c r="J275" s="79"/>
      <c r="K275" s="46">
        <f t="shared" si="17"/>
        <v>2877315</v>
      </c>
      <c r="L275" s="100">
        <v>1069455</v>
      </c>
      <c r="M275" s="100">
        <v>1807860</v>
      </c>
      <c r="O275" s="98" t="s">
        <v>1073</v>
      </c>
      <c r="P275" s="99" t="s">
        <v>1967</v>
      </c>
      <c r="Q275" s="100">
        <v>386700</v>
      </c>
      <c r="R275" s="46">
        <f t="shared" si="18"/>
        <v>1304132</v>
      </c>
      <c r="S275" s="79"/>
      <c r="T275" s="100">
        <v>1304132</v>
      </c>
      <c r="V275" s="98" t="s">
        <v>1088</v>
      </c>
      <c r="W275" s="99" t="s">
        <v>1972</v>
      </c>
      <c r="X275" s="100">
        <v>483590</v>
      </c>
      <c r="Y275" s="100">
        <f t="shared" si="19"/>
        <v>3316858</v>
      </c>
      <c r="Z275" s="100">
        <v>75000</v>
      </c>
      <c r="AA275" s="100">
        <v>3241858</v>
      </c>
    </row>
    <row r="276" spans="1:27" ht="15">
      <c r="A276" s="98" t="s">
        <v>1138</v>
      </c>
      <c r="B276" s="99" t="s">
        <v>1983</v>
      </c>
      <c r="C276" s="100">
        <v>625600</v>
      </c>
      <c r="D276" s="46">
        <f t="shared" si="16"/>
        <v>662787</v>
      </c>
      <c r="E276" s="100">
        <v>526300</v>
      </c>
      <c r="F276" s="100">
        <v>136487</v>
      </c>
      <c r="H276" s="98" t="s">
        <v>1220</v>
      </c>
      <c r="I276" s="99" t="s">
        <v>2007</v>
      </c>
      <c r="J276" s="79"/>
      <c r="K276" s="46">
        <f t="shared" si="17"/>
        <v>395</v>
      </c>
      <c r="L276" s="79"/>
      <c r="M276" s="100">
        <v>395</v>
      </c>
      <c r="O276" s="98" t="s">
        <v>1076</v>
      </c>
      <c r="P276" s="99" t="s">
        <v>1968</v>
      </c>
      <c r="Q276" s="100">
        <v>3</v>
      </c>
      <c r="R276" s="46">
        <f t="shared" si="18"/>
        <v>927376</v>
      </c>
      <c r="S276" s="100">
        <v>72441</v>
      </c>
      <c r="T276" s="100">
        <v>854935</v>
      </c>
      <c r="V276" s="98" t="s">
        <v>1091</v>
      </c>
      <c r="W276" s="99" t="s">
        <v>2219</v>
      </c>
      <c r="X276" s="79"/>
      <c r="Y276" s="100">
        <f t="shared" si="19"/>
        <v>574651</v>
      </c>
      <c r="Z276" s="100">
        <v>21500</v>
      </c>
      <c r="AA276" s="100">
        <v>553151</v>
      </c>
    </row>
    <row r="277" spans="1:27" ht="15">
      <c r="A277" s="98" t="s">
        <v>1147</v>
      </c>
      <c r="B277" s="99" t="s">
        <v>1984</v>
      </c>
      <c r="C277" s="79"/>
      <c r="D277" s="46">
        <f t="shared" si="16"/>
        <v>2978543</v>
      </c>
      <c r="E277" s="79"/>
      <c r="F277" s="100">
        <v>2978543</v>
      </c>
      <c r="H277" s="98" t="s">
        <v>1223</v>
      </c>
      <c r="I277" s="99" t="s">
        <v>2008</v>
      </c>
      <c r="J277" s="100">
        <v>11000</v>
      </c>
      <c r="K277" s="46">
        <f t="shared" si="17"/>
        <v>285204</v>
      </c>
      <c r="L277" s="79"/>
      <c r="M277" s="100">
        <v>285204</v>
      </c>
      <c r="O277" s="98" t="s">
        <v>1079</v>
      </c>
      <c r="P277" s="99" t="s">
        <v>1969</v>
      </c>
      <c r="Q277" s="100">
        <v>1454550</v>
      </c>
      <c r="R277" s="46">
        <f t="shared" si="18"/>
        <v>2585503</v>
      </c>
      <c r="S277" s="100">
        <v>356586</v>
      </c>
      <c r="T277" s="100">
        <v>2228917</v>
      </c>
      <c r="V277" s="98" t="s">
        <v>1094</v>
      </c>
      <c r="W277" s="99" t="s">
        <v>1973</v>
      </c>
      <c r="X277" s="100">
        <v>3242574</v>
      </c>
      <c r="Y277" s="100">
        <f t="shared" si="19"/>
        <v>16846077</v>
      </c>
      <c r="Z277" s="100">
        <v>3247805</v>
      </c>
      <c r="AA277" s="100">
        <v>13598272</v>
      </c>
    </row>
    <row r="278" spans="1:27" ht="15">
      <c r="A278" s="98" t="s">
        <v>1150</v>
      </c>
      <c r="B278" s="99" t="s">
        <v>1985</v>
      </c>
      <c r="C278" s="100">
        <v>635361</v>
      </c>
      <c r="D278" s="46">
        <f t="shared" si="16"/>
        <v>592489</v>
      </c>
      <c r="E278" s="100">
        <v>20000</v>
      </c>
      <c r="F278" s="100">
        <v>572489</v>
      </c>
      <c r="H278" s="98" t="s">
        <v>1226</v>
      </c>
      <c r="I278" s="99" t="s">
        <v>2009</v>
      </c>
      <c r="J278" s="100">
        <v>1041500</v>
      </c>
      <c r="K278" s="46">
        <f t="shared" si="17"/>
        <v>4509992</v>
      </c>
      <c r="L278" s="79"/>
      <c r="M278" s="100">
        <v>4509992</v>
      </c>
      <c r="O278" s="98" t="s">
        <v>1082</v>
      </c>
      <c r="P278" s="99" t="s">
        <v>1970</v>
      </c>
      <c r="Q278" s="100">
        <v>1347520</v>
      </c>
      <c r="R278" s="46">
        <f t="shared" si="18"/>
        <v>2570844</v>
      </c>
      <c r="S278" s="100">
        <v>552639</v>
      </c>
      <c r="T278" s="100">
        <v>2018205</v>
      </c>
      <c r="V278" s="98" t="s">
        <v>1097</v>
      </c>
      <c r="W278" s="99" t="s">
        <v>1974</v>
      </c>
      <c r="X278" s="100">
        <v>899344</v>
      </c>
      <c r="Y278" s="100">
        <f t="shared" si="19"/>
        <v>6613574</v>
      </c>
      <c r="Z278" s="100">
        <v>151500</v>
      </c>
      <c r="AA278" s="100">
        <v>6462074</v>
      </c>
    </row>
    <row r="279" spans="1:27" ht="15">
      <c r="A279" s="98" t="s">
        <v>1152</v>
      </c>
      <c r="B279" s="99" t="s">
        <v>1986</v>
      </c>
      <c r="C279" s="100">
        <v>7177005</v>
      </c>
      <c r="D279" s="46">
        <f t="shared" si="16"/>
        <v>1136083</v>
      </c>
      <c r="E279" s="79"/>
      <c r="F279" s="100">
        <v>1136083</v>
      </c>
      <c r="H279" s="98" t="s">
        <v>1230</v>
      </c>
      <c r="I279" s="99" t="s">
        <v>2010</v>
      </c>
      <c r="J279" s="100">
        <v>29500</v>
      </c>
      <c r="K279" s="46">
        <f t="shared" si="17"/>
        <v>0</v>
      </c>
      <c r="L279" s="79"/>
      <c r="M279" s="79"/>
      <c r="O279" s="98" t="s">
        <v>1085</v>
      </c>
      <c r="P279" s="99" t="s">
        <v>1971</v>
      </c>
      <c r="Q279" s="79"/>
      <c r="R279" s="46">
        <f t="shared" si="18"/>
        <v>292420</v>
      </c>
      <c r="S279" s="79"/>
      <c r="T279" s="100">
        <v>292420</v>
      </c>
      <c r="V279" s="98" t="s">
        <v>1100</v>
      </c>
      <c r="W279" s="99" t="s">
        <v>1975</v>
      </c>
      <c r="X279" s="79"/>
      <c r="Y279" s="100">
        <f t="shared" si="19"/>
        <v>267300</v>
      </c>
      <c r="Z279" s="79"/>
      <c r="AA279" s="100">
        <v>267300</v>
      </c>
    </row>
    <row r="280" spans="1:27" ht="15">
      <c r="A280" s="162" t="s">
        <v>1144</v>
      </c>
      <c r="B280" s="99" t="s">
        <v>1987</v>
      </c>
      <c r="C280" s="100">
        <v>392750</v>
      </c>
      <c r="D280" s="46">
        <f t="shared" si="16"/>
        <v>3362621</v>
      </c>
      <c r="E280" s="100">
        <v>1219637</v>
      </c>
      <c r="F280" s="100">
        <v>2142984</v>
      </c>
      <c r="H280" s="98" t="s">
        <v>1233</v>
      </c>
      <c r="I280" s="99" t="s">
        <v>2011</v>
      </c>
      <c r="J280" s="79"/>
      <c r="K280" s="46">
        <f t="shared" si="17"/>
        <v>1798</v>
      </c>
      <c r="L280" s="100">
        <v>1797</v>
      </c>
      <c r="M280" s="100">
        <v>1</v>
      </c>
      <c r="O280" s="98" t="s">
        <v>1088</v>
      </c>
      <c r="P280" s="99" t="s">
        <v>1972</v>
      </c>
      <c r="Q280" s="100">
        <v>999100</v>
      </c>
      <c r="R280" s="46">
        <f t="shared" si="18"/>
        <v>2337508</v>
      </c>
      <c r="S280" s="100">
        <v>156300</v>
      </c>
      <c r="T280" s="100">
        <v>2181208</v>
      </c>
      <c r="V280" s="98" t="s">
        <v>1103</v>
      </c>
      <c r="W280" s="99" t="s">
        <v>1976</v>
      </c>
      <c r="X280" s="100">
        <v>413400</v>
      </c>
      <c r="Y280" s="100">
        <f t="shared" si="19"/>
        <v>736878</v>
      </c>
      <c r="Z280" s="100">
        <v>13000</v>
      </c>
      <c r="AA280" s="100">
        <v>723878</v>
      </c>
    </row>
    <row r="281" spans="1:27" ht="15">
      <c r="A281" s="98" t="s">
        <v>1156</v>
      </c>
      <c r="B281" s="99" t="s">
        <v>1988</v>
      </c>
      <c r="C281" s="79"/>
      <c r="D281" s="46">
        <f t="shared" si="16"/>
        <v>546400</v>
      </c>
      <c r="E281" s="100">
        <v>16500</v>
      </c>
      <c r="F281" s="100">
        <v>529900</v>
      </c>
      <c r="H281" s="98" t="s">
        <v>1236</v>
      </c>
      <c r="I281" s="99" t="s">
        <v>2012</v>
      </c>
      <c r="J281" s="79"/>
      <c r="K281" s="46">
        <f t="shared" si="17"/>
        <v>3786813</v>
      </c>
      <c r="L281" s="100">
        <v>546500</v>
      </c>
      <c r="M281" s="100">
        <v>3240313</v>
      </c>
      <c r="O281" s="98" t="s">
        <v>1091</v>
      </c>
      <c r="P281" s="99" t="s">
        <v>2219</v>
      </c>
      <c r="Q281" s="79"/>
      <c r="R281" s="46">
        <f t="shared" si="18"/>
        <v>241077</v>
      </c>
      <c r="S281" s="100">
        <v>8400</v>
      </c>
      <c r="T281" s="100">
        <v>232677</v>
      </c>
      <c r="V281" s="98" t="s">
        <v>1106</v>
      </c>
      <c r="W281" s="99" t="s">
        <v>1977</v>
      </c>
      <c r="X281" s="100">
        <v>8300</v>
      </c>
      <c r="Y281" s="100">
        <f t="shared" si="19"/>
        <v>1536197</v>
      </c>
      <c r="Z281" s="100">
        <v>209140</v>
      </c>
      <c r="AA281" s="100">
        <v>1327057</v>
      </c>
    </row>
    <row r="282" spans="1:27" ht="15">
      <c r="A282" s="98" t="s">
        <v>1159</v>
      </c>
      <c r="B282" s="99" t="s">
        <v>1989</v>
      </c>
      <c r="C282" s="79"/>
      <c r="D282" s="46">
        <f t="shared" si="16"/>
        <v>314818</v>
      </c>
      <c r="E282" s="100">
        <v>98600</v>
      </c>
      <c r="F282" s="100">
        <v>216218</v>
      </c>
      <c r="H282" s="98" t="s">
        <v>1239</v>
      </c>
      <c r="I282" s="99" t="s">
        <v>2013</v>
      </c>
      <c r="J282" s="100">
        <v>675</v>
      </c>
      <c r="K282" s="46">
        <f t="shared" si="17"/>
        <v>0</v>
      </c>
      <c r="L282" s="79"/>
      <c r="M282" s="79"/>
      <c r="O282" s="98" t="s">
        <v>1094</v>
      </c>
      <c r="P282" s="99" t="s">
        <v>1973</v>
      </c>
      <c r="Q282" s="100">
        <v>9709918</v>
      </c>
      <c r="R282" s="46">
        <f t="shared" si="18"/>
        <v>10711518</v>
      </c>
      <c r="S282" s="100">
        <v>1468037</v>
      </c>
      <c r="T282" s="100">
        <v>9243481</v>
      </c>
      <c r="V282" s="98" t="s">
        <v>1109</v>
      </c>
      <c r="W282" s="99" t="s">
        <v>1978</v>
      </c>
      <c r="X282" s="100">
        <v>1160820</v>
      </c>
      <c r="Y282" s="100">
        <f t="shared" si="19"/>
        <v>931903</v>
      </c>
      <c r="Z282" s="100">
        <v>70940</v>
      </c>
      <c r="AA282" s="100">
        <v>860963</v>
      </c>
    </row>
    <row r="283" spans="1:27" ht="15">
      <c r="A283" s="98" t="s">
        <v>1162</v>
      </c>
      <c r="B283" s="99" t="s">
        <v>2259</v>
      </c>
      <c r="C283" s="79"/>
      <c r="D283" s="46">
        <f t="shared" si="16"/>
        <v>43620</v>
      </c>
      <c r="E283" s="79"/>
      <c r="F283" s="100">
        <v>43620</v>
      </c>
      <c r="H283" s="98" t="s">
        <v>1248</v>
      </c>
      <c r="I283" s="99" t="s">
        <v>2016</v>
      </c>
      <c r="J283" s="79"/>
      <c r="K283" s="46">
        <f t="shared" si="17"/>
        <v>13100</v>
      </c>
      <c r="L283" s="79"/>
      <c r="M283" s="100">
        <v>13100</v>
      </c>
      <c r="O283" s="98" t="s">
        <v>1097</v>
      </c>
      <c r="P283" s="99" t="s">
        <v>1974</v>
      </c>
      <c r="Q283" s="100">
        <v>6520853</v>
      </c>
      <c r="R283" s="46">
        <f t="shared" si="18"/>
        <v>8085974</v>
      </c>
      <c r="S283" s="100">
        <v>1205799</v>
      </c>
      <c r="T283" s="100">
        <v>6880175</v>
      </c>
      <c r="V283" s="98" t="s">
        <v>1113</v>
      </c>
      <c r="W283" s="99" t="s">
        <v>1979</v>
      </c>
      <c r="X283" s="100">
        <v>17421400</v>
      </c>
      <c r="Y283" s="100">
        <f t="shared" si="19"/>
        <v>15898434</v>
      </c>
      <c r="Z283" s="79"/>
      <c r="AA283" s="100">
        <v>15898434</v>
      </c>
    </row>
    <row r="284" spans="1:27" ht="15">
      <c r="A284" s="98" t="s">
        <v>1165</v>
      </c>
      <c r="B284" s="99" t="s">
        <v>1990</v>
      </c>
      <c r="C284" s="100">
        <v>1285303</v>
      </c>
      <c r="D284" s="46">
        <f t="shared" si="16"/>
        <v>1828346</v>
      </c>
      <c r="E284" s="100">
        <v>389300</v>
      </c>
      <c r="F284" s="100">
        <v>1439046</v>
      </c>
      <c r="H284" s="98" t="s">
        <v>1251</v>
      </c>
      <c r="I284" s="99" t="s">
        <v>2017</v>
      </c>
      <c r="J284" s="100">
        <v>45125</v>
      </c>
      <c r="K284" s="46">
        <f t="shared" si="17"/>
        <v>158099</v>
      </c>
      <c r="L284" s="79"/>
      <c r="M284" s="100">
        <v>158099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4636987</v>
      </c>
      <c r="Y284" s="100">
        <f t="shared" si="19"/>
        <v>11590611</v>
      </c>
      <c r="Z284" s="100">
        <v>452139</v>
      </c>
      <c r="AA284" s="100">
        <v>11138472</v>
      </c>
    </row>
    <row r="285" spans="1:27" ht="15">
      <c r="A285" s="98" t="s">
        <v>1168</v>
      </c>
      <c r="B285" s="99" t="s">
        <v>1991</v>
      </c>
      <c r="C285" s="100">
        <v>995709</v>
      </c>
      <c r="D285" s="46">
        <f t="shared" si="16"/>
        <v>3545028</v>
      </c>
      <c r="E285" s="100">
        <v>1310511</v>
      </c>
      <c r="F285" s="100">
        <v>2234517</v>
      </c>
      <c r="H285" s="98" t="s">
        <v>1254</v>
      </c>
      <c r="I285" s="99" t="s">
        <v>2018</v>
      </c>
      <c r="J285" s="79"/>
      <c r="K285" s="46">
        <f t="shared" si="17"/>
        <v>59500</v>
      </c>
      <c r="L285" s="79"/>
      <c r="M285" s="100">
        <v>59500</v>
      </c>
      <c r="O285" s="98" t="s">
        <v>1103</v>
      </c>
      <c r="P285" s="99" t="s">
        <v>1976</v>
      </c>
      <c r="Q285" s="100">
        <v>457900</v>
      </c>
      <c r="R285" s="46">
        <f t="shared" si="18"/>
        <v>4500874</v>
      </c>
      <c r="S285" s="100">
        <v>1151850</v>
      </c>
      <c r="T285" s="100">
        <v>3349024</v>
      </c>
      <c r="V285" s="98" t="s">
        <v>1126</v>
      </c>
      <c r="W285" s="99" t="s">
        <v>1747</v>
      </c>
      <c r="X285" s="100">
        <v>18319590</v>
      </c>
      <c r="Y285" s="100">
        <f t="shared" si="19"/>
        <v>16580350</v>
      </c>
      <c r="Z285" s="100">
        <v>149035</v>
      </c>
      <c r="AA285" s="100">
        <v>16431315</v>
      </c>
    </row>
    <row r="286" spans="1:27" ht="15">
      <c r="A286" s="98" t="s">
        <v>1171</v>
      </c>
      <c r="B286" s="99" t="s">
        <v>1992</v>
      </c>
      <c r="C286" s="79"/>
      <c r="D286" s="46">
        <f t="shared" si="16"/>
        <v>63079</v>
      </c>
      <c r="E286" s="79"/>
      <c r="F286" s="100">
        <v>63079</v>
      </c>
      <c r="H286" s="98" t="s">
        <v>1260</v>
      </c>
      <c r="I286" s="99" t="s">
        <v>2020</v>
      </c>
      <c r="J286" s="79"/>
      <c r="K286" s="46">
        <f t="shared" si="17"/>
        <v>223848</v>
      </c>
      <c r="L286" s="79"/>
      <c r="M286" s="100">
        <v>223848</v>
      </c>
      <c r="O286" s="98" t="s">
        <v>1106</v>
      </c>
      <c r="P286" s="99" t="s">
        <v>1977</v>
      </c>
      <c r="Q286" s="100">
        <v>130001</v>
      </c>
      <c r="R286" s="46">
        <f t="shared" si="18"/>
        <v>1404856</v>
      </c>
      <c r="S286" s="100">
        <v>410570</v>
      </c>
      <c r="T286" s="100">
        <v>994286</v>
      </c>
      <c r="V286" s="98" t="s">
        <v>1128</v>
      </c>
      <c r="W286" s="99" t="s">
        <v>1981</v>
      </c>
      <c r="X286" s="79"/>
      <c r="Y286" s="100">
        <f t="shared" si="19"/>
        <v>3192274</v>
      </c>
      <c r="Z286" s="79"/>
      <c r="AA286" s="100">
        <v>3192274</v>
      </c>
    </row>
    <row r="287" spans="1:27" ht="15">
      <c r="A287" s="98" t="s">
        <v>1174</v>
      </c>
      <c r="B287" s="99" t="s">
        <v>1993</v>
      </c>
      <c r="C287" s="79"/>
      <c r="D287" s="46">
        <f t="shared" si="16"/>
        <v>396744</v>
      </c>
      <c r="E287" s="100">
        <v>103000</v>
      </c>
      <c r="F287" s="100">
        <v>293744</v>
      </c>
      <c r="H287" s="98" t="s">
        <v>1263</v>
      </c>
      <c r="I287" s="99" t="s">
        <v>2021</v>
      </c>
      <c r="J287" s="79"/>
      <c r="K287" s="46">
        <f t="shared" si="17"/>
        <v>41923</v>
      </c>
      <c r="L287" s="79"/>
      <c r="M287" s="100">
        <v>41923</v>
      </c>
      <c r="O287" s="98" t="s">
        <v>1109</v>
      </c>
      <c r="P287" s="99" t="s">
        <v>1978</v>
      </c>
      <c r="Q287" s="100">
        <v>309172</v>
      </c>
      <c r="R287" s="46">
        <f t="shared" si="18"/>
        <v>1825249</v>
      </c>
      <c r="S287" s="100">
        <v>389940</v>
      </c>
      <c r="T287" s="100">
        <v>1435309</v>
      </c>
      <c r="V287" s="98" t="s">
        <v>1131</v>
      </c>
      <c r="W287" s="99" t="s">
        <v>1982</v>
      </c>
      <c r="X287" s="100">
        <v>26820</v>
      </c>
      <c r="Y287" s="100">
        <f t="shared" si="19"/>
        <v>1325647</v>
      </c>
      <c r="Z287" s="79"/>
      <c r="AA287" s="100">
        <v>1325647</v>
      </c>
    </row>
    <row r="288" spans="1:27" ht="15">
      <c r="A288" s="98" t="s">
        <v>1177</v>
      </c>
      <c r="B288" s="99" t="s">
        <v>1994</v>
      </c>
      <c r="C288" s="79"/>
      <c r="D288" s="46">
        <f t="shared" si="16"/>
        <v>116945</v>
      </c>
      <c r="E288" s="79"/>
      <c r="F288" s="100">
        <v>116945</v>
      </c>
      <c r="H288" s="98" t="s">
        <v>1266</v>
      </c>
      <c r="I288" s="99" t="s">
        <v>2022</v>
      </c>
      <c r="J288" s="79"/>
      <c r="K288" s="46">
        <f t="shared" si="17"/>
        <v>14950</v>
      </c>
      <c r="L288" s="79"/>
      <c r="M288" s="100">
        <v>14950</v>
      </c>
      <c r="O288" s="98" t="s">
        <v>1113</v>
      </c>
      <c r="P288" s="99" t="s">
        <v>1979</v>
      </c>
      <c r="Q288" s="100">
        <v>178900</v>
      </c>
      <c r="R288" s="46">
        <f t="shared" si="18"/>
        <v>6381675</v>
      </c>
      <c r="S288" s="100">
        <v>267459</v>
      </c>
      <c r="T288" s="100">
        <v>6114216</v>
      </c>
      <c r="V288" s="98" t="s">
        <v>1134</v>
      </c>
      <c r="W288" s="99" t="s">
        <v>1899</v>
      </c>
      <c r="X288" s="100">
        <v>131302</v>
      </c>
      <c r="Y288" s="100">
        <f t="shared" si="19"/>
        <v>41565088</v>
      </c>
      <c r="Z288" s="100">
        <v>14610953</v>
      </c>
      <c r="AA288" s="100">
        <v>26954135</v>
      </c>
    </row>
    <row r="289" spans="1:27" ht="15">
      <c r="A289" s="98" t="s">
        <v>1183</v>
      </c>
      <c r="B289" s="99" t="s">
        <v>1996</v>
      </c>
      <c r="C289" s="100">
        <v>250000</v>
      </c>
      <c r="D289" s="46">
        <f t="shared" si="16"/>
        <v>1091212</v>
      </c>
      <c r="E289" s="100">
        <v>316265</v>
      </c>
      <c r="F289" s="100">
        <v>774947</v>
      </c>
      <c r="H289" s="98" t="s">
        <v>1269</v>
      </c>
      <c r="I289" s="99" t="s">
        <v>2023</v>
      </c>
      <c r="J289" s="100">
        <v>17166</v>
      </c>
      <c r="K289" s="46">
        <f t="shared" si="17"/>
        <v>13100</v>
      </c>
      <c r="L289" s="100">
        <v>10000</v>
      </c>
      <c r="M289" s="100">
        <v>3100</v>
      </c>
      <c r="O289" s="98" t="s">
        <v>1123</v>
      </c>
      <c r="P289" s="99" t="s">
        <v>1980</v>
      </c>
      <c r="Q289" s="100">
        <v>6756247</v>
      </c>
      <c r="R289" s="46">
        <f t="shared" si="18"/>
        <v>10459734</v>
      </c>
      <c r="S289" s="100">
        <v>319260</v>
      </c>
      <c r="T289" s="100">
        <v>10140474</v>
      </c>
      <c r="V289" s="98" t="s">
        <v>1136</v>
      </c>
      <c r="W289" s="99" t="s">
        <v>1900</v>
      </c>
      <c r="X289" s="100">
        <v>9926637</v>
      </c>
      <c r="Y289" s="100">
        <f t="shared" si="19"/>
        <v>60826116</v>
      </c>
      <c r="Z289" s="100">
        <v>375863</v>
      </c>
      <c r="AA289" s="100">
        <v>60450253</v>
      </c>
    </row>
    <row r="290" spans="1:27" ht="15">
      <c r="A290" s="98" t="s">
        <v>1186</v>
      </c>
      <c r="B290" s="99" t="s">
        <v>1997</v>
      </c>
      <c r="C290" s="79"/>
      <c r="D290" s="46">
        <f t="shared" si="16"/>
        <v>551508</v>
      </c>
      <c r="E290" s="79"/>
      <c r="F290" s="100">
        <v>551508</v>
      </c>
      <c r="H290" s="98" t="s">
        <v>1272</v>
      </c>
      <c r="I290" s="99" t="s">
        <v>2024</v>
      </c>
      <c r="J290" s="79"/>
      <c r="K290" s="46">
        <f t="shared" si="17"/>
        <v>17893179</v>
      </c>
      <c r="L290" s="100">
        <v>17817000</v>
      </c>
      <c r="M290" s="100">
        <v>76179</v>
      </c>
      <c r="O290" s="98" t="s">
        <v>1126</v>
      </c>
      <c r="P290" s="99" t="s">
        <v>1747</v>
      </c>
      <c r="Q290" s="100">
        <v>3252751</v>
      </c>
      <c r="R290" s="46">
        <f t="shared" si="18"/>
        <v>41901293</v>
      </c>
      <c r="S290" s="100">
        <v>1436907</v>
      </c>
      <c r="T290" s="100">
        <v>40464386</v>
      </c>
      <c r="V290" s="98" t="s">
        <v>1138</v>
      </c>
      <c r="W290" s="99" t="s">
        <v>1983</v>
      </c>
      <c r="X290" s="100">
        <v>171795</v>
      </c>
      <c r="Y290" s="100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1189</v>
      </c>
      <c r="B291" s="99" t="s">
        <v>1998</v>
      </c>
      <c r="C291" s="79"/>
      <c r="D291" s="46">
        <f t="shared" si="16"/>
        <v>267060</v>
      </c>
      <c r="E291" s="79"/>
      <c r="F291" s="100">
        <v>267060</v>
      </c>
      <c r="H291" s="98" t="s">
        <v>1275</v>
      </c>
      <c r="I291" s="99" t="s">
        <v>2025</v>
      </c>
      <c r="J291" s="100">
        <v>18000</v>
      </c>
      <c r="K291" s="46">
        <f t="shared" si="17"/>
        <v>812392</v>
      </c>
      <c r="L291" s="79"/>
      <c r="M291" s="100">
        <v>812392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100">
        <f t="shared" si="19"/>
        <v>36713258</v>
      </c>
      <c r="Z291" s="100">
        <v>176765</v>
      </c>
      <c r="AA291" s="100">
        <v>36536493</v>
      </c>
    </row>
    <row r="292" spans="1:27" ht="15">
      <c r="A292" s="98" t="s">
        <v>1192</v>
      </c>
      <c r="B292" s="99" t="s">
        <v>1932</v>
      </c>
      <c r="C292" s="100">
        <v>6351632</v>
      </c>
      <c r="D292" s="46">
        <f t="shared" si="16"/>
        <v>1744088</v>
      </c>
      <c r="E292" s="100">
        <v>49105</v>
      </c>
      <c r="F292" s="100">
        <v>1694983</v>
      </c>
      <c r="H292" s="98" t="s">
        <v>1278</v>
      </c>
      <c r="I292" s="99" t="s">
        <v>2273</v>
      </c>
      <c r="J292" s="79"/>
      <c r="K292" s="46">
        <f t="shared" si="17"/>
        <v>143620</v>
      </c>
      <c r="L292" s="79"/>
      <c r="M292" s="100">
        <v>143620</v>
      </c>
      <c r="O292" s="98" t="s">
        <v>1131</v>
      </c>
      <c r="P292" s="99" t="s">
        <v>1982</v>
      </c>
      <c r="Q292" s="100">
        <v>262900</v>
      </c>
      <c r="R292" s="46">
        <f t="shared" si="18"/>
        <v>1159906</v>
      </c>
      <c r="S292" s="100">
        <v>225550</v>
      </c>
      <c r="T292" s="100">
        <v>934356</v>
      </c>
      <c r="V292" s="98" t="s">
        <v>1150</v>
      </c>
      <c r="W292" s="99" t="s">
        <v>1985</v>
      </c>
      <c r="X292" s="100">
        <v>2104662</v>
      </c>
      <c r="Y292" s="100">
        <f t="shared" si="19"/>
        <v>20025408</v>
      </c>
      <c r="Z292" s="100">
        <v>3409640</v>
      </c>
      <c r="AA292" s="100">
        <v>16615768</v>
      </c>
    </row>
    <row r="293" spans="1:27" ht="15">
      <c r="A293" s="98" t="s">
        <v>1194</v>
      </c>
      <c r="B293" s="99" t="s">
        <v>1999</v>
      </c>
      <c r="C293" s="100">
        <v>12000000</v>
      </c>
      <c r="D293" s="46">
        <f t="shared" si="16"/>
        <v>527192</v>
      </c>
      <c r="E293" s="79"/>
      <c r="F293" s="100">
        <v>527192</v>
      </c>
      <c r="H293" s="98" t="s">
        <v>1281</v>
      </c>
      <c r="I293" s="99" t="s">
        <v>2026</v>
      </c>
      <c r="J293" s="100">
        <v>1</v>
      </c>
      <c r="K293" s="46">
        <f t="shared" si="17"/>
        <v>6664811</v>
      </c>
      <c r="L293" s="79"/>
      <c r="M293" s="100">
        <v>6664811</v>
      </c>
      <c r="O293" s="98" t="s">
        <v>1134</v>
      </c>
      <c r="P293" s="99" t="s">
        <v>1899</v>
      </c>
      <c r="Q293" s="100">
        <v>1316971</v>
      </c>
      <c r="R293" s="46">
        <f t="shared" si="18"/>
        <v>11125164</v>
      </c>
      <c r="S293" s="100">
        <v>1416593</v>
      </c>
      <c r="T293" s="100">
        <v>9708571</v>
      </c>
      <c r="V293" s="98" t="s">
        <v>1152</v>
      </c>
      <c r="W293" s="99" t="s">
        <v>1986</v>
      </c>
      <c r="X293" s="100">
        <v>2833671</v>
      </c>
      <c r="Y293" s="100">
        <f t="shared" si="19"/>
        <v>29061171</v>
      </c>
      <c r="Z293" s="100">
        <v>60175</v>
      </c>
      <c r="AA293" s="100">
        <v>29000996</v>
      </c>
    </row>
    <row r="294" spans="1:27" ht="15">
      <c r="A294" s="98" t="s">
        <v>1196</v>
      </c>
      <c r="B294" s="99" t="s">
        <v>2000</v>
      </c>
      <c r="C294" s="100">
        <v>138550</v>
      </c>
      <c r="D294" s="46">
        <f t="shared" si="16"/>
        <v>1025793</v>
      </c>
      <c r="E294" s="100">
        <v>65500</v>
      </c>
      <c r="F294" s="100">
        <v>960293</v>
      </c>
      <c r="H294" s="98" t="s">
        <v>1284</v>
      </c>
      <c r="I294" s="99" t="s">
        <v>2027</v>
      </c>
      <c r="J294" s="100">
        <v>415865</v>
      </c>
      <c r="K294" s="46">
        <f t="shared" si="17"/>
        <v>2748726</v>
      </c>
      <c r="L294" s="79"/>
      <c r="M294" s="100">
        <v>2748726</v>
      </c>
      <c r="O294" s="98" t="s">
        <v>1136</v>
      </c>
      <c r="P294" s="99" t="s">
        <v>1900</v>
      </c>
      <c r="Q294" s="100">
        <v>781121</v>
      </c>
      <c r="R294" s="46">
        <f t="shared" si="18"/>
        <v>14065992</v>
      </c>
      <c r="S294" s="100">
        <v>2365850</v>
      </c>
      <c r="T294" s="100">
        <v>11700142</v>
      </c>
      <c r="V294" s="162" t="s">
        <v>1144</v>
      </c>
      <c r="W294" s="99" t="s">
        <v>1987</v>
      </c>
      <c r="X294" s="100">
        <v>6735208</v>
      </c>
      <c r="Y294" s="100">
        <f t="shared" si="19"/>
        <v>39643610</v>
      </c>
      <c r="Z294" s="100">
        <v>4780441</v>
      </c>
      <c r="AA294" s="100">
        <v>34863169</v>
      </c>
    </row>
    <row r="295" spans="1:27" ht="15">
      <c r="A295" s="98" t="s">
        <v>1199</v>
      </c>
      <c r="B295" s="99" t="s">
        <v>2001</v>
      </c>
      <c r="C295" s="79"/>
      <c r="D295" s="46">
        <f t="shared" si="16"/>
        <v>1665764</v>
      </c>
      <c r="E295" s="79"/>
      <c r="F295" s="100">
        <v>1665764</v>
      </c>
      <c r="H295" s="98" t="s">
        <v>1293</v>
      </c>
      <c r="I295" s="99" t="s">
        <v>2029</v>
      </c>
      <c r="J295" s="79"/>
      <c r="K295" s="46">
        <f t="shared" si="17"/>
        <v>54350</v>
      </c>
      <c r="L295" s="79"/>
      <c r="M295" s="100">
        <v>54350</v>
      </c>
      <c r="O295" s="98" t="s">
        <v>1138</v>
      </c>
      <c r="P295" s="99" t="s">
        <v>1983</v>
      </c>
      <c r="Q295" s="100">
        <v>625600</v>
      </c>
      <c r="R295" s="46">
        <f t="shared" si="18"/>
        <v>2403395</v>
      </c>
      <c r="S295" s="100">
        <v>1047275</v>
      </c>
      <c r="T295" s="100">
        <v>1356120</v>
      </c>
      <c r="V295" s="98" t="s">
        <v>1156</v>
      </c>
      <c r="W295" s="99" t="s">
        <v>1988</v>
      </c>
      <c r="X295" s="100">
        <v>11719320</v>
      </c>
      <c r="Y295" s="100">
        <f t="shared" si="19"/>
        <v>11546177</v>
      </c>
      <c r="Z295" s="100">
        <v>3630000</v>
      </c>
      <c r="AA295" s="100">
        <v>7916177</v>
      </c>
    </row>
    <row r="296" spans="1:27" ht="15">
      <c r="A296" s="98" t="s">
        <v>1202</v>
      </c>
      <c r="B296" s="99" t="s">
        <v>2002</v>
      </c>
      <c r="C296" s="100">
        <v>2658750</v>
      </c>
      <c r="D296" s="46">
        <f t="shared" si="16"/>
        <v>1214643</v>
      </c>
      <c r="E296" s="100">
        <v>275350</v>
      </c>
      <c r="F296" s="100">
        <v>939293</v>
      </c>
      <c r="H296" s="98" t="s">
        <v>1296</v>
      </c>
      <c r="I296" s="99" t="s">
        <v>2030</v>
      </c>
      <c r="J296" s="79"/>
      <c r="K296" s="46">
        <f t="shared" si="17"/>
        <v>500800</v>
      </c>
      <c r="L296" s="79"/>
      <c r="M296" s="100">
        <v>500800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56501456</v>
      </c>
      <c r="Y296" s="100">
        <f t="shared" si="19"/>
        <v>26039491</v>
      </c>
      <c r="Z296" s="79"/>
      <c r="AA296" s="100">
        <v>26039491</v>
      </c>
    </row>
    <row r="297" spans="1:27" ht="15">
      <c r="A297" s="98" t="s">
        <v>1208</v>
      </c>
      <c r="B297" s="99" t="s">
        <v>2004</v>
      </c>
      <c r="C297" s="100">
        <v>172704</v>
      </c>
      <c r="D297" s="46">
        <f t="shared" si="16"/>
        <v>1271564</v>
      </c>
      <c r="E297" s="100">
        <v>93950</v>
      </c>
      <c r="F297" s="100">
        <v>1177614</v>
      </c>
      <c r="H297" s="98" t="s">
        <v>1302</v>
      </c>
      <c r="I297" s="99" t="s">
        <v>2031</v>
      </c>
      <c r="J297" s="79"/>
      <c r="K297" s="46">
        <f t="shared" si="17"/>
        <v>2270217</v>
      </c>
      <c r="L297" s="100">
        <v>67000</v>
      </c>
      <c r="M297" s="100">
        <v>2203217</v>
      </c>
      <c r="O297" s="98" t="s">
        <v>1150</v>
      </c>
      <c r="P297" s="99" t="s">
        <v>1985</v>
      </c>
      <c r="Q297" s="100">
        <v>10361902</v>
      </c>
      <c r="R297" s="46">
        <f t="shared" si="18"/>
        <v>6981333</v>
      </c>
      <c r="S297" s="100">
        <v>486028</v>
      </c>
      <c r="T297" s="100">
        <v>6495305</v>
      </c>
      <c r="V297" s="98" t="s">
        <v>1162</v>
      </c>
      <c r="W297" s="99" t="s">
        <v>2259</v>
      </c>
      <c r="X297" s="79"/>
      <c r="Y297" s="100">
        <f t="shared" si="19"/>
        <v>118501</v>
      </c>
      <c r="Z297" s="79"/>
      <c r="AA297" s="100">
        <v>118501</v>
      </c>
    </row>
    <row r="298" spans="1:27" ht="15">
      <c r="A298" s="98" t="s">
        <v>1211</v>
      </c>
      <c r="B298" s="99" t="s">
        <v>2235</v>
      </c>
      <c r="C298" s="100">
        <v>628940</v>
      </c>
      <c r="D298" s="46">
        <f t="shared" si="16"/>
        <v>196260</v>
      </c>
      <c r="E298" s="79"/>
      <c r="F298" s="100">
        <v>196260</v>
      </c>
      <c r="H298" s="98" t="s">
        <v>1305</v>
      </c>
      <c r="I298" s="99" t="s">
        <v>2032</v>
      </c>
      <c r="J298" s="100">
        <v>50000</v>
      </c>
      <c r="K298" s="46">
        <f t="shared" si="17"/>
        <v>225260</v>
      </c>
      <c r="L298" s="79"/>
      <c r="M298" s="100">
        <v>225260</v>
      </c>
      <c r="O298" s="98" t="s">
        <v>1152</v>
      </c>
      <c r="P298" s="99" t="s">
        <v>1986</v>
      </c>
      <c r="Q298" s="100">
        <v>21793986</v>
      </c>
      <c r="R298" s="46">
        <f t="shared" si="18"/>
        <v>13054151</v>
      </c>
      <c r="S298" s="100">
        <v>1315927</v>
      </c>
      <c r="T298" s="100">
        <v>11738224</v>
      </c>
      <c r="V298" s="98" t="s">
        <v>1165</v>
      </c>
      <c r="W298" s="99" t="s">
        <v>1990</v>
      </c>
      <c r="X298" s="100">
        <v>5892854</v>
      </c>
      <c r="Y298" s="100">
        <f t="shared" si="19"/>
        <v>24972208</v>
      </c>
      <c r="Z298" s="100">
        <v>3360807</v>
      </c>
      <c r="AA298" s="100">
        <v>21611401</v>
      </c>
    </row>
    <row r="299" spans="1:27" ht="15">
      <c r="A299" s="98" t="s">
        <v>1214</v>
      </c>
      <c r="B299" s="99" t="s">
        <v>2005</v>
      </c>
      <c r="C299" s="100">
        <v>1467842</v>
      </c>
      <c r="D299" s="46">
        <f t="shared" si="16"/>
        <v>1637100</v>
      </c>
      <c r="E299" s="100">
        <v>238401</v>
      </c>
      <c r="F299" s="100">
        <v>1398699</v>
      </c>
      <c r="H299" s="98" t="s">
        <v>1308</v>
      </c>
      <c r="I299" s="99" t="s">
        <v>2328</v>
      </c>
      <c r="J299" s="79"/>
      <c r="K299" s="46">
        <f t="shared" si="17"/>
        <v>5599000</v>
      </c>
      <c r="L299" s="100">
        <v>5598000</v>
      </c>
      <c r="M299" s="100">
        <v>1000</v>
      </c>
      <c r="O299" s="162" t="s">
        <v>1144</v>
      </c>
      <c r="P299" s="99" t="s">
        <v>1987</v>
      </c>
      <c r="Q299" s="100">
        <v>19652892</v>
      </c>
      <c r="R299" s="46">
        <f t="shared" si="18"/>
        <v>33777063</v>
      </c>
      <c r="S299" s="100">
        <v>14383442</v>
      </c>
      <c r="T299" s="100">
        <v>19393621</v>
      </c>
      <c r="V299" s="98" t="s">
        <v>1168</v>
      </c>
      <c r="W299" s="99" t="s">
        <v>1991</v>
      </c>
      <c r="X299" s="100">
        <v>27134298</v>
      </c>
      <c r="Y299" s="100">
        <f t="shared" si="19"/>
        <v>99147469</v>
      </c>
      <c r="Z299" s="100">
        <v>1771002</v>
      </c>
      <c r="AA299" s="100">
        <v>97376467</v>
      </c>
    </row>
    <row r="300" spans="1:27" ht="15">
      <c r="A300" s="98" t="s">
        <v>1217</v>
      </c>
      <c r="B300" s="99" t="s">
        <v>2006</v>
      </c>
      <c r="C300" s="100">
        <v>36000</v>
      </c>
      <c r="D300" s="46">
        <f t="shared" si="16"/>
        <v>157450</v>
      </c>
      <c r="E300" s="100">
        <v>152700</v>
      </c>
      <c r="F300" s="100">
        <v>4750</v>
      </c>
      <c r="H300" s="98" t="s">
        <v>1311</v>
      </c>
      <c r="I300" s="99" t="s">
        <v>2033</v>
      </c>
      <c r="J300" s="100">
        <v>13700</v>
      </c>
      <c r="K300" s="46">
        <f t="shared" si="17"/>
        <v>613326</v>
      </c>
      <c r="L300" s="79"/>
      <c r="M300" s="100">
        <v>613326</v>
      </c>
      <c r="O300" s="98" t="s">
        <v>1156</v>
      </c>
      <c r="P300" s="99" t="s">
        <v>1988</v>
      </c>
      <c r="Q300" s="100">
        <v>8350200</v>
      </c>
      <c r="R300" s="46">
        <f t="shared" si="18"/>
        <v>11483638</v>
      </c>
      <c r="S300" s="100">
        <v>348050</v>
      </c>
      <c r="T300" s="100">
        <v>11135588</v>
      </c>
      <c r="V300" s="98" t="s">
        <v>1171</v>
      </c>
      <c r="W300" s="99" t="s">
        <v>1992</v>
      </c>
      <c r="X300" s="79"/>
      <c r="Y300" s="100">
        <f t="shared" si="19"/>
        <v>61802</v>
      </c>
      <c r="Z300" s="79"/>
      <c r="AA300" s="100">
        <v>61802</v>
      </c>
    </row>
    <row r="301" spans="1:27" ht="15">
      <c r="A301" s="98" t="s">
        <v>1220</v>
      </c>
      <c r="B301" s="99" t="s">
        <v>2007</v>
      </c>
      <c r="C301" s="79"/>
      <c r="D301" s="46">
        <f t="shared" si="16"/>
        <v>421445</v>
      </c>
      <c r="E301" s="100">
        <v>9600</v>
      </c>
      <c r="F301" s="100">
        <v>411845</v>
      </c>
      <c r="H301" s="98" t="s">
        <v>1314</v>
      </c>
      <c r="I301" s="99" t="s">
        <v>2034</v>
      </c>
      <c r="J301" s="79"/>
      <c r="K301" s="46">
        <f t="shared" si="17"/>
        <v>384815</v>
      </c>
      <c r="L301" s="79"/>
      <c r="M301" s="100">
        <v>384815</v>
      </c>
      <c r="O301" s="98" t="s">
        <v>1159</v>
      </c>
      <c r="P301" s="99" t="s">
        <v>1989</v>
      </c>
      <c r="Q301" s="100">
        <v>1985222</v>
      </c>
      <c r="R301" s="46">
        <f t="shared" si="18"/>
        <v>2581630</v>
      </c>
      <c r="S301" s="100">
        <v>228200</v>
      </c>
      <c r="T301" s="100">
        <v>2353430</v>
      </c>
      <c r="V301" s="98" t="s">
        <v>1174</v>
      </c>
      <c r="W301" s="99" t="s">
        <v>1993</v>
      </c>
      <c r="X301" s="100">
        <v>1041585</v>
      </c>
      <c r="Y301" s="100">
        <f t="shared" si="19"/>
        <v>0</v>
      </c>
      <c r="Z301" s="79"/>
      <c r="AA301" s="79"/>
    </row>
    <row r="302" spans="1:27" ht="15">
      <c r="A302" s="98" t="s">
        <v>1223</v>
      </c>
      <c r="B302" s="99" t="s">
        <v>2008</v>
      </c>
      <c r="C302" s="79"/>
      <c r="D302" s="46">
        <f t="shared" si="16"/>
        <v>272561</v>
      </c>
      <c r="E302" s="100">
        <v>0</v>
      </c>
      <c r="F302" s="100">
        <v>272561</v>
      </c>
      <c r="H302" s="98" t="s">
        <v>1317</v>
      </c>
      <c r="I302" s="99" t="s">
        <v>2035</v>
      </c>
      <c r="J302" s="79"/>
      <c r="K302" s="46">
        <f t="shared" si="17"/>
        <v>351401</v>
      </c>
      <c r="L302" s="100">
        <v>1</v>
      </c>
      <c r="M302" s="100">
        <v>351400</v>
      </c>
      <c r="O302" s="98" t="s">
        <v>1162</v>
      </c>
      <c r="P302" s="99" t="s">
        <v>2259</v>
      </c>
      <c r="Q302" s="100">
        <v>237000</v>
      </c>
      <c r="R302" s="46">
        <f t="shared" si="18"/>
        <v>1549860</v>
      </c>
      <c r="S302" s="79"/>
      <c r="T302" s="100">
        <v>1549860</v>
      </c>
      <c r="V302" s="98" t="s">
        <v>1177</v>
      </c>
      <c r="W302" s="99" t="s">
        <v>1994</v>
      </c>
      <c r="X302" s="100">
        <v>74300</v>
      </c>
      <c r="Y302" s="100">
        <f t="shared" si="19"/>
        <v>589379</v>
      </c>
      <c r="Z302" s="79"/>
      <c r="AA302" s="100">
        <v>589379</v>
      </c>
    </row>
    <row r="303" spans="1:27" ht="15">
      <c r="A303" s="98" t="s">
        <v>1226</v>
      </c>
      <c r="B303" s="99" t="s">
        <v>2009</v>
      </c>
      <c r="C303" s="100">
        <v>10199440</v>
      </c>
      <c r="D303" s="46">
        <f t="shared" si="16"/>
        <v>3018491</v>
      </c>
      <c r="E303" s="100">
        <v>587038</v>
      </c>
      <c r="F303" s="100">
        <v>2431453</v>
      </c>
      <c r="H303" s="98" t="s">
        <v>1320</v>
      </c>
      <c r="I303" s="99" t="s">
        <v>2036</v>
      </c>
      <c r="J303" s="100">
        <v>277000</v>
      </c>
      <c r="K303" s="46">
        <f t="shared" si="17"/>
        <v>1908362</v>
      </c>
      <c r="L303" s="79"/>
      <c r="M303" s="100">
        <v>1908362</v>
      </c>
      <c r="O303" s="98" t="s">
        <v>1165</v>
      </c>
      <c r="P303" s="99" t="s">
        <v>1990</v>
      </c>
      <c r="Q303" s="100">
        <v>7310711</v>
      </c>
      <c r="R303" s="46">
        <f t="shared" si="18"/>
        <v>18012921</v>
      </c>
      <c r="S303" s="100">
        <v>2817943</v>
      </c>
      <c r="T303" s="100">
        <v>15194978</v>
      </c>
      <c r="V303" s="98" t="s">
        <v>1180</v>
      </c>
      <c r="W303" s="99" t="s">
        <v>1995</v>
      </c>
      <c r="X303" s="100">
        <v>501500</v>
      </c>
      <c r="Y303" s="100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1230</v>
      </c>
      <c r="B304" s="99" t="s">
        <v>2010</v>
      </c>
      <c r="C304" s="79"/>
      <c r="D304" s="46">
        <f t="shared" si="16"/>
        <v>26500</v>
      </c>
      <c r="E304" s="79"/>
      <c r="F304" s="100">
        <v>26500</v>
      </c>
      <c r="H304" s="98" t="s">
        <v>1323</v>
      </c>
      <c r="I304" s="99" t="s">
        <v>2037</v>
      </c>
      <c r="J304" s="100">
        <v>60000</v>
      </c>
      <c r="K304" s="46">
        <f t="shared" si="17"/>
        <v>72870</v>
      </c>
      <c r="L304" s="79"/>
      <c r="M304" s="100">
        <v>72870</v>
      </c>
      <c r="O304" s="98" t="s">
        <v>1168</v>
      </c>
      <c r="P304" s="99" t="s">
        <v>1991</v>
      </c>
      <c r="Q304" s="100">
        <v>10288207</v>
      </c>
      <c r="R304" s="46">
        <f t="shared" si="18"/>
        <v>35986945</v>
      </c>
      <c r="S304" s="100">
        <v>7178796</v>
      </c>
      <c r="T304" s="100">
        <v>28808149</v>
      </c>
      <c r="V304" s="98" t="s">
        <v>1183</v>
      </c>
      <c r="W304" s="99" t="s">
        <v>1996</v>
      </c>
      <c r="X304" s="100">
        <v>1839700</v>
      </c>
      <c r="Y304" s="100">
        <f t="shared" si="19"/>
        <v>7175100</v>
      </c>
      <c r="Z304" s="79"/>
      <c r="AA304" s="100">
        <v>7175100</v>
      </c>
    </row>
    <row r="305" spans="1:27" ht="15">
      <c r="A305" s="98" t="s">
        <v>1233</v>
      </c>
      <c r="B305" s="99" t="s">
        <v>2011</v>
      </c>
      <c r="C305" s="79"/>
      <c r="D305" s="46">
        <f t="shared" si="16"/>
        <v>233347</v>
      </c>
      <c r="E305" s="100">
        <v>146700</v>
      </c>
      <c r="F305" s="100">
        <v>86647</v>
      </c>
      <c r="H305" s="98" t="s">
        <v>1329</v>
      </c>
      <c r="I305" s="99" t="s">
        <v>2038</v>
      </c>
      <c r="J305" s="79"/>
      <c r="K305" s="46">
        <f t="shared" si="17"/>
        <v>1113209</v>
      </c>
      <c r="L305" s="79"/>
      <c r="M305" s="100">
        <v>1113209</v>
      </c>
      <c r="O305" s="98" t="s">
        <v>1171</v>
      </c>
      <c r="P305" s="99" t="s">
        <v>1992</v>
      </c>
      <c r="Q305" s="79"/>
      <c r="R305" s="46">
        <f t="shared" si="18"/>
        <v>519551</v>
      </c>
      <c r="S305" s="79"/>
      <c r="T305" s="100">
        <v>519551</v>
      </c>
      <c r="V305" s="98" t="s">
        <v>1186</v>
      </c>
      <c r="W305" s="99" t="s">
        <v>1997</v>
      </c>
      <c r="X305" s="100">
        <v>442891</v>
      </c>
      <c r="Y305" s="100">
        <f t="shared" si="19"/>
        <v>1243004</v>
      </c>
      <c r="Z305" s="100">
        <v>350230</v>
      </c>
      <c r="AA305" s="100">
        <v>892774</v>
      </c>
    </row>
    <row r="306" spans="1:27" ht="15">
      <c r="A306" s="98" t="s">
        <v>1236</v>
      </c>
      <c r="B306" s="99" t="s">
        <v>2012</v>
      </c>
      <c r="C306" s="100">
        <v>10000</v>
      </c>
      <c r="D306" s="46">
        <f t="shared" si="16"/>
        <v>500575</v>
      </c>
      <c r="E306" s="79"/>
      <c r="F306" s="100">
        <v>500575</v>
      </c>
      <c r="H306" s="98" t="s">
        <v>1332</v>
      </c>
      <c r="I306" s="99" t="s">
        <v>2039</v>
      </c>
      <c r="J306" s="79"/>
      <c r="K306" s="46">
        <f t="shared" si="17"/>
        <v>83300</v>
      </c>
      <c r="L306" s="100">
        <v>44500</v>
      </c>
      <c r="M306" s="100">
        <v>38800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100">
        <f t="shared" si="19"/>
        <v>1256882</v>
      </c>
      <c r="Z306" s="79"/>
      <c r="AA306" s="100">
        <v>1256882</v>
      </c>
    </row>
    <row r="307" spans="1:27" ht="15">
      <c r="A307" s="98" t="s">
        <v>1239</v>
      </c>
      <c r="B307" s="99" t="s">
        <v>2013</v>
      </c>
      <c r="C307" s="79"/>
      <c r="D307" s="46">
        <f t="shared" si="16"/>
        <v>556026</v>
      </c>
      <c r="E307" s="100">
        <v>172000</v>
      </c>
      <c r="F307" s="100">
        <v>384026</v>
      </c>
      <c r="H307" s="98" t="s">
        <v>1335</v>
      </c>
      <c r="I307" s="99" t="s">
        <v>2040</v>
      </c>
      <c r="J307" s="79"/>
      <c r="K307" s="46">
        <f t="shared" si="17"/>
        <v>683960</v>
      </c>
      <c r="L307" s="79"/>
      <c r="M307" s="100">
        <v>683960</v>
      </c>
      <c r="O307" s="98" t="s">
        <v>1177</v>
      </c>
      <c r="P307" s="99" t="s">
        <v>1994</v>
      </c>
      <c r="Q307" s="100">
        <v>375000</v>
      </c>
      <c r="R307" s="46">
        <f t="shared" si="18"/>
        <v>1495372</v>
      </c>
      <c r="S307" s="100">
        <v>97900</v>
      </c>
      <c r="T307" s="100">
        <v>1397472</v>
      </c>
      <c r="V307" s="98" t="s">
        <v>1192</v>
      </c>
      <c r="W307" s="99" t="s">
        <v>1932</v>
      </c>
      <c r="X307" s="100">
        <v>20800927</v>
      </c>
      <c r="Y307" s="100">
        <f t="shared" si="19"/>
        <v>9762167</v>
      </c>
      <c r="Z307" s="100">
        <v>144844</v>
      </c>
      <c r="AA307" s="100">
        <v>9617323</v>
      </c>
    </row>
    <row r="308" spans="1:27" ht="15">
      <c r="A308" s="98" t="s">
        <v>1242</v>
      </c>
      <c r="B308" s="99" t="s">
        <v>2014</v>
      </c>
      <c r="C308" s="100">
        <v>216500</v>
      </c>
      <c r="D308" s="46">
        <f t="shared" si="16"/>
        <v>25830</v>
      </c>
      <c r="E308" s="79"/>
      <c r="F308" s="100">
        <v>25830</v>
      </c>
      <c r="H308" s="98" t="s">
        <v>1338</v>
      </c>
      <c r="I308" s="99" t="s">
        <v>2041</v>
      </c>
      <c r="J308" s="100">
        <v>191100</v>
      </c>
      <c r="K308" s="46">
        <f t="shared" si="17"/>
        <v>1336576</v>
      </c>
      <c r="L308" s="79"/>
      <c r="M308" s="100">
        <v>1336576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100">
        <f t="shared" si="19"/>
        <v>74538356</v>
      </c>
      <c r="Z308" s="100">
        <v>30656314</v>
      </c>
      <c r="AA308" s="100">
        <v>43882042</v>
      </c>
    </row>
    <row r="309" spans="1:27" ht="15">
      <c r="A309" s="98" t="s">
        <v>1248</v>
      </c>
      <c r="B309" s="99" t="s">
        <v>2016</v>
      </c>
      <c r="C309" s="100">
        <v>588500</v>
      </c>
      <c r="D309" s="46">
        <f t="shared" si="16"/>
        <v>651317</v>
      </c>
      <c r="E309" s="100">
        <v>436000</v>
      </c>
      <c r="F309" s="100">
        <v>215317</v>
      </c>
      <c r="H309" s="98" t="s">
        <v>1341</v>
      </c>
      <c r="I309" s="99" t="s">
        <v>2042</v>
      </c>
      <c r="J309" s="79"/>
      <c r="K309" s="46">
        <f t="shared" si="17"/>
        <v>8500</v>
      </c>
      <c r="L309" s="79"/>
      <c r="M309" s="100">
        <v>8500</v>
      </c>
      <c r="O309" s="98" t="s">
        <v>1183</v>
      </c>
      <c r="P309" s="99" t="s">
        <v>1996</v>
      </c>
      <c r="Q309" s="100">
        <v>5848300</v>
      </c>
      <c r="R309" s="46">
        <f t="shared" si="18"/>
        <v>6136916</v>
      </c>
      <c r="S309" s="100">
        <v>1838366</v>
      </c>
      <c r="T309" s="100">
        <v>4298550</v>
      </c>
      <c r="V309" s="98" t="s">
        <v>1196</v>
      </c>
      <c r="W309" s="99" t="s">
        <v>2000</v>
      </c>
      <c r="X309" s="100">
        <v>24864200</v>
      </c>
      <c r="Y309" s="100">
        <f t="shared" si="19"/>
        <v>31136119</v>
      </c>
      <c r="Z309" s="100">
        <v>25700</v>
      </c>
      <c r="AA309" s="100">
        <v>31110419</v>
      </c>
    </row>
    <row r="310" spans="1:27" ht="15">
      <c r="A310" s="98" t="s">
        <v>1251</v>
      </c>
      <c r="B310" s="99" t="s">
        <v>2017</v>
      </c>
      <c r="C310" s="100">
        <v>2729600</v>
      </c>
      <c r="D310" s="46">
        <f t="shared" si="16"/>
        <v>586482</v>
      </c>
      <c r="E310" s="100">
        <v>120500</v>
      </c>
      <c r="F310" s="100">
        <v>465982</v>
      </c>
      <c r="H310" s="98" t="s">
        <v>1344</v>
      </c>
      <c r="I310" s="99" t="s">
        <v>2043</v>
      </c>
      <c r="J310" s="79"/>
      <c r="K310" s="46">
        <f t="shared" si="17"/>
        <v>23879</v>
      </c>
      <c r="L310" s="79"/>
      <c r="M310" s="100">
        <v>23879</v>
      </c>
      <c r="O310" s="98" t="s">
        <v>1186</v>
      </c>
      <c r="P310" s="99" t="s">
        <v>1997</v>
      </c>
      <c r="Q310" s="100">
        <v>913251</v>
      </c>
      <c r="R310" s="46">
        <f t="shared" si="18"/>
        <v>3192751</v>
      </c>
      <c r="S310" s="100">
        <v>277450</v>
      </c>
      <c r="T310" s="100">
        <v>2915301</v>
      </c>
      <c r="V310" s="98" t="s">
        <v>1199</v>
      </c>
      <c r="W310" s="99" t="s">
        <v>2001</v>
      </c>
      <c r="X310" s="100">
        <v>6735900</v>
      </c>
      <c r="Y310" s="100">
        <f t="shared" si="19"/>
        <v>13726659</v>
      </c>
      <c r="Z310" s="100">
        <v>1073845</v>
      </c>
      <c r="AA310" s="100">
        <v>12652814</v>
      </c>
    </row>
    <row r="311" spans="1:27" ht="15">
      <c r="A311" s="98" t="s">
        <v>1254</v>
      </c>
      <c r="B311" s="99" t="s">
        <v>2018</v>
      </c>
      <c r="C311" s="100">
        <v>856100</v>
      </c>
      <c r="D311" s="46">
        <f t="shared" si="16"/>
        <v>768865</v>
      </c>
      <c r="E311" s="100">
        <v>165000</v>
      </c>
      <c r="F311" s="100">
        <v>603865</v>
      </c>
      <c r="H311" s="98" t="s">
        <v>1347</v>
      </c>
      <c r="I311" s="99" t="s">
        <v>2044</v>
      </c>
      <c r="J311" s="100">
        <v>425025</v>
      </c>
      <c r="K311" s="46">
        <f t="shared" si="17"/>
        <v>725765</v>
      </c>
      <c r="L311" s="100">
        <v>4000</v>
      </c>
      <c r="M311" s="100">
        <v>721765</v>
      </c>
      <c r="O311" s="98" t="s">
        <v>1189</v>
      </c>
      <c r="P311" s="99" t="s">
        <v>1998</v>
      </c>
      <c r="Q311" s="100">
        <v>155500</v>
      </c>
      <c r="R311" s="46">
        <f t="shared" si="18"/>
        <v>2190965</v>
      </c>
      <c r="S311" s="100">
        <v>527650</v>
      </c>
      <c r="T311" s="100">
        <v>1663315</v>
      </c>
      <c r="V311" s="98" t="s">
        <v>1202</v>
      </c>
      <c r="W311" s="99" t="s">
        <v>2002</v>
      </c>
      <c r="X311" s="100">
        <v>50456818</v>
      </c>
      <c r="Y311" s="100">
        <f t="shared" si="19"/>
        <v>33581598</v>
      </c>
      <c r="Z311" s="100">
        <v>228501</v>
      </c>
      <c r="AA311" s="100">
        <v>33353097</v>
      </c>
    </row>
    <row r="312" spans="1:27" ht="15">
      <c r="A312" s="98" t="s">
        <v>1257</v>
      </c>
      <c r="B312" s="99" t="s">
        <v>2019</v>
      </c>
      <c r="C312" s="79"/>
      <c r="D312" s="46">
        <f t="shared" si="16"/>
        <v>813044</v>
      </c>
      <c r="E312" s="100">
        <v>225000</v>
      </c>
      <c r="F312" s="100">
        <v>588044</v>
      </c>
      <c r="H312" s="98" t="s">
        <v>1350</v>
      </c>
      <c r="I312" s="99" t="s">
        <v>2045</v>
      </c>
      <c r="J312" s="79"/>
      <c r="K312" s="46">
        <f t="shared" si="17"/>
        <v>6375</v>
      </c>
      <c r="L312" s="79"/>
      <c r="M312" s="100">
        <v>6375</v>
      </c>
      <c r="O312" s="98" t="s">
        <v>1192</v>
      </c>
      <c r="P312" s="99" t="s">
        <v>1932</v>
      </c>
      <c r="Q312" s="100">
        <v>50233149</v>
      </c>
      <c r="R312" s="46">
        <f t="shared" si="18"/>
        <v>17270834</v>
      </c>
      <c r="S312" s="100">
        <v>984507</v>
      </c>
      <c r="T312" s="100">
        <v>16286327</v>
      </c>
      <c r="V312" s="98" t="s">
        <v>1205</v>
      </c>
      <c r="W312" s="99" t="s">
        <v>2003</v>
      </c>
      <c r="X312" s="100">
        <v>22283441</v>
      </c>
      <c r="Y312" s="100">
        <f t="shared" si="19"/>
        <v>26998478</v>
      </c>
      <c r="Z312" s="100">
        <v>2</v>
      </c>
      <c r="AA312" s="100">
        <v>26998476</v>
      </c>
    </row>
    <row r="313" spans="1:27" ht="15">
      <c r="A313" s="98" t="s">
        <v>1260</v>
      </c>
      <c r="B313" s="99" t="s">
        <v>2020</v>
      </c>
      <c r="C313" s="79"/>
      <c r="D313" s="46">
        <f t="shared" si="16"/>
        <v>378814</v>
      </c>
      <c r="E313" s="79"/>
      <c r="F313" s="100">
        <v>378814</v>
      </c>
      <c r="H313" s="98" t="s">
        <v>1356</v>
      </c>
      <c r="I313" s="99" t="s">
        <v>2260</v>
      </c>
      <c r="J313" s="79"/>
      <c r="K313" s="46">
        <f t="shared" si="17"/>
        <v>38260</v>
      </c>
      <c r="L313" s="79"/>
      <c r="M313" s="100">
        <v>38260</v>
      </c>
      <c r="O313" s="98" t="s">
        <v>1194</v>
      </c>
      <c r="P313" s="99" t="s">
        <v>1999</v>
      </c>
      <c r="Q313" s="100">
        <v>13243655</v>
      </c>
      <c r="R313" s="46">
        <f t="shared" si="18"/>
        <v>5793408</v>
      </c>
      <c r="S313" s="100">
        <v>259500</v>
      </c>
      <c r="T313" s="100">
        <v>5533908</v>
      </c>
      <c r="V313" s="98" t="s">
        <v>1208</v>
      </c>
      <c r="W313" s="99" t="s">
        <v>2004</v>
      </c>
      <c r="X313" s="100">
        <v>313802</v>
      </c>
      <c r="Y313" s="100">
        <f t="shared" si="19"/>
        <v>74642019</v>
      </c>
      <c r="Z313" s="100">
        <v>195807</v>
      </c>
      <c r="AA313" s="100">
        <v>74446212</v>
      </c>
    </row>
    <row r="314" spans="1:27" ht="15">
      <c r="A314" s="98" t="s">
        <v>1263</v>
      </c>
      <c r="B314" s="99" t="s">
        <v>2021</v>
      </c>
      <c r="C314" s="79"/>
      <c r="D314" s="46">
        <f t="shared" si="16"/>
        <v>94503</v>
      </c>
      <c r="E314" s="79"/>
      <c r="F314" s="100">
        <v>94503</v>
      </c>
      <c r="H314" s="98" t="s">
        <v>1359</v>
      </c>
      <c r="I314" s="99" t="s">
        <v>2047</v>
      </c>
      <c r="J314" s="100">
        <v>36050</v>
      </c>
      <c r="K314" s="46">
        <f t="shared" si="17"/>
        <v>21650</v>
      </c>
      <c r="L314" s="79"/>
      <c r="M314" s="100">
        <v>21650</v>
      </c>
      <c r="O314" s="98" t="s">
        <v>1196</v>
      </c>
      <c r="P314" s="99" t="s">
        <v>2000</v>
      </c>
      <c r="Q314" s="100">
        <v>4951390</v>
      </c>
      <c r="R314" s="46">
        <f t="shared" si="18"/>
        <v>15176391</v>
      </c>
      <c r="S314" s="100">
        <v>536830</v>
      </c>
      <c r="T314" s="100">
        <v>14639561</v>
      </c>
      <c r="V314" s="98" t="s">
        <v>1211</v>
      </c>
      <c r="W314" s="99" t="s">
        <v>2235</v>
      </c>
      <c r="X314" s="100">
        <v>1936301</v>
      </c>
      <c r="Y314" s="100">
        <f t="shared" si="19"/>
        <v>1420354</v>
      </c>
      <c r="Z314" s="100">
        <v>27000</v>
      </c>
      <c r="AA314" s="100">
        <v>1393354</v>
      </c>
    </row>
    <row r="315" spans="1:27" ht="15">
      <c r="A315" s="98" t="s">
        <v>1266</v>
      </c>
      <c r="B315" s="99" t="s">
        <v>2022</v>
      </c>
      <c r="C315" s="100">
        <v>840500</v>
      </c>
      <c r="D315" s="46">
        <f t="shared" si="16"/>
        <v>368685</v>
      </c>
      <c r="E315" s="79"/>
      <c r="F315" s="100">
        <v>368685</v>
      </c>
      <c r="H315" s="98" t="s">
        <v>1362</v>
      </c>
      <c r="I315" s="99" t="s">
        <v>2048</v>
      </c>
      <c r="J315" s="100">
        <v>2300</v>
      </c>
      <c r="K315" s="46">
        <f t="shared" si="17"/>
        <v>307500</v>
      </c>
      <c r="L315" s="79"/>
      <c r="M315" s="100">
        <v>307500</v>
      </c>
      <c r="O315" s="98" t="s">
        <v>1199</v>
      </c>
      <c r="P315" s="99" t="s">
        <v>2001</v>
      </c>
      <c r="Q315" s="100">
        <v>5875802</v>
      </c>
      <c r="R315" s="46">
        <f t="shared" si="18"/>
        <v>14988446</v>
      </c>
      <c r="S315" s="100">
        <v>87325</v>
      </c>
      <c r="T315" s="100">
        <v>14901121</v>
      </c>
      <c r="V315" s="98" t="s">
        <v>1214</v>
      </c>
      <c r="W315" s="99" t="s">
        <v>2005</v>
      </c>
      <c r="X315" s="100">
        <v>48134822</v>
      </c>
      <c r="Y315" s="100">
        <f t="shared" si="19"/>
        <v>28797576</v>
      </c>
      <c r="Z315" s="100">
        <v>6284055</v>
      </c>
      <c r="AA315" s="100">
        <v>22513521</v>
      </c>
    </row>
    <row r="316" spans="1:27" ht="15">
      <c r="A316" s="98" t="s">
        <v>1269</v>
      </c>
      <c r="B316" s="99" t="s">
        <v>2023</v>
      </c>
      <c r="C316" s="79"/>
      <c r="D316" s="46">
        <f t="shared" si="16"/>
        <v>29549</v>
      </c>
      <c r="E316" s="79"/>
      <c r="F316" s="100">
        <v>29549</v>
      </c>
      <c r="H316" s="98" t="s">
        <v>1368</v>
      </c>
      <c r="I316" s="99" t="s">
        <v>2050</v>
      </c>
      <c r="J316" s="79"/>
      <c r="K316" s="46">
        <f t="shared" si="17"/>
        <v>700</v>
      </c>
      <c r="L316" s="79"/>
      <c r="M316" s="100">
        <v>700</v>
      </c>
      <c r="O316" s="98" t="s">
        <v>1202</v>
      </c>
      <c r="P316" s="99" t="s">
        <v>2002</v>
      </c>
      <c r="Q316" s="100">
        <v>62393848</v>
      </c>
      <c r="R316" s="46">
        <f t="shared" si="18"/>
        <v>13342389</v>
      </c>
      <c r="S316" s="100">
        <v>2320976</v>
      </c>
      <c r="T316" s="100">
        <v>11021413</v>
      </c>
      <c r="V316" s="98" t="s">
        <v>1217</v>
      </c>
      <c r="W316" s="99" t="s">
        <v>2006</v>
      </c>
      <c r="X316" s="100">
        <v>3196090</v>
      </c>
      <c r="Y316" s="100">
        <f t="shared" si="19"/>
        <v>25800738</v>
      </c>
      <c r="Z316" s="100">
        <v>9104130</v>
      </c>
      <c r="AA316" s="100">
        <v>16696608</v>
      </c>
    </row>
    <row r="317" spans="1:27" ht="15">
      <c r="A317" s="98" t="s">
        <v>1272</v>
      </c>
      <c r="B317" s="99" t="s">
        <v>2024</v>
      </c>
      <c r="C317" s="100">
        <v>18500</v>
      </c>
      <c r="D317" s="46">
        <f t="shared" si="16"/>
        <v>156532</v>
      </c>
      <c r="E317" s="79"/>
      <c r="F317" s="100">
        <v>156532</v>
      </c>
      <c r="H317" s="98" t="s">
        <v>1370</v>
      </c>
      <c r="I317" s="99" t="s">
        <v>2051</v>
      </c>
      <c r="J317" s="100">
        <v>10000</v>
      </c>
      <c r="K317" s="46">
        <f t="shared" si="17"/>
        <v>56250</v>
      </c>
      <c r="L317" s="79"/>
      <c r="M317" s="100">
        <v>56250</v>
      </c>
      <c r="O317" s="98" t="s">
        <v>1205</v>
      </c>
      <c r="P317" s="99" t="s">
        <v>2003</v>
      </c>
      <c r="Q317" s="100">
        <v>360402</v>
      </c>
      <c r="R317" s="46">
        <f t="shared" si="18"/>
        <v>8596967</v>
      </c>
      <c r="S317" s="100">
        <v>477458</v>
      </c>
      <c r="T317" s="100">
        <v>8119509</v>
      </c>
      <c r="V317" s="98" t="s">
        <v>1220</v>
      </c>
      <c r="W317" s="99" t="s">
        <v>2007</v>
      </c>
      <c r="X317" s="100">
        <v>119800</v>
      </c>
      <c r="Y317" s="100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1275</v>
      </c>
      <c r="B318" s="99" t="s">
        <v>2025</v>
      </c>
      <c r="C318" s="100">
        <v>451300</v>
      </c>
      <c r="D318" s="46">
        <f t="shared" si="16"/>
        <v>1569512</v>
      </c>
      <c r="E318" s="100">
        <v>198810</v>
      </c>
      <c r="F318" s="100">
        <v>1370702</v>
      </c>
      <c r="H318" s="98" t="s">
        <v>1373</v>
      </c>
      <c r="I318" s="99" t="s">
        <v>2052</v>
      </c>
      <c r="J318" s="100">
        <v>18000</v>
      </c>
      <c r="K318" s="46">
        <f t="shared" si="17"/>
        <v>140150</v>
      </c>
      <c r="L318" s="79"/>
      <c r="M318" s="100">
        <v>140150</v>
      </c>
      <c r="O318" s="98" t="s">
        <v>1208</v>
      </c>
      <c r="P318" s="99" t="s">
        <v>2004</v>
      </c>
      <c r="Q318" s="100">
        <v>1861783</v>
      </c>
      <c r="R318" s="46">
        <f t="shared" si="18"/>
        <v>11556492</v>
      </c>
      <c r="S318" s="100">
        <v>891632</v>
      </c>
      <c r="T318" s="100">
        <v>10664860</v>
      </c>
      <c r="V318" s="98" t="s">
        <v>1223</v>
      </c>
      <c r="W318" s="99" t="s">
        <v>2008</v>
      </c>
      <c r="X318" s="100">
        <v>11000</v>
      </c>
      <c r="Y318" s="100">
        <f t="shared" si="19"/>
        <v>4762152</v>
      </c>
      <c r="Z318" s="79"/>
      <c r="AA318" s="100">
        <v>4762152</v>
      </c>
    </row>
    <row r="319" spans="1:27" ht="15">
      <c r="A319" s="98" t="s">
        <v>1278</v>
      </c>
      <c r="B319" s="99" t="s">
        <v>2273</v>
      </c>
      <c r="C319" s="79"/>
      <c r="D319" s="46">
        <f t="shared" si="16"/>
        <v>844259</v>
      </c>
      <c r="E319" s="100">
        <v>92000</v>
      </c>
      <c r="F319" s="100">
        <v>752259</v>
      </c>
      <c r="H319" s="98" t="s">
        <v>1375</v>
      </c>
      <c r="I319" s="99" t="s">
        <v>2053</v>
      </c>
      <c r="J319" s="79"/>
      <c r="K319" s="46">
        <f t="shared" si="17"/>
        <v>2456000</v>
      </c>
      <c r="L319" s="79"/>
      <c r="M319" s="100">
        <v>2456000</v>
      </c>
      <c r="O319" s="98" t="s">
        <v>1211</v>
      </c>
      <c r="P319" s="99" t="s">
        <v>2235</v>
      </c>
      <c r="Q319" s="100">
        <v>6839918</v>
      </c>
      <c r="R319" s="46">
        <f t="shared" si="18"/>
        <v>2531308</v>
      </c>
      <c r="S319" s="100">
        <v>226151</v>
      </c>
      <c r="T319" s="100">
        <v>2305157</v>
      </c>
      <c r="V319" s="98" t="s">
        <v>1226</v>
      </c>
      <c r="W319" s="99" t="s">
        <v>2009</v>
      </c>
      <c r="X319" s="100">
        <v>25806576</v>
      </c>
      <c r="Y319" s="100">
        <f t="shared" si="19"/>
        <v>105871994</v>
      </c>
      <c r="Z319" s="100">
        <v>583001</v>
      </c>
      <c r="AA319" s="100">
        <v>105288993</v>
      </c>
    </row>
    <row r="320" spans="1:27" ht="15">
      <c r="A320" s="98" t="s">
        <v>1281</v>
      </c>
      <c r="B320" s="99" t="s">
        <v>2026</v>
      </c>
      <c r="C320" s="100">
        <v>1683895</v>
      </c>
      <c r="D320" s="46">
        <f t="shared" si="16"/>
        <v>729034</v>
      </c>
      <c r="E320" s="100">
        <v>63450</v>
      </c>
      <c r="F320" s="100">
        <v>665584</v>
      </c>
      <c r="H320" s="98" t="s">
        <v>1378</v>
      </c>
      <c r="I320" s="99" t="s">
        <v>2054</v>
      </c>
      <c r="J320" s="100">
        <v>192400</v>
      </c>
      <c r="K320" s="46">
        <f t="shared" si="17"/>
        <v>64280</v>
      </c>
      <c r="L320" s="79"/>
      <c r="M320" s="100">
        <v>64280</v>
      </c>
      <c r="O320" s="98" t="s">
        <v>1214</v>
      </c>
      <c r="P320" s="99" t="s">
        <v>2005</v>
      </c>
      <c r="Q320" s="100">
        <v>13915241</v>
      </c>
      <c r="R320" s="46">
        <f t="shared" si="18"/>
        <v>13522914</v>
      </c>
      <c r="S320" s="100">
        <v>1767382</v>
      </c>
      <c r="T320" s="100">
        <v>11755532</v>
      </c>
      <c r="V320" s="98" t="s">
        <v>1230</v>
      </c>
      <c r="W320" s="99" t="s">
        <v>2010</v>
      </c>
      <c r="X320" s="100">
        <v>168003</v>
      </c>
      <c r="Y320" s="100">
        <f t="shared" si="19"/>
        <v>210146</v>
      </c>
      <c r="Z320" s="79"/>
      <c r="AA320" s="100">
        <v>210146</v>
      </c>
    </row>
    <row r="321" spans="1:27" ht="15">
      <c r="A321" s="98" t="s">
        <v>1284</v>
      </c>
      <c r="B321" s="99" t="s">
        <v>2027</v>
      </c>
      <c r="C321" s="100">
        <v>2106000</v>
      </c>
      <c r="D321" s="46">
        <f t="shared" si="16"/>
        <v>1259982</v>
      </c>
      <c r="E321" s="100">
        <v>66100</v>
      </c>
      <c r="F321" s="100">
        <v>1193882</v>
      </c>
      <c r="H321" s="98" t="s">
        <v>1381</v>
      </c>
      <c r="I321" s="99" t="s">
        <v>2055</v>
      </c>
      <c r="J321" s="100">
        <v>1224025</v>
      </c>
      <c r="K321" s="46">
        <f t="shared" si="17"/>
        <v>2069350</v>
      </c>
      <c r="L321" s="100">
        <v>7500</v>
      </c>
      <c r="M321" s="100">
        <v>2061850</v>
      </c>
      <c r="O321" s="98" t="s">
        <v>1217</v>
      </c>
      <c r="P321" s="99" t="s">
        <v>2006</v>
      </c>
      <c r="Q321" s="100">
        <v>2791450</v>
      </c>
      <c r="R321" s="46">
        <f t="shared" si="18"/>
        <v>1906195</v>
      </c>
      <c r="S321" s="100">
        <v>783401</v>
      </c>
      <c r="T321" s="100">
        <v>1122794</v>
      </c>
      <c r="V321" s="98" t="s">
        <v>1233</v>
      </c>
      <c r="W321" s="99" t="s">
        <v>2011</v>
      </c>
      <c r="X321" s="79"/>
      <c r="Y321" s="100">
        <f t="shared" si="19"/>
        <v>1089932</v>
      </c>
      <c r="Z321" s="100">
        <v>515298</v>
      </c>
      <c r="AA321" s="100">
        <v>574634</v>
      </c>
    </row>
    <row r="322" spans="1:27" ht="15">
      <c r="A322" s="98" t="s">
        <v>1287</v>
      </c>
      <c r="B322" s="99" t="s">
        <v>2266</v>
      </c>
      <c r="C322" s="79"/>
      <c r="D322" s="46">
        <f t="shared" si="16"/>
        <v>392997</v>
      </c>
      <c r="E322" s="100">
        <v>206237</v>
      </c>
      <c r="F322" s="100">
        <v>186760</v>
      </c>
      <c r="H322" s="98" t="s">
        <v>1384</v>
      </c>
      <c r="I322" s="99" t="s">
        <v>2056</v>
      </c>
      <c r="J322" s="100">
        <v>280000</v>
      </c>
      <c r="K322" s="46">
        <f t="shared" si="17"/>
        <v>776139</v>
      </c>
      <c r="L322" s="79"/>
      <c r="M322" s="100">
        <v>776139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100">
        <f t="shared" si="19"/>
        <v>13442524</v>
      </c>
      <c r="Z322" s="100">
        <v>899501</v>
      </c>
      <c r="AA322" s="100">
        <v>12543023</v>
      </c>
    </row>
    <row r="323" spans="1:27" ht="15">
      <c r="A323" s="98" t="s">
        <v>1293</v>
      </c>
      <c r="B323" s="99" t="s">
        <v>2029</v>
      </c>
      <c r="C323" s="79"/>
      <c r="D323" s="46">
        <f t="shared" si="16"/>
        <v>363764</v>
      </c>
      <c r="E323" s="79"/>
      <c r="F323" s="100">
        <v>363764</v>
      </c>
      <c r="H323" s="98" t="s">
        <v>1388</v>
      </c>
      <c r="I323" s="99" t="s">
        <v>2057</v>
      </c>
      <c r="J323" s="79"/>
      <c r="K323" s="46">
        <f t="shared" si="17"/>
        <v>11050</v>
      </c>
      <c r="L323" s="79"/>
      <c r="M323" s="100">
        <v>11050</v>
      </c>
      <c r="O323" s="98" t="s">
        <v>1223</v>
      </c>
      <c r="P323" s="99" t="s">
        <v>2008</v>
      </c>
      <c r="Q323" s="100">
        <v>237202</v>
      </c>
      <c r="R323" s="46">
        <f t="shared" si="18"/>
        <v>2046801</v>
      </c>
      <c r="S323" s="100">
        <v>214829</v>
      </c>
      <c r="T323" s="100">
        <v>1831972</v>
      </c>
      <c r="V323" s="98" t="s">
        <v>1239</v>
      </c>
      <c r="W323" s="99" t="s">
        <v>2013</v>
      </c>
      <c r="X323" s="100">
        <v>592811</v>
      </c>
      <c r="Y323" s="100">
        <f t="shared" si="19"/>
        <v>486510</v>
      </c>
      <c r="Z323" s="79"/>
      <c r="AA323" s="100">
        <v>486510</v>
      </c>
    </row>
    <row r="324" spans="1:27" ht="15">
      <c r="A324" s="98" t="s">
        <v>1296</v>
      </c>
      <c r="B324" s="99" t="s">
        <v>2030</v>
      </c>
      <c r="C324" s="79"/>
      <c r="D324" s="46">
        <f t="shared" si="16"/>
        <v>805121</v>
      </c>
      <c r="E324" s="100">
        <v>156000</v>
      </c>
      <c r="F324" s="100">
        <v>649121</v>
      </c>
      <c r="H324" s="98" t="s">
        <v>1391</v>
      </c>
      <c r="I324" s="99" t="s">
        <v>2058</v>
      </c>
      <c r="J324" s="79"/>
      <c r="K324" s="46">
        <f t="shared" si="17"/>
        <v>9783</v>
      </c>
      <c r="L324" s="79"/>
      <c r="M324" s="100">
        <v>9783</v>
      </c>
      <c r="O324" s="98" t="s">
        <v>1226</v>
      </c>
      <c r="P324" s="99" t="s">
        <v>2009</v>
      </c>
      <c r="Q324" s="100">
        <v>42609036</v>
      </c>
      <c r="R324" s="46">
        <f t="shared" si="18"/>
        <v>27767143</v>
      </c>
      <c r="S324" s="100">
        <v>4262260</v>
      </c>
      <c r="T324" s="100">
        <v>23504883</v>
      </c>
      <c r="V324" s="98" t="s">
        <v>1242</v>
      </c>
      <c r="W324" s="99" t="s">
        <v>2014</v>
      </c>
      <c r="X324" s="100">
        <v>408625</v>
      </c>
      <c r="Y324" s="100">
        <f t="shared" si="19"/>
        <v>42986</v>
      </c>
      <c r="Z324" s="79"/>
      <c r="AA324" s="100">
        <v>42986</v>
      </c>
    </row>
    <row r="325" spans="1:27" ht="15">
      <c r="A325" s="98" t="s">
        <v>1299</v>
      </c>
      <c r="B325" s="99" t="s">
        <v>2264</v>
      </c>
      <c r="C325" s="100">
        <v>38000</v>
      </c>
      <c r="D325" s="46">
        <f t="shared" si="16"/>
        <v>55900</v>
      </c>
      <c r="E325" s="79"/>
      <c r="F325" s="100">
        <v>55900</v>
      </c>
      <c r="H325" s="98" t="s">
        <v>1394</v>
      </c>
      <c r="I325" s="99" t="s">
        <v>2059</v>
      </c>
      <c r="J325" s="100">
        <v>607000</v>
      </c>
      <c r="K325" s="46">
        <f t="shared" si="17"/>
        <v>284200</v>
      </c>
      <c r="L325" s="79"/>
      <c r="M325" s="100">
        <v>284200</v>
      </c>
      <c r="O325" s="98" t="s">
        <v>1230</v>
      </c>
      <c r="P325" s="99" t="s">
        <v>2010</v>
      </c>
      <c r="Q325" s="100">
        <v>1201000</v>
      </c>
      <c r="R325" s="46">
        <f t="shared" si="18"/>
        <v>2763315</v>
      </c>
      <c r="S325" s="100">
        <v>1194316</v>
      </c>
      <c r="T325" s="100">
        <v>1568999</v>
      </c>
      <c r="V325" s="98" t="s">
        <v>1245</v>
      </c>
      <c r="W325" s="99" t="s">
        <v>2015</v>
      </c>
      <c r="X325" s="100">
        <v>203594</v>
      </c>
      <c r="Y325" s="100">
        <f t="shared" si="19"/>
        <v>1054098</v>
      </c>
      <c r="Z325" s="100">
        <v>5000</v>
      </c>
      <c r="AA325" s="100">
        <v>1049098</v>
      </c>
    </row>
    <row r="326" spans="1:27" ht="15">
      <c r="A326" s="98" t="s">
        <v>1302</v>
      </c>
      <c r="B326" s="99" t="s">
        <v>2031</v>
      </c>
      <c r="C326" s="100">
        <v>856595</v>
      </c>
      <c r="D326" s="46">
        <f t="shared" si="16"/>
        <v>1516307</v>
      </c>
      <c r="E326" s="100">
        <v>415850</v>
      </c>
      <c r="F326" s="100">
        <v>1100457</v>
      </c>
      <c r="H326" s="98" t="s">
        <v>1397</v>
      </c>
      <c r="I326" s="99" t="s">
        <v>2060</v>
      </c>
      <c r="J326" s="100">
        <v>56300</v>
      </c>
      <c r="K326" s="46">
        <f t="shared" si="17"/>
        <v>93698</v>
      </c>
      <c r="L326" s="79"/>
      <c r="M326" s="100">
        <v>93698</v>
      </c>
      <c r="O326" s="98" t="s">
        <v>1233</v>
      </c>
      <c r="P326" s="99" t="s">
        <v>2011</v>
      </c>
      <c r="Q326" s="79"/>
      <c r="R326" s="46">
        <f t="shared" si="18"/>
        <v>868917</v>
      </c>
      <c r="S326" s="100">
        <v>212701</v>
      </c>
      <c r="T326" s="100">
        <v>656216</v>
      </c>
      <c r="V326" s="98" t="s">
        <v>1248</v>
      </c>
      <c r="W326" s="99" t="s">
        <v>2016</v>
      </c>
      <c r="X326" s="100">
        <v>31600</v>
      </c>
      <c r="Y326" s="100">
        <f t="shared" si="19"/>
        <v>100939</v>
      </c>
      <c r="Z326" s="79"/>
      <c r="AA326" s="100">
        <v>100939</v>
      </c>
    </row>
    <row r="327" spans="1:27" ht="15">
      <c r="A327" s="98" t="s">
        <v>1305</v>
      </c>
      <c r="B327" s="99" t="s">
        <v>2032</v>
      </c>
      <c r="C327" s="100">
        <v>516300</v>
      </c>
      <c r="D327" s="46">
        <f aca="true" t="shared" si="20" ref="D327:D390">E327+F327</f>
        <v>1755157</v>
      </c>
      <c r="E327" s="79"/>
      <c r="F327" s="100">
        <v>1755157</v>
      </c>
      <c r="H327" s="98" t="s">
        <v>1400</v>
      </c>
      <c r="I327" s="99" t="s">
        <v>2061</v>
      </c>
      <c r="J327" s="79"/>
      <c r="K327" s="46">
        <f aca="true" t="shared" si="21" ref="K327:K390">L327+M327</f>
        <v>20775</v>
      </c>
      <c r="L327" s="79"/>
      <c r="M327" s="100">
        <v>20775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6298633</v>
      </c>
      <c r="S327" s="100">
        <v>337501</v>
      </c>
      <c r="T327" s="100">
        <v>5961132</v>
      </c>
      <c r="V327" s="98" t="s">
        <v>1251</v>
      </c>
      <c r="W327" s="99" t="s">
        <v>2017</v>
      </c>
      <c r="X327" s="100">
        <v>706694</v>
      </c>
      <c r="Y327" s="100">
        <f aca="true" t="shared" si="23" ref="Y327:Y390">Z327+AA327</f>
        <v>673881</v>
      </c>
      <c r="Z327" s="100">
        <v>40000</v>
      </c>
      <c r="AA327" s="100">
        <v>633881</v>
      </c>
    </row>
    <row r="328" spans="1:27" ht="15">
      <c r="A328" s="98" t="s">
        <v>1308</v>
      </c>
      <c r="B328" s="99" t="s">
        <v>2328</v>
      </c>
      <c r="C328" s="100">
        <v>1852951</v>
      </c>
      <c r="D328" s="46">
        <f t="shared" si="20"/>
        <v>717366</v>
      </c>
      <c r="E328" s="100">
        <v>162600</v>
      </c>
      <c r="F328" s="100">
        <v>554766</v>
      </c>
      <c r="H328" s="98" t="s">
        <v>1406</v>
      </c>
      <c r="I328" s="99" t="s">
        <v>2063</v>
      </c>
      <c r="J328" s="100">
        <v>78257</v>
      </c>
      <c r="K328" s="46">
        <f t="shared" si="21"/>
        <v>26245</v>
      </c>
      <c r="L328" s="79"/>
      <c r="M328" s="100">
        <v>26245</v>
      </c>
      <c r="O328" s="98" t="s">
        <v>1239</v>
      </c>
      <c r="P328" s="99" t="s">
        <v>2013</v>
      </c>
      <c r="Q328" s="100">
        <v>2293251</v>
      </c>
      <c r="R328" s="46">
        <f t="shared" si="22"/>
        <v>3781855</v>
      </c>
      <c r="S328" s="100">
        <v>833300</v>
      </c>
      <c r="T328" s="100">
        <v>2948555</v>
      </c>
      <c r="V328" s="98" t="s">
        <v>1254</v>
      </c>
      <c r="W328" s="99" t="s">
        <v>2018</v>
      </c>
      <c r="X328" s="100">
        <v>44753</v>
      </c>
      <c r="Y328" s="100">
        <f t="shared" si="23"/>
        <v>528045</v>
      </c>
      <c r="Z328" s="100">
        <v>57000</v>
      </c>
      <c r="AA328" s="100">
        <v>471045</v>
      </c>
    </row>
    <row r="329" spans="1:27" ht="15">
      <c r="A329" s="98" t="s">
        <v>1311</v>
      </c>
      <c r="B329" s="99" t="s">
        <v>2033</v>
      </c>
      <c r="C329" s="100">
        <v>2443316</v>
      </c>
      <c r="D329" s="46">
        <f t="shared" si="20"/>
        <v>1825843</v>
      </c>
      <c r="E329" s="100">
        <v>296000</v>
      </c>
      <c r="F329" s="100">
        <v>1529843</v>
      </c>
      <c r="H329" s="98" t="s">
        <v>1409</v>
      </c>
      <c r="I329" s="99" t="s">
        <v>2064</v>
      </c>
      <c r="J329" s="79"/>
      <c r="K329" s="46">
        <f t="shared" si="21"/>
        <v>375112</v>
      </c>
      <c r="L329" s="79"/>
      <c r="M329" s="100">
        <v>375112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100">
        <f t="shared" si="23"/>
        <v>606624</v>
      </c>
      <c r="Z329" s="79"/>
      <c r="AA329" s="100">
        <v>606624</v>
      </c>
    </row>
    <row r="330" spans="1:27" ht="15">
      <c r="A330" s="98" t="s">
        <v>1314</v>
      </c>
      <c r="B330" s="99" t="s">
        <v>2034</v>
      </c>
      <c r="C330" s="79"/>
      <c r="D330" s="46">
        <f t="shared" si="20"/>
        <v>375988</v>
      </c>
      <c r="E330" s="100">
        <v>59700</v>
      </c>
      <c r="F330" s="100">
        <v>316288</v>
      </c>
      <c r="H330" s="98" t="s">
        <v>1412</v>
      </c>
      <c r="I330" s="99" t="s">
        <v>2065</v>
      </c>
      <c r="J330" s="79"/>
      <c r="K330" s="46">
        <f t="shared" si="21"/>
        <v>137501</v>
      </c>
      <c r="L330" s="79"/>
      <c r="M330" s="100">
        <v>137501</v>
      </c>
      <c r="O330" s="98" t="s">
        <v>1245</v>
      </c>
      <c r="P330" s="99" t="s">
        <v>2015</v>
      </c>
      <c r="Q330" s="100">
        <v>4504641</v>
      </c>
      <c r="R330" s="46">
        <f t="shared" si="22"/>
        <v>4022340</v>
      </c>
      <c r="S330" s="100">
        <v>1209943</v>
      </c>
      <c r="T330" s="100">
        <v>2812397</v>
      </c>
      <c r="V330" s="98" t="s">
        <v>1260</v>
      </c>
      <c r="W330" s="99" t="s">
        <v>2020</v>
      </c>
      <c r="X330" s="79"/>
      <c r="Y330" s="100">
        <f t="shared" si="23"/>
        <v>5222589</v>
      </c>
      <c r="Z330" s="79"/>
      <c r="AA330" s="100">
        <v>5222589</v>
      </c>
    </row>
    <row r="331" spans="1:27" ht="15">
      <c r="A331" s="98" t="s">
        <v>1317</v>
      </c>
      <c r="B331" s="99" t="s">
        <v>2035</v>
      </c>
      <c r="C331" s="100">
        <v>1299290</v>
      </c>
      <c r="D331" s="46">
        <f t="shared" si="20"/>
        <v>482786</v>
      </c>
      <c r="E331" s="100">
        <v>80860</v>
      </c>
      <c r="F331" s="100">
        <v>401926</v>
      </c>
      <c r="H331" s="98" t="s">
        <v>1415</v>
      </c>
      <c r="I331" s="99" t="s">
        <v>2066</v>
      </c>
      <c r="J331" s="100">
        <v>125153</v>
      </c>
      <c r="K331" s="46">
        <f t="shared" si="21"/>
        <v>632050</v>
      </c>
      <c r="L331" s="79"/>
      <c r="M331" s="100">
        <v>632050</v>
      </c>
      <c r="O331" s="98" t="s">
        <v>1248</v>
      </c>
      <c r="P331" s="99" t="s">
        <v>2016</v>
      </c>
      <c r="Q331" s="100">
        <v>2058900</v>
      </c>
      <c r="R331" s="46">
        <f t="shared" si="22"/>
        <v>3614038</v>
      </c>
      <c r="S331" s="100">
        <v>729600</v>
      </c>
      <c r="T331" s="100">
        <v>2884438</v>
      </c>
      <c r="V331" s="98" t="s">
        <v>1263</v>
      </c>
      <c r="W331" s="99" t="s">
        <v>2021</v>
      </c>
      <c r="X331" s="100">
        <v>32700</v>
      </c>
      <c r="Y331" s="100">
        <f t="shared" si="23"/>
        <v>324405</v>
      </c>
      <c r="Z331" s="79"/>
      <c r="AA331" s="100">
        <v>324405</v>
      </c>
    </row>
    <row r="332" spans="1:27" ht="15">
      <c r="A332" s="98" t="s">
        <v>1320</v>
      </c>
      <c r="B332" s="99" t="s">
        <v>2036</v>
      </c>
      <c r="C332" s="100">
        <v>1801956</v>
      </c>
      <c r="D332" s="46">
        <f t="shared" si="20"/>
        <v>3092557</v>
      </c>
      <c r="E332" s="100">
        <v>1086496</v>
      </c>
      <c r="F332" s="100">
        <v>2006061</v>
      </c>
      <c r="H332" s="98" t="s">
        <v>1418</v>
      </c>
      <c r="I332" s="99" t="s">
        <v>2067</v>
      </c>
      <c r="J332" s="79"/>
      <c r="K332" s="46">
        <f t="shared" si="21"/>
        <v>1701034</v>
      </c>
      <c r="L332" s="79"/>
      <c r="M332" s="100">
        <v>1701034</v>
      </c>
      <c r="O332" s="98" t="s">
        <v>1251</v>
      </c>
      <c r="P332" s="99" t="s">
        <v>2017</v>
      </c>
      <c r="Q332" s="100">
        <v>4747500</v>
      </c>
      <c r="R332" s="46">
        <f t="shared" si="22"/>
        <v>3112281</v>
      </c>
      <c r="S332" s="100">
        <v>909717</v>
      </c>
      <c r="T332" s="100">
        <v>2202564</v>
      </c>
      <c r="V332" s="98" t="s">
        <v>1266</v>
      </c>
      <c r="W332" s="99" t="s">
        <v>2022</v>
      </c>
      <c r="X332" s="100">
        <v>2000000</v>
      </c>
      <c r="Y332" s="100">
        <f t="shared" si="23"/>
        <v>201695</v>
      </c>
      <c r="Z332" s="79"/>
      <c r="AA332" s="100">
        <v>201695</v>
      </c>
    </row>
    <row r="333" spans="1:27" ht="15">
      <c r="A333" s="98" t="s">
        <v>1323</v>
      </c>
      <c r="B333" s="99" t="s">
        <v>2037</v>
      </c>
      <c r="C333" s="100">
        <v>650000</v>
      </c>
      <c r="D333" s="46">
        <f t="shared" si="20"/>
        <v>405944</v>
      </c>
      <c r="E333" s="79"/>
      <c r="F333" s="100">
        <v>405944</v>
      </c>
      <c r="H333" s="98" t="s">
        <v>1421</v>
      </c>
      <c r="I333" s="99" t="s">
        <v>2068</v>
      </c>
      <c r="J333" s="79"/>
      <c r="K333" s="46">
        <f t="shared" si="21"/>
        <v>207575</v>
      </c>
      <c r="L333" s="79"/>
      <c r="M333" s="100">
        <v>207575</v>
      </c>
      <c r="O333" s="98" t="s">
        <v>1254</v>
      </c>
      <c r="P333" s="99" t="s">
        <v>2018</v>
      </c>
      <c r="Q333" s="100">
        <v>4665199</v>
      </c>
      <c r="R333" s="46">
        <f t="shared" si="22"/>
        <v>6649842</v>
      </c>
      <c r="S333" s="100">
        <v>283006</v>
      </c>
      <c r="T333" s="100">
        <v>6366836</v>
      </c>
      <c r="V333" s="98" t="s">
        <v>1269</v>
      </c>
      <c r="W333" s="99" t="s">
        <v>2023</v>
      </c>
      <c r="X333" s="100">
        <v>17166</v>
      </c>
      <c r="Y333" s="100">
        <f t="shared" si="23"/>
        <v>1199040</v>
      </c>
      <c r="Z333" s="100">
        <v>276875</v>
      </c>
      <c r="AA333" s="100">
        <v>922165</v>
      </c>
    </row>
    <row r="334" spans="1:27" ht="15">
      <c r="A334" s="98" t="s">
        <v>1329</v>
      </c>
      <c r="B334" s="99" t="s">
        <v>2038</v>
      </c>
      <c r="C334" s="100">
        <v>339500</v>
      </c>
      <c r="D334" s="46">
        <f t="shared" si="20"/>
        <v>1007438</v>
      </c>
      <c r="E334" s="100">
        <v>129000</v>
      </c>
      <c r="F334" s="100">
        <v>878438</v>
      </c>
      <c r="H334" s="98" t="s">
        <v>1427</v>
      </c>
      <c r="I334" s="99" t="s">
        <v>2070</v>
      </c>
      <c r="J334" s="100">
        <v>21756</v>
      </c>
      <c r="K334" s="46">
        <f t="shared" si="21"/>
        <v>296612</v>
      </c>
      <c r="L334" s="100">
        <v>2000</v>
      </c>
      <c r="M334" s="100">
        <v>294612</v>
      </c>
      <c r="O334" s="98" t="s">
        <v>1257</v>
      </c>
      <c r="P334" s="99" t="s">
        <v>2019</v>
      </c>
      <c r="Q334" s="100">
        <v>10667888</v>
      </c>
      <c r="R334" s="46">
        <f t="shared" si="22"/>
        <v>5354631</v>
      </c>
      <c r="S334" s="100">
        <v>1141297</v>
      </c>
      <c r="T334" s="100">
        <v>4213334</v>
      </c>
      <c r="V334" s="98" t="s">
        <v>1272</v>
      </c>
      <c r="W334" s="99" t="s">
        <v>2024</v>
      </c>
      <c r="X334" s="100">
        <v>268950</v>
      </c>
      <c r="Y334" s="100">
        <f t="shared" si="23"/>
        <v>21445577</v>
      </c>
      <c r="Z334" s="100">
        <v>17817000</v>
      </c>
      <c r="AA334" s="100">
        <v>3628577</v>
      </c>
    </row>
    <row r="335" spans="1:27" ht="15">
      <c r="A335" s="98" t="s">
        <v>1332</v>
      </c>
      <c r="B335" s="99" t="s">
        <v>2039</v>
      </c>
      <c r="C335" s="100">
        <v>100000</v>
      </c>
      <c r="D335" s="46">
        <f t="shared" si="20"/>
        <v>239567</v>
      </c>
      <c r="E335" s="79"/>
      <c r="F335" s="100">
        <v>239567</v>
      </c>
      <c r="H335" s="98" t="s">
        <v>1430</v>
      </c>
      <c r="I335" s="99" t="s">
        <v>2071</v>
      </c>
      <c r="J335" s="79"/>
      <c r="K335" s="46">
        <f t="shared" si="21"/>
        <v>151181</v>
      </c>
      <c r="L335" s="79"/>
      <c r="M335" s="100">
        <v>151181</v>
      </c>
      <c r="O335" s="98" t="s">
        <v>1260</v>
      </c>
      <c r="P335" s="99" t="s">
        <v>2020</v>
      </c>
      <c r="Q335" s="100">
        <v>1457725</v>
      </c>
      <c r="R335" s="46">
        <f t="shared" si="22"/>
        <v>2642637</v>
      </c>
      <c r="S335" s="100">
        <v>84950</v>
      </c>
      <c r="T335" s="100">
        <v>2557687</v>
      </c>
      <c r="V335" s="98" t="s">
        <v>1275</v>
      </c>
      <c r="W335" s="99" t="s">
        <v>2025</v>
      </c>
      <c r="X335" s="100">
        <v>2673050</v>
      </c>
      <c r="Y335" s="100">
        <f t="shared" si="23"/>
        <v>20194703</v>
      </c>
      <c r="Z335" s="79"/>
      <c r="AA335" s="100">
        <v>20194703</v>
      </c>
    </row>
    <row r="336" spans="1:27" ht="15">
      <c r="A336" s="98" t="s">
        <v>1335</v>
      </c>
      <c r="B336" s="99" t="s">
        <v>2040</v>
      </c>
      <c r="C336" s="79"/>
      <c r="D336" s="46">
        <f t="shared" si="20"/>
        <v>338541</v>
      </c>
      <c r="E336" s="79"/>
      <c r="F336" s="100">
        <v>338541</v>
      </c>
      <c r="H336" s="98" t="s">
        <v>1433</v>
      </c>
      <c r="I336" s="99" t="s">
        <v>2072</v>
      </c>
      <c r="J336" s="79"/>
      <c r="K336" s="46">
        <f t="shared" si="21"/>
        <v>293883</v>
      </c>
      <c r="L336" s="79"/>
      <c r="M336" s="100">
        <v>293883</v>
      </c>
      <c r="O336" s="98" t="s">
        <v>1263</v>
      </c>
      <c r="P336" s="99" t="s">
        <v>2021</v>
      </c>
      <c r="Q336" s="79"/>
      <c r="R336" s="46">
        <f t="shared" si="22"/>
        <v>450513</v>
      </c>
      <c r="S336" s="79"/>
      <c r="T336" s="100">
        <v>450513</v>
      </c>
      <c r="V336" s="98" t="s">
        <v>1278</v>
      </c>
      <c r="W336" s="99" t="s">
        <v>2273</v>
      </c>
      <c r="X336" s="79"/>
      <c r="Y336" s="100">
        <f t="shared" si="23"/>
        <v>292759</v>
      </c>
      <c r="Z336" s="79"/>
      <c r="AA336" s="100">
        <v>292759</v>
      </c>
    </row>
    <row r="337" spans="1:27" ht="15">
      <c r="A337" s="98" t="s">
        <v>1338</v>
      </c>
      <c r="B337" s="99" t="s">
        <v>2041</v>
      </c>
      <c r="C337" s="100">
        <v>5157000</v>
      </c>
      <c r="D337" s="46">
        <f t="shared" si="20"/>
        <v>1178898</v>
      </c>
      <c r="E337" s="100">
        <v>346625</v>
      </c>
      <c r="F337" s="100">
        <v>832273</v>
      </c>
      <c r="H337" s="98" t="s">
        <v>1436</v>
      </c>
      <c r="I337" s="99" t="s">
        <v>2073</v>
      </c>
      <c r="J337" s="100">
        <v>8000</v>
      </c>
      <c r="K337" s="46">
        <f t="shared" si="21"/>
        <v>695625</v>
      </c>
      <c r="L337" s="79"/>
      <c r="M337" s="100">
        <v>695625</v>
      </c>
      <c r="O337" s="98" t="s">
        <v>1266</v>
      </c>
      <c r="P337" s="99" t="s">
        <v>2022</v>
      </c>
      <c r="Q337" s="100">
        <v>8414350</v>
      </c>
      <c r="R337" s="46">
        <f t="shared" si="22"/>
        <v>8051417</v>
      </c>
      <c r="S337" s="100">
        <v>3579050</v>
      </c>
      <c r="T337" s="100">
        <v>4472367</v>
      </c>
      <c r="V337" s="98" t="s">
        <v>1281</v>
      </c>
      <c r="W337" s="99" t="s">
        <v>2026</v>
      </c>
      <c r="X337" s="100">
        <v>116471</v>
      </c>
      <c r="Y337" s="100">
        <f t="shared" si="23"/>
        <v>67918320</v>
      </c>
      <c r="Z337" s="100">
        <v>70900</v>
      </c>
      <c r="AA337" s="100">
        <v>67847420</v>
      </c>
    </row>
    <row r="338" spans="1:27" ht="15">
      <c r="A338" s="98" t="s">
        <v>1341</v>
      </c>
      <c r="B338" s="99" t="s">
        <v>2042</v>
      </c>
      <c r="C338" s="79"/>
      <c r="D338" s="46">
        <f t="shared" si="20"/>
        <v>293746</v>
      </c>
      <c r="E338" s="100">
        <v>85000</v>
      </c>
      <c r="F338" s="100">
        <v>208746</v>
      </c>
      <c r="H338" s="98" t="s">
        <v>1439</v>
      </c>
      <c r="I338" s="99" t="s">
        <v>2074</v>
      </c>
      <c r="J338" s="79"/>
      <c r="K338" s="46">
        <f t="shared" si="21"/>
        <v>42000</v>
      </c>
      <c r="L338" s="79"/>
      <c r="M338" s="100">
        <v>42000</v>
      </c>
      <c r="O338" s="98" t="s">
        <v>1269</v>
      </c>
      <c r="P338" s="99" t="s">
        <v>2023</v>
      </c>
      <c r="Q338" s="100">
        <v>616467</v>
      </c>
      <c r="R338" s="46">
        <f t="shared" si="22"/>
        <v>735159</v>
      </c>
      <c r="S338" s="100">
        <v>296935</v>
      </c>
      <c r="T338" s="100">
        <v>438224</v>
      </c>
      <c r="V338" s="98" t="s">
        <v>1284</v>
      </c>
      <c r="W338" s="99" t="s">
        <v>2027</v>
      </c>
      <c r="X338" s="100">
        <v>8709155</v>
      </c>
      <c r="Y338" s="100">
        <f t="shared" si="23"/>
        <v>15423345</v>
      </c>
      <c r="Z338" s="100">
        <v>3500001</v>
      </c>
      <c r="AA338" s="100">
        <v>11923344</v>
      </c>
    </row>
    <row r="339" spans="1:27" ht="15">
      <c r="A339" s="98" t="s">
        <v>1344</v>
      </c>
      <c r="B339" s="99" t="s">
        <v>2043</v>
      </c>
      <c r="C339" s="100">
        <v>400050</v>
      </c>
      <c r="D339" s="46">
        <f t="shared" si="20"/>
        <v>527086</v>
      </c>
      <c r="E339" s="100">
        <v>3225</v>
      </c>
      <c r="F339" s="100">
        <v>523861</v>
      </c>
      <c r="H339" s="98" t="s">
        <v>1445</v>
      </c>
      <c r="I339" s="99" t="s">
        <v>2076</v>
      </c>
      <c r="J339" s="79"/>
      <c r="K339" s="46">
        <f t="shared" si="21"/>
        <v>4</v>
      </c>
      <c r="L339" s="79"/>
      <c r="M339" s="100">
        <v>4</v>
      </c>
      <c r="O339" s="98" t="s">
        <v>1272</v>
      </c>
      <c r="P339" s="99" t="s">
        <v>2024</v>
      </c>
      <c r="Q339" s="100">
        <v>213194</v>
      </c>
      <c r="R339" s="46">
        <f t="shared" si="22"/>
        <v>1590402</v>
      </c>
      <c r="S339" s="100">
        <v>212000</v>
      </c>
      <c r="T339" s="100">
        <v>1378402</v>
      </c>
      <c r="V339" s="98" t="s">
        <v>1290</v>
      </c>
      <c r="W339" s="99" t="s">
        <v>2028</v>
      </c>
      <c r="X339" s="100">
        <v>575000</v>
      </c>
      <c r="Y339" s="100">
        <f t="shared" si="23"/>
        <v>290185</v>
      </c>
      <c r="Z339" s="79"/>
      <c r="AA339" s="100">
        <v>290185</v>
      </c>
    </row>
    <row r="340" spans="1:27" ht="15">
      <c r="A340" s="98" t="s">
        <v>1347</v>
      </c>
      <c r="B340" s="99" t="s">
        <v>2044</v>
      </c>
      <c r="C340" s="100">
        <v>181900</v>
      </c>
      <c r="D340" s="46">
        <f t="shared" si="20"/>
        <v>234675</v>
      </c>
      <c r="E340" s="79"/>
      <c r="F340" s="100">
        <v>234675</v>
      </c>
      <c r="H340" s="98" t="s">
        <v>1448</v>
      </c>
      <c r="I340" s="99" t="s">
        <v>2077</v>
      </c>
      <c r="J340" s="100">
        <v>601200</v>
      </c>
      <c r="K340" s="46">
        <f t="shared" si="21"/>
        <v>142083</v>
      </c>
      <c r="L340" s="100">
        <v>52000</v>
      </c>
      <c r="M340" s="100">
        <v>90083</v>
      </c>
      <c r="O340" s="98" t="s">
        <v>1275</v>
      </c>
      <c r="P340" s="99" t="s">
        <v>2025</v>
      </c>
      <c r="Q340" s="100">
        <v>8214550</v>
      </c>
      <c r="R340" s="46">
        <f t="shared" si="22"/>
        <v>15833231</v>
      </c>
      <c r="S340" s="100">
        <v>1645607</v>
      </c>
      <c r="T340" s="100">
        <v>14187624</v>
      </c>
      <c r="V340" s="98" t="s">
        <v>1293</v>
      </c>
      <c r="W340" s="99" t="s">
        <v>2029</v>
      </c>
      <c r="X340" s="100">
        <v>21900</v>
      </c>
      <c r="Y340" s="100">
        <f t="shared" si="23"/>
        <v>609369</v>
      </c>
      <c r="Z340" s="79"/>
      <c r="AA340" s="100">
        <v>609369</v>
      </c>
    </row>
    <row r="341" spans="1:27" ht="15">
      <c r="A341" s="98" t="s">
        <v>1350</v>
      </c>
      <c r="B341" s="99" t="s">
        <v>2045</v>
      </c>
      <c r="C341" s="79"/>
      <c r="D341" s="46">
        <f t="shared" si="20"/>
        <v>19522</v>
      </c>
      <c r="E341" s="79"/>
      <c r="F341" s="100">
        <v>19522</v>
      </c>
      <c r="H341" s="98" t="s">
        <v>1451</v>
      </c>
      <c r="I341" s="99" t="s">
        <v>2078</v>
      </c>
      <c r="J341" s="100">
        <v>199080</v>
      </c>
      <c r="K341" s="46">
        <f t="shared" si="21"/>
        <v>1042481</v>
      </c>
      <c r="L341" s="79"/>
      <c r="M341" s="100">
        <v>1042481</v>
      </c>
      <c r="O341" s="98" t="s">
        <v>1278</v>
      </c>
      <c r="P341" s="99" t="s">
        <v>2273</v>
      </c>
      <c r="Q341" s="100">
        <v>3100739</v>
      </c>
      <c r="R341" s="46">
        <f t="shared" si="22"/>
        <v>4114434</v>
      </c>
      <c r="S341" s="100">
        <v>829193</v>
      </c>
      <c r="T341" s="100">
        <v>3285241</v>
      </c>
      <c r="V341" s="98" t="s">
        <v>1296</v>
      </c>
      <c r="W341" s="99" t="s">
        <v>2030</v>
      </c>
      <c r="X341" s="100">
        <v>257500</v>
      </c>
      <c r="Y341" s="100">
        <f t="shared" si="23"/>
        <v>938342</v>
      </c>
      <c r="Z341" s="79"/>
      <c r="AA341" s="100">
        <v>938342</v>
      </c>
    </row>
    <row r="342" spans="1:27" ht="15">
      <c r="A342" s="98" t="s">
        <v>1353</v>
      </c>
      <c r="B342" s="99" t="s">
        <v>2046</v>
      </c>
      <c r="C342" s="100">
        <v>250000</v>
      </c>
      <c r="D342" s="46">
        <f t="shared" si="20"/>
        <v>1380671</v>
      </c>
      <c r="E342" s="100">
        <v>330150</v>
      </c>
      <c r="F342" s="100">
        <v>1050521</v>
      </c>
      <c r="H342" s="98" t="s">
        <v>1454</v>
      </c>
      <c r="I342" s="99" t="s">
        <v>2079</v>
      </c>
      <c r="J342" s="79"/>
      <c r="K342" s="46">
        <f t="shared" si="21"/>
        <v>14387</v>
      </c>
      <c r="L342" s="79"/>
      <c r="M342" s="100">
        <v>14387</v>
      </c>
      <c r="O342" s="98" t="s">
        <v>1281</v>
      </c>
      <c r="P342" s="99" t="s">
        <v>2026</v>
      </c>
      <c r="Q342" s="100">
        <v>19007350</v>
      </c>
      <c r="R342" s="46">
        <f t="shared" si="22"/>
        <v>8754113</v>
      </c>
      <c r="S342" s="100">
        <v>1470079</v>
      </c>
      <c r="T342" s="100">
        <v>7284034</v>
      </c>
      <c r="V342" s="98" t="s">
        <v>1302</v>
      </c>
      <c r="W342" s="99" t="s">
        <v>2031</v>
      </c>
      <c r="X342" s="100">
        <v>430800</v>
      </c>
      <c r="Y342" s="100">
        <f t="shared" si="23"/>
        <v>6369529</v>
      </c>
      <c r="Z342" s="100">
        <v>70740</v>
      </c>
      <c r="AA342" s="100">
        <v>6298789</v>
      </c>
    </row>
    <row r="343" spans="1:27" ht="15">
      <c r="A343" s="98" t="s">
        <v>1356</v>
      </c>
      <c r="B343" s="99" t="s">
        <v>2260</v>
      </c>
      <c r="C343" s="79"/>
      <c r="D343" s="46">
        <f t="shared" si="20"/>
        <v>101305</v>
      </c>
      <c r="E343" s="100">
        <v>61100</v>
      </c>
      <c r="F343" s="100">
        <v>40205</v>
      </c>
      <c r="H343" s="98" t="s">
        <v>1457</v>
      </c>
      <c r="I343" s="99" t="s">
        <v>2080</v>
      </c>
      <c r="J343" s="79"/>
      <c r="K343" s="46">
        <f t="shared" si="21"/>
        <v>347855</v>
      </c>
      <c r="L343" s="79"/>
      <c r="M343" s="100">
        <v>347855</v>
      </c>
      <c r="O343" s="98" t="s">
        <v>1284</v>
      </c>
      <c r="P343" s="99" t="s">
        <v>2027</v>
      </c>
      <c r="Q343" s="100">
        <v>10495865</v>
      </c>
      <c r="R343" s="46">
        <f t="shared" si="22"/>
        <v>16267640</v>
      </c>
      <c r="S343" s="100">
        <v>1857004</v>
      </c>
      <c r="T343" s="100">
        <v>14410636</v>
      </c>
      <c r="V343" s="98" t="s">
        <v>1305</v>
      </c>
      <c r="W343" s="99" t="s">
        <v>2032</v>
      </c>
      <c r="X343" s="100">
        <v>17677097</v>
      </c>
      <c r="Y343" s="100">
        <f t="shared" si="23"/>
        <v>5023416</v>
      </c>
      <c r="Z343" s="100">
        <v>465000</v>
      </c>
      <c r="AA343" s="100">
        <v>4558416</v>
      </c>
    </row>
    <row r="344" spans="1:27" ht="15">
      <c r="A344" s="98" t="s">
        <v>1359</v>
      </c>
      <c r="B344" s="99" t="s">
        <v>2047</v>
      </c>
      <c r="C344" s="100">
        <v>92908</v>
      </c>
      <c r="D344" s="46">
        <f t="shared" si="20"/>
        <v>379334</v>
      </c>
      <c r="E344" s="79"/>
      <c r="F344" s="100">
        <v>379334</v>
      </c>
      <c r="H344" s="98" t="s">
        <v>1460</v>
      </c>
      <c r="I344" s="99" t="s">
        <v>2313</v>
      </c>
      <c r="J344" s="79"/>
      <c r="K344" s="46">
        <f t="shared" si="21"/>
        <v>323780</v>
      </c>
      <c r="L344" s="79"/>
      <c r="M344" s="100">
        <v>323780</v>
      </c>
      <c r="O344" s="98" t="s">
        <v>1287</v>
      </c>
      <c r="P344" s="99" t="s">
        <v>2266</v>
      </c>
      <c r="Q344" s="100">
        <v>22800</v>
      </c>
      <c r="R344" s="46">
        <f t="shared" si="22"/>
        <v>931433</v>
      </c>
      <c r="S344" s="100">
        <v>217237</v>
      </c>
      <c r="T344" s="100">
        <v>714196</v>
      </c>
      <c r="V344" s="98" t="s">
        <v>1308</v>
      </c>
      <c r="W344" s="99" t="s">
        <v>2328</v>
      </c>
      <c r="X344" s="100">
        <v>20000</v>
      </c>
      <c r="Y344" s="100">
        <f t="shared" si="23"/>
        <v>7229914</v>
      </c>
      <c r="Z344" s="100">
        <v>5744400</v>
      </c>
      <c r="AA344" s="100">
        <v>1485514</v>
      </c>
    </row>
    <row r="345" spans="1:27" ht="15">
      <c r="A345" s="98" t="s">
        <v>1362</v>
      </c>
      <c r="B345" s="99" t="s">
        <v>2048</v>
      </c>
      <c r="C345" s="79"/>
      <c r="D345" s="46">
        <f t="shared" si="20"/>
        <v>157700</v>
      </c>
      <c r="E345" s="100">
        <v>30000</v>
      </c>
      <c r="F345" s="100">
        <v>127700</v>
      </c>
      <c r="H345" s="98" t="s">
        <v>1463</v>
      </c>
      <c r="I345" s="99" t="s">
        <v>2081</v>
      </c>
      <c r="J345" s="79"/>
      <c r="K345" s="46">
        <f t="shared" si="21"/>
        <v>114699</v>
      </c>
      <c r="L345" s="79"/>
      <c r="M345" s="100">
        <v>114699</v>
      </c>
      <c r="O345" s="98" t="s">
        <v>1290</v>
      </c>
      <c r="P345" s="99" t="s">
        <v>2028</v>
      </c>
      <c r="Q345" s="100">
        <v>583100</v>
      </c>
      <c r="R345" s="46">
        <f t="shared" si="22"/>
        <v>4026506</v>
      </c>
      <c r="S345" s="100">
        <v>2193601</v>
      </c>
      <c r="T345" s="100">
        <v>1832905</v>
      </c>
      <c r="V345" s="98" t="s">
        <v>1311</v>
      </c>
      <c r="W345" s="99" t="s">
        <v>2033</v>
      </c>
      <c r="X345" s="100">
        <v>4033624</v>
      </c>
      <c r="Y345" s="100">
        <f t="shared" si="23"/>
        <v>15408106</v>
      </c>
      <c r="Z345" s="100">
        <v>5861091</v>
      </c>
      <c r="AA345" s="100">
        <v>9547015</v>
      </c>
    </row>
    <row r="346" spans="1:27" ht="15">
      <c r="A346" s="98" t="s">
        <v>1365</v>
      </c>
      <c r="B346" s="99" t="s">
        <v>2049</v>
      </c>
      <c r="C346" s="79"/>
      <c r="D346" s="46">
        <f t="shared" si="20"/>
        <v>32757</v>
      </c>
      <c r="E346" s="79"/>
      <c r="F346" s="100">
        <v>32757</v>
      </c>
      <c r="H346" s="98" t="s">
        <v>1466</v>
      </c>
      <c r="I346" s="99" t="s">
        <v>2082</v>
      </c>
      <c r="J346" s="100">
        <v>196000</v>
      </c>
      <c r="K346" s="46">
        <f t="shared" si="21"/>
        <v>502397</v>
      </c>
      <c r="L346" s="79"/>
      <c r="M346" s="100">
        <v>502397</v>
      </c>
      <c r="O346" s="98" t="s">
        <v>1293</v>
      </c>
      <c r="P346" s="99" t="s">
        <v>2029</v>
      </c>
      <c r="Q346" s="100">
        <v>202840</v>
      </c>
      <c r="R346" s="46">
        <f t="shared" si="22"/>
        <v>4090031</v>
      </c>
      <c r="S346" s="100">
        <v>86000</v>
      </c>
      <c r="T346" s="100">
        <v>4004031</v>
      </c>
      <c r="V346" s="98" t="s">
        <v>1314</v>
      </c>
      <c r="W346" s="99" t="s">
        <v>2034</v>
      </c>
      <c r="X346" s="100">
        <v>26500</v>
      </c>
      <c r="Y346" s="100">
        <f t="shared" si="23"/>
        <v>2709297</v>
      </c>
      <c r="Z346" s="100">
        <v>1800</v>
      </c>
      <c r="AA346" s="100">
        <v>2707497</v>
      </c>
    </row>
    <row r="347" spans="1:27" ht="15">
      <c r="A347" s="98" t="s">
        <v>1368</v>
      </c>
      <c r="B347" s="99" t="s">
        <v>2050</v>
      </c>
      <c r="C347" s="100">
        <v>110000</v>
      </c>
      <c r="D347" s="46">
        <f t="shared" si="20"/>
        <v>21100</v>
      </c>
      <c r="E347" s="79"/>
      <c r="F347" s="100">
        <v>21100</v>
      </c>
      <c r="H347" s="98" t="s">
        <v>1469</v>
      </c>
      <c r="I347" s="99" t="s">
        <v>2083</v>
      </c>
      <c r="J347" s="79"/>
      <c r="K347" s="46">
        <f t="shared" si="21"/>
        <v>8884</v>
      </c>
      <c r="L347" s="79"/>
      <c r="M347" s="100">
        <v>8884</v>
      </c>
      <c r="O347" s="98" t="s">
        <v>1296</v>
      </c>
      <c r="P347" s="99" t="s">
        <v>2030</v>
      </c>
      <c r="Q347" s="100">
        <v>4421781</v>
      </c>
      <c r="R347" s="46">
        <f t="shared" si="22"/>
        <v>6044535</v>
      </c>
      <c r="S347" s="100">
        <v>2523865</v>
      </c>
      <c r="T347" s="100">
        <v>3520670</v>
      </c>
      <c r="V347" s="98" t="s">
        <v>1317</v>
      </c>
      <c r="W347" s="99" t="s">
        <v>2035</v>
      </c>
      <c r="X347" s="100">
        <v>2116303</v>
      </c>
      <c r="Y347" s="100">
        <f t="shared" si="23"/>
        <v>2547630</v>
      </c>
      <c r="Z347" s="100">
        <v>152673</v>
      </c>
      <c r="AA347" s="100">
        <v>2394957</v>
      </c>
    </row>
    <row r="348" spans="1:27" ht="15">
      <c r="A348" s="98" t="s">
        <v>1370</v>
      </c>
      <c r="B348" s="99" t="s">
        <v>2051</v>
      </c>
      <c r="C348" s="100">
        <v>923700</v>
      </c>
      <c r="D348" s="46">
        <f t="shared" si="20"/>
        <v>667823</v>
      </c>
      <c r="E348" s="100">
        <v>193000</v>
      </c>
      <c r="F348" s="100">
        <v>474823</v>
      </c>
      <c r="H348" s="98" t="s">
        <v>1472</v>
      </c>
      <c r="I348" s="99" t="s">
        <v>1119</v>
      </c>
      <c r="J348" s="100">
        <v>96000</v>
      </c>
      <c r="K348" s="46">
        <f t="shared" si="21"/>
        <v>807129</v>
      </c>
      <c r="L348" s="100">
        <v>40000</v>
      </c>
      <c r="M348" s="100">
        <v>767129</v>
      </c>
      <c r="O348" s="98" t="s">
        <v>1299</v>
      </c>
      <c r="P348" s="99" t="s">
        <v>2264</v>
      </c>
      <c r="Q348" s="100">
        <v>690000</v>
      </c>
      <c r="R348" s="46">
        <f t="shared" si="22"/>
        <v>444452</v>
      </c>
      <c r="S348" s="100">
        <v>143600</v>
      </c>
      <c r="T348" s="100">
        <v>300852</v>
      </c>
      <c r="V348" s="98" t="s">
        <v>1320</v>
      </c>
      <c r="W348" s="99" t="s">
        <v>2036</v>
      </c>
      <c r="X348" s="100">
        <v>277000</v>
      </c>
      <c r="Y348" s="100">
        <f t="shared" si="23"/>
        <v>12163382</v>
      </c>
      <c r="Z348" s="79"/>
      <c r="AA348" s="100">
        <v>12163382</v>
      </c>
    </row>
    <row r="349" spans="1:27" ht="15">
      <c r="A349" s="98" t="s">
        <v>1373</v>
      </c>
      <c r="B349" s="99" t="s">
        <v>2052</v>
      </c>
      <c r="C349" s="100">
        <v>1030300</v>
      </c>
      <c r="D349" s="46">
        <f t="shared" si="20"/>
        <v>285430</v>
      </c>
      <c r="E349" s="100">
        <v>138850</v>
      </c>
      <c r="F349" s="100">
        <v>146580</v>
      </c>
      <c r="H349" s="98" t="s">
        <v>1475</v>
      </c>
      <c r="I349" s="99" t="s">
        <v>2084</v>
      </c>
      <c r="J349" s="79"/>
      <c r="K349" s="46">
        <f t="shared" si="21"/>
        <v>30190</v>
      </c>
      <c r="L349" s="79"/>
      <c r="M349" s="100">
        <v>30190</v>
      </c>
      <c r="O349" s="98" t="s">
        <v>1302</v>
      </c>
      <c r="P349" s="99" t="s">
        <v>2031</v>
      </c>
      <c r="Q349" s="100">
        <v>19398896</v>
      </c>
      <c r="R349" s="46">
        <f t="shared" si="22"/>
        <v>12460779</v>
      </c>
      <c r="S349" s="100">
        <v>3630490</v>
      </c>
      <c r="T349" s="100">
        <v>8830289</v>
      </c>
      <c r="V349" s="98" t="s">
        <v>1323</v>
      </c>
      <c r="W349" s="99" t="s">
        <v>2037</v>
      </c>
      <c r="X349" s="100">
        <v>964717</v>
      </c>
      <c r="Y349" s="100">
        <f t="shared" si="23"/>
        <v>3482065</v>
      </c>
      <c r="Z349" s="79"/>
      <c r="AA349" s="100">
        <v>3482065</v>
      </c>
    </row>
    <row r="350" spans="1:27" ht="15">
      <c r="A350" s="98" t="s">
        <v>1375</v>
      </c>
      <c r="B350" s="99" t="s">
        <v>2053</v>
      </c>
      <c r="C350" s="100">
        <v>290500</v>
      </c>
      <c r="D350" s="46">
        <f t="shared" si="20"/>
        <v>354157</v>
      </c>
      <c r="E350" s="79"/>
      <c r="F350" s="100">
        <v>354157</v>
      </c>
      <c r="H350" s="98" t="s">
        <v>1478</v>
      </c>
      <c r="I350" s="99" t="s">
        <v>2085</v>
      </c>
      <c r="J350" s="100">
        <v>51200</v>
      </c>
      <c r="K350" s="46">
        <f t="shared" si="21"/>
        <v>393600</v>
      </c>
      <c r="L350" s="100">
        <v>5000</v>
      </c>
      <c r="M350" s="100">
        <v>388600</v>
      </c>
      <c r="O350" s="98" t="s">
        <v>1305</v>
      </c>
      <c r="P350" s="99" t="s">
        <v>2032</v>
      </c>
      <c r="Q350" s="100">
        <v>3679504</v>
      </c>
      <c r="R350" s="46">
        <f t="shared" si="22"/>
        <v>17896753</v>
      </c>
      <c r="S350" s="100">
        <v>443566</v>
      </c>
      <c r="T350" s="100">
        <v>17453187</v>
      </c>
      <c r="V350" s="98" t="s">
        <v>1326</v>
      </c>
      <c r="W350" s="99" t="s">
        <v>2341</v>
      </c>
      <c r="X350" s="79"/>
      <c r="Y350" s="100">
        <f t="shared" si="23"/>
        <v>782359</v>
      </c>
      <c r="Z350" s="79"/>
      <c r="AA350" s="100">
        <v>782359</v>
      </c>
    </row>
    <row r="351" spans="1:27" ht="15">
      <c r="A351" s="98" t="s">
        <v>1378</v>
      </c>
      <c r="B351" s="99" t="s">
        <v>2054</v>
      </c>
      <c r="C351" s="100">
        <v>553501</v>
      </c>
      <c r="D351" s="46">
        <f t="shared" si="20"/>
        <v>285748</v>
      </c>
      <c r="E351" s="100">
        <v>8000</v>
      </c>
      <c r="F351" s="100">
        <v>277748</v>
      </c>
      <c r="H351" s="98" t="s">
        <v>1481</v>
      </c>
      <c r="I351" s="99" t="s">
        <v>2086</v>
      </c>
      <c r="J351" s="79"/>
      <c r="K351" s="46">
        <f t="shared" si="21"/>
        <v>90998</v>
      </c>
      <c r="L351" s="79"/>
      <c r="M351" s="100">
        <v>90998</v>
      </c>
      <c r="O351" s="98" t="s">
        <v>1308</v>
      </c>
      <c r="P351" s="99" t="s">
        <v>2328</v>
      </c>
      <c r="Q351" s="100">
        <v>9747151</v>
      </c>
      <c r="R351" s="46">
        <f t="shared" si="22"/>
        <v>5637988</v>
      </c>
      <c r="S351" s="100">
        <v>1216551</v>
      </c>
      <c r="T351" s="100">
        <v>4421437</v>
      </c>
      <c r="V351" s="98" t="s">
        <v>1329</v>
      </c>
      <c r="W351" s="99" t="s">
        <v>2038</v>
      </c>
      <c r="X351" s="100">
        <v>45000</v>
      </c>
      <c r="Y351" s="100">
        <f t="shared" si="23"/>
        <v>11488728</v>
      </c>
      <c r="Z351" s="100">
        <v>60000</v>
      </c>
      <c r="AA351" s="100">
        <v>11428728</v>
      </c>
    </row>
    <row r="352" spans="1:27" ht="15">
      <c r="A352" s="98" t="s">
        <v>1381</v>
      </c>
      <c r="B352" s="99" t="s">
        <v>2055</v>
      </c>
      <c r="C352" s="100">
        <v>1557650</v>
      </c>
      <c r="D352" s="46">
        <f t="shared" si="20"/>
        <v>1288688</v>
      </c>
      <c r="E352" s="100">
        <v>262800</v>
      </c>
      <c r="F352" s="100">
        <v>1025888</v>
      </c>
      <c r="H352" s="98" t="s">
        <v>1484</v>
      </c>
      <c r="I352" s="99" t="s">
        <v>2087</v>
      </c>
      <c r="J352" s="79"/>
      <c r="K352" s="46">
        <f t="shared" si="21"/>
        <v>17000</v>
      </c>
      <c r="L352" s="79"/>
      <c r="M352" s="100">
        <v>17000</v>
      </c>
      <c r="O352" s="98" t="s">
        <v>1311</v>
      </c>
      <c r="P352" s="99" t="s">
        <v>2033</v>
      </c>
      <c r="Q352" s="100">
        <v>7126225</v>
      </c>
      <c r="R352" s="46">
        <f t="shared" si="22"/>
        <v>16730556</v>
      </c>
      <c r="S352" s="100">
        <v>1961923</v>
      </c>
      <c r="T352" s="100">
        <v>14768633</v>
      </c>
      <c r="V352" s="98" t="s">
        <v>1332</v>
      </c>
      <c r="W352" s="99" t="s">
        <v>2039</v>
      </c>
      <c r="X352" s="100">
        <v>43550</v>
      </c>
      <c r="Y352" s="100">
        <f t="shared" si="23"/>
        <v>1996314</v>
      </c>
      <c r="Z352" s="100">
        <v>568881</v>
      </c>
      <c r="AA352" s="100">
        <v>1427433</v>
      </c>
    </row>
    <row r="353" spans="1:27" ht="15">
      <c r="A353" s="98" t="s">
        <v>1384</v>
      </c>
      <c r="B353" s="99" t="s">
        <v>2056</v>
      </c>
      <c r="C353" s="100">
        <v>225552</v>
      </c>
      <c r="D353" s="46">
        <f t="shared" si="20"/>
        <v>603991</v>
      </c>
      <c r="E353" s="100">
        <v>149700</v>
      </c>
      <c r="F353" s="100">
        <v>454291</v>
      </c>
      <c r="H353" s="98" t="s">
        <v>1487</v>
      </c>
      <c r="I353" s="99" t="s">
        <v>2088</v>
      </c>
      <c r="J353" s="79"/>
      <c r="K353" s="46">
        <f t="shared" si="21"/>
        <v>2750</v>
      </c>
      <c r="L353" s="79"/>
      <c r="M353" s="100">
        <v>2750</v>
      </c>
      <c r="O353" s="98" t="s">
        <v>1314</v>
      </c>
      <c r="P353" s="99" t="s">
        <v>2034</v>
      </c>
      <c r="Q353" s="100">
        <v>1260500</v>
      </c>
      <c r="R353" s="46">
        <f t="shared" si="22"/>
        <v>2684322</v>
      </c>
      <c r="S353" s="100">
        <v>175580</v>
      </c>
      <c r="T353" s="100">
        <v>2508742</v>
      </c>
      <c r="V353" s="98" t="s">
        <v>1335</v>
      </c>
      <c r="W353" s="99" t="s">
        <v>2040</v>
      </c>
      <c r="X353" s="100">
        <v>3500</v>
      </c>
      <c r="Y353" s="100">
        <f t="shared" si="23"/>
        <v>6682328</v>
      </c>
      <c r="Z353" s="79"/>
      <c r="AA353" s="100">
        <v>6682328</v>
      </c>
    </row>
    <row r="354" spans="1:27" ht="15">
      <c r="A354" s="98" t="s">
        <v>1388</v>
      </c>
      <c r="B354" s="99" t="s">
        <v>2057</v>
      </c>
      <c r="C354" s="100">
        <v>240000</v>
      </c>
      <c r="D354" s="46">
        <f t="shared" si="20"/>
        <v>343836</v>
      </c>
      <c r="E354" s="79"/>
      <c r="F354" s="100">
        <v>343836</v>
      </c>
      <c r="H354" s="98" t="s">
        <v>1490</v>
      </c>
      <c r="I354" s="99" t="s">
        <v>2089</v>
      </c>
      <c r="J354" s="100">
        <v>47025</v>
      </c>
      <c r="K354" s="46">
        <f t="shared" si="21"/>
        <v>433174</v>
      </c>
      <c r="L354" s="79"/>
      <c r="M354" s="100">
        <v>433174</v>
      </c>
      <c r="O354" s="98" t="s">
        <v>1317</v>
      </c>
      <c r="P354" s="99" t="s">
        <v>2035</v>
      </c>
      <c r="Q354" s="100">
        <v>15130307</v>
      </c>
      <c r="R354" s="46">
        <f t="shared" si="22"/>
        <v>6814738</v>
      </c>
      <c r="S354" s="100">
        <v>1134411</v>
      </c>
      <c r="T354" s="100">
        <v>5680327</v>
      </c>
      <c r="V354" s="98" t="s">
        <v>1338</v>
      </c>
      <c r="W354" s="99" t="s">
        <v>2041</v>
      </c>
      <c r="X354" s="100">
        <v>4509490</v>
      </c>
      <c r="Y354" s="100">
        <f t="shared" si="23"/>
        <v>12684144</v>
      </c>
      <c r="Z354" s="100">
        <v>65800</v>
      </c>
      <c r="AA354" s="100">
        <v>12618344</v>
      </c>
    </row>
    <row r="355" spans="1:27" ht="15">
      <c r="A355" s="98" t="s">
        <v>1391</v>
      </c>
      <c r="B355" s="99" t="s">
        <v>2058</v>
      </c>
      <c r="C355" s="100">
        <v>15000</v>
      </c>
      <c r="D355" s="46">
        <f t="shared" si="20"/>
        <v>213486</v>
      </c>
      <c r="E355" s="100">
        <v>33000</v>
      </c>
      <c r="F355" s="100">
        <v>180486</v>
      </c>
      <c r="H355" s="98" t="s">
        <v>1493</v>
      </c>
      <c r="I355" s="99" t="s">
        <v>2090</v>
      </c>
      <c r="J355" s="100">
        <v>289850</v>
      </c>
      <c r="K355" s="46">
        <f t="shared" si="21"/>
        <v>246700</v>
      </c>
      <c r="L355" s="79"/>
      <c r="M355" s="100">
        <v>246700</v>
      </c>
      <c r="O355" s="98" t="s">
        <v>1320</v>
      </c>
      <c r="P355" s="99" t="s">
        <v>2036</v>
      </c>
      <c r="Q355" s="100">
        <v>47216208</v>
      </c>
      <c r="R355" s="46">
        <f t="shared" si="22"/>
        <v>31454763</v>
      </c>
      <c r="S355" s="100">
        <v>8023009</v>
      </c>
      <c r="T355" s="100">
        <v>23431754</v>
      </c>
      <c r="V355" s="98" t="s">
        <v>1341</v>
      </c>
      <c r="W355" s="99" t="s">
        <v>2042</v>
      </c>
      <c r="X355" s="100">
        <v>13728</v>
      </c>
      <c r="Y355" s="100">
        <f t="shared" si="23"/>
        <v>6889487</v>
      </c>
      <c r="Z355" s="79"/>
      <c r="AA355" s="100">
        <v>6889487</v>
      </c>
    </row>
    <row r="356" spans="1:27" ht="15">
      <c r="A356" s="98" t="s">
        <v>1394</v>
      </c>
      <c r="B356" s="99" t="s">
        <v>2059</v>
      </c>
      <c r="C356" s="100">
        <v>8350</v>
      </c>
      <c r="D356" s="46">
        <f t="shared" si="20"/>
        <v>268229</v>
      </c>
      <c r="E356" s="100">
        <v>115051</v>
      </c>
      <c r="F356" s="100">
        <v>153178</v>
      </c>
      <c r="H356" s="98" t="s">
        <v>1501</v>
      </c>
      <c r="I356" s="99" t="s">
        <v>2091</v>
      </c>
      <c r="J356" s="79"/>
      <c r="K356" s="46">
        <f t="shared" si="21"/>
        <v>141775</v>
      </c>
      <c r="L356" s="79"/>
      <c r="M356" s="100">
        <v>141775</v>
      </c>
      <c r="O356" s="98" t="s">
        <v>1323</v>
      </c>
      <c r="P356" s="99" t="s">
        <v>2037</v>
      </c>
      <c r="Q356" s="100">
        <v>3626496</v>
      </c>
      <c r="R356" s="46">
        <f t="shared" si="22"/>
        <v>3976691</v>
      </c>
      <c r="S356" s="100">
        <v>718452</v>
      </c>
      <c r="T356" s="100">
        <v>3258239</v>
      </c>
      <c r="V356" s="98" t="s">
        <v>1344</v>
      </c>
      <c r="W356" s="99" t="s">
        <v>2043</v>
      </c>
      <c r="X356" s="79"/>
      <c r="Y356" s="100">
        <f t="shared" si="23"/>
        <v>4032246</v>
      </c>
      <c r="Z356" s="100">
        <v>517500</v>
      </c>
      <c r="AA356" s="100">
        <v>3514746</v>
      </c>
    </row>
    <row r="357" spans="1:27" ht="15">
      <c r="A357" s="98" t="s">
        <v>1397</v>
      </c>
      <c r="B357" s="99" t="s">
        <v>2060</v>
      </c>
      <c r="C357" s="100">
        <v>1004700</v>
      </c>
      <c r="D357" s="46">
        <f t="shared" si="20"/>
        <v>1135051</v>
      </c>
      <c r="E357" s="100">
        <v>534701</v>
      </c>
      <c r="F357" s="100">
        <v>600350</v>
      </c>
      <c r="H357" s="98" t="s">
        <v>1505</v>
      </c>
      <c r="I357" s="99" t="s">
        <v>2092</v>
      </c>
      <c r="J357" s="79"/>
      <c r="K357" s="46">
        <f t="shared" si="21"/>
        <v>68520</v>
      </c>
      <c r="L357" s="100">
        <v>28975</v>
      </c>
      <c r="M357" s="100">
        <v>39545</v>
      </c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606794</v>
      </c>
      <c r="Y357" s="100">
        <f t="shared" si="23"/>
        <v>6175939</v>
      </c>
      <c r="Z357" s="100">
        <v>91700</v>
      </c>
      <c r="AA357" s="100">
        <v>6084239</v>
      </c>
    </row>
    <row r="358" spans="1:27" ht="15">
      <c r="A358" s="98" t="s">
        <v>1400</v>
      </c>
      <c r="B358" s="99" t="s">
        <v>2061</v>
      </c>
      <c r="C358" s="100">
        <v>902200</v>
      </c>
      <c r="D358" s="46">
        <f t="shared" si="20"/>
        <v>675628</v>
      </c>
      <c r="E358" s="100">
        <v>127300</v>
      </c>
      <c r="F358" s="100">
        <v>548328</v>
      </c>
      <c r="H358" s="98" t="s">
        <v>1508</v>
      </c>
      <c r="I358" s="99" t="s">
        <v>2093</v>
      </c>
      <c r="J358" s="79"/>
      <c r="K358" s="46">
        <f t="shared" si="21"/>
        <v>56300</v>
      </c>
      <c r="L358" s="79"/>
      <c r="M358" s="100">
        <v>56300</v>
      </c>
      <c r="O358" s="98" t="s">
        <v>1329</v>
      </c>
      <c r="P358" s="99" t="s">
        <v>2038</v>
      </c>
      <c r="Q358" s="100">
        <v>4074800</v>
      </c>
      <c r="R358" s="46">
        <f t="shared" si="22"/>
        <v>12662353</v>
      </c>
      <c r="S358" s="100">
        <v>1269444</v>
      </c>
      <c r="T358" s="100">
        <v>11392909</v>
      </c>
      <c r="V358" s="98" t="s">
        <v>1350</v>
      </c>
      <c r="W358" s="99" t="s">
        <v>2045</v>
      </c>
      <c r="X358" s="100">
        <v>7700</v>
      </c>
      <c r="Y358" s="100">
        <f t="shared" si="23"/>
        <v>19875</v>
      </c>
      <c r="Z358" s="79"/>
      <c r="AA358" s="100">
        <v>19875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535502</v>
      </c>
      <c r="E359" s="100">
        <v>1500</v>
      </c>
      <c r="F359" s="100">
        <v>534002</v>
      </c>
      <c r="H359" s="98" t="s">
        <v>1511</v>
      </c>
      <c r="I359" s="99" t="s">
        <v>2094</v>
      </c>
      <c r="J359" s="100">
        <v>8900</v>
      </c>
      <c r="K359" s="46">
        <f t="shared" si="21"/>
        <v>356500</v>
      </c>
      <c r="L359" s="100">
        <v>101000</v>
      </c>
      <c r="M359" s="100">
        <v>255500</v>
      </c>
      <c r="O359" s="98" t="s">
        <v>1332</v>
      </c>
      <c r="P359" s="99" t="s">
        <v>2039</v>
      </c>
      <c r="Q359" s="100">
        <v>100000</v>
      </c>
      <c r="R359" s="46">
        <f t="shared" si="22"/>
        <v>1658897</v>
      </c>
      <c r="S359" s="100">
        <v>129600</v>
      </c>
      <c r="T359" s="100">
        <v>1529297</v>
      </c>
      <c r="V359" s="98" t="s">
        <v>1353</v>
      </c>
      <c r="W359" s="99" t="s">
        <v>2046</v>
      </c>
      <c r="X359" s="79"/>
      <c r="Y359" s="100">
        <f t="shared" si="23"/>
        <v>111435</v>
      </c>
      <c r="Z359" s="79"/>
      <c r="AA359" s="100">
        <v>111435</v>
      </c>
    </row>
    <row r="360" spans="1:27" ht="15">
      <c r="A360" s="98" t="s">
        <v>1409</v>
      </c>
      <c r="B360" s="99" t="s">
        <v>2064</v>
      </c>
      <c r="C360" s="100">
        <v>256000</v>
      </c>
      <c r="D360" s="46">
        <f t="shared" si="20"/>
        <v>548787</v>
      </c>
      <c r="E360" s="100">
        <v>15350</v>
      </c>
      <c r="F360" s="100">
        <v>533437</v>
      </c>
      <c r="H360" s="98" t="s">
        <v>1514</v>
      </c>
      <c r="I360" s="99" t="s">
        <v>2095</v>
      </c>
      <c r="J360" s="79"/>
      <c r="K360" s="46">
        <f t="shared" si="21"/>
        <v>50</v>
      </c>
      <c r="L360" s="79"/>
      <c r="M360" s="100">
        <v>50</v>
      </c>
      <c r="O360" s="98" t="s">
        <v>1335</v>
      </c>
      <c r="P360" s="99" t="s">
        <v>2040</v>
      </c>
      <c r="Q360" s="79"/>
      <c r="R360" s="46">
        <f t="shared" si="22"/>
        <v>3795937</v>
      </c>
      <c r="S360" s="79"/>
      <c r="T360" s="100">
        <v>3795937</v>
      </c>
      <c r="V360" s="98" t="s">
        <v>1356</v>
      </c>
      <c r="W360" s="99" t="s">
        <v>2260</v>
      </c>
      <c r="X360" s="100">
        <v>11466713</v>
      </c>
      <c r="Y360" s="100">
        <f t="shared" si="23"/>
        <v>1996152</v>
      </c>
      <c r="Z360" s="100">
        <v>147000</v>
      </c>
      <c r="AA360" s="100">
        <v>1849152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298302</v>
      </c>
      <c r="E361" s="79"/>
      <c r="F361" s="100">
        <v>298302</v>
      </c>
      <c r="H361" s="98" t="s">
        <v>1517</v>
      </c>
      <c r="I361" s="99" t="s">
        <v>2096</v>
      </c>
      <c r="J361" s="79"/>
      <c r="K361" s="46">
        <f t="shared" si="21"/>
        <v>70150</v>
      </c>
      <c r="L361" s="100">
        <v>30000</v>
      </c>
      <c r="M361" s="100">
        <v>40150</v>
      </c>
      <c r="O361" s="98" t="s">
        <v>1338</v>
      </c>
      <c r="P361" s="99" t="s">
        <v>2041</v>
      </c>
      <c r="Q361" s="100">
        <v>10871300</v>
      </c>
      <c r="R361" s="46">
        <f t="shared" si="22"/>
        <v>12443604</v>
      </c>
      <c r="S361" s="100">
        <v>3877674</v>
      </c>
      <c r="T361" s="100">
        <v>8565930</v>
      </c>
      <c r="V361" s="98" t="s">
        <v>1359</v>
      </c>
      <c r="W361" s="99" t="s">
        <v>2047</v>
      </c>
      <c r="X361" s="100">
        <v>3834512</v>
      </c>
      <c r="Y361" s="100">
        <f t="shared" si="23"/>
        <v>247771</v>
      </c>
      <c r="Z361" s="79"/>
      <c r="AA361" s="100">
        <v>247771</v>
      </c>
    </row>
    <row r="362" spans="1:27" ht="15">
      <c r="A362" s="98" t="s">
        <v>1415</v>
      </c>
      <c r="B362" s="99" t="s">
        <v>2066</v>
      </c>
      <c r="C362" s="79"/>
      <c r="D362" s="46">
        <f t="shared" si="20"/>
        <v>587746</v>
      </c>
      <c r="E362" s="100">
        <v>271400</v>
      </c>
      <c r="F362" s="100">
        <v>316346</v>
      </c>
      <c r="H362" s="98" t="s">
        <v>1520</v>
      </c>
      <c r="I362" s="99" t="s">
        <v>2097</v>
      </c>
      <c r="J362" s="100">
        <v>6000</v>
      </c>
      <c r="K362" s="46">
        <f t="shared" si="21"/>
        <v>825629</v>
      </c>
      <c r="L362" s="100">
        <v>38500</v>
      </c>
      <c r="M362" s="100">
        <v>787129</v>
      </c>
      <c r="O362" s="98" t="s">
        <v>1341</v>
      </c>
      <c r="P362" s="99" t="s">
        <v>2042</v>
      </c>
      <c r="Q362" s="100">
        <v>4060841</v>
      </c>
      <c r="R362" s="46">
        <f t="shared" si="22"/>
        <v>8798367</v>
      </c>
      <c r="S362" s="100">
        <v>6065042</v>
      </c>
      <c r="T362" s="100">
        <v>2733325</v>
      </c>
      <c r="V362" s="98" t="s">
        <v>1362</v>
      </c>
      <c r="W362" s="99" t="s">
        <v>2048</v>
      </c>
      <c r="X362" s="100">
        <v>6259300</v>
      </c>
      <c r="Y362" s="100">
        <f t="shared" si="23"/>
        <v>4383284</v>
      </c>
      <c r="Z362" s="100">
        <v>943200</v>
      </c>
      <c r="AA362" s="100">
        <v>3440084</v>
      </c>
    </row>
    <row r="363" spans="1:27" ht="15">
      <c r="A363" s="98" t="s">
        <v>1418</v>
      </c>
      <c r="B363" s="99" t="s">
        <v>2067</v>
      </c>
      <c r="C363" s="100">
        <v>381500</v>
      </c>
      <c r="D363" s="46">
        <f t="shared" si="20"/>
        <v>1200319</v>
      </c>
      <c r="E363" s="100">
        <v>8300</v>
      </c>
      <c r="F363" s="100">
        <v>1192019</v>
      </c>
      <c r="H363" s="98" t="s">
        <v>1523</v>
      </c>
      <c r="I363" s="99" t="s">
        <v>2098</v>
      </c>
      <c r="J363" s="100">
        <v>6108515</v>
      </c>
      <c r="K363" s="46">
        <f t="shared" si="21"/>
        <v>1806395</v>
      </c>
      <c r="L363" s="79"/>
      <c r="M363" s="100">
        <v>1806395</v>
      </c>
      <c r="O363" s="98" t="s">
        <v>1344</v>
      </c>
      <c r="P363" s="99" t="s">
        <v>2043</v>
      </c>
      <c r="Q363" s="100">
        <v>400051</v>
      </c>
      <c r="R363" s="46">
        <f t="shared" si="22"/>
        <v>5893216</v>
      </c>
      <c r="S363" s="100">
        <v>77925</v>
      </c>
      <c r="T363" s="100">
        <v>5815291</v>
      </c>
      <c r="V363" s="98" t="s">
        <v>1365</v>
      </c>
      <c r="W363" s="99" t="s">
        <v>2049</v>
      </c>
      <c r="X363" s="100">
        <v>4000</v>
      </c>
      <c r="Y363" s="100">
        <f t="shared" si="23"/>
        <v>2500</v>
      </c>
      <c r="Z363" s="79"/>
      <c r="AA363" s="100">
        <v>2500</v>
      </c>
    </row>
    <row r="364" spans="1:27" ht="15">
      <c r="A364" s="98" t="s">
        <v>1421</v>
      </c>
      <c r="B364" s="99" t="s">
        <v>2068</v>
      </c>
      <c r="C364" s="100">
        <v>3537100</v>
      </c>
      <c r="D364" s="46">
        <f t="shared" si="20"/>
        <v>552247</v>
      </c>
      <c r="E364" s="100">
        <v>103950</v>
      </c>
      <c r="F364" s="100">
        <v>448297</v>
      </c>
      <c r="H364" s="98" t="s">
        <v>1525</v>
      </c>
      <c r="I364" s="99" t="s">
        <v>2099</v>
      </c>
      <c r="J364" s="100">
        <v>21140</v>
      </c>
      <c r="K364" s="46">
        <f t="shared" si="21"/>
        <v>0</v>
      </c>
      <c r="L364" s="79"/>
      <c r="M364" s="79"/>
      <c r="O364" s="98" t="s">
        <v>1347</v>
      </c>
      <c r="P364" s="99" t="s">
        <v>2044</v>
      </c>
      <c r="Q364" s="100">
        <v>4766200</v>
      </c>
      <c r="R364" s="46">
        <f t="shared" si="22"/>
        <v>3854551</v>
      </c>
      <c r="S364" s="100">
        <v>276200</v>
      </c>
      <c r="T364" s="100">
        <v>3578351</v>
      </c>
      <c r="V364" s="98" t="s">
        <v>1368</v>
      </c>
      <c r="W364" s="99" t="s">
        <v>2050</v>
      </c>
      <c r="X364" s="79"/>
      <c r="Y364" s="100">
        <f t="shared" si="23"/>
        <v>22775</v>
      </c>
      <c r="Z364" s="79"/>
      <c r="AA364" s="100">
        <v>22775</v>
      </c>
    </row>
    <row r="365" spans="1:27" ht="15">
      <c r="A365" s="98" t="s">
        <v>1424</v>
      </c>
      <c r="B365" s="99" t="s">
        <v>2069</v>
      </c>
      <c r="C365" s="79"/>
      <c r="D365" s="46">
        <f t="shared" si="20"/>
        <v>1032882</v>
      </c>
      <c r="E365" s="100">
        <v>375000</v>
      </c>
      <c r="F365" s="100">
        <v>657882</v>
      </c>
      <c r="H365" s="98" t="s">
        <v>1528</v>
      </c>
      <c r="I365" s="99" t="s">
        <v>2100</v>
      </c>
      <c r="J365" s="79"/>
      <c r="K365" s="46">
        <f t="shared" si="21"/>
        <v>42000</v>
      </c>
      <c r="L365" s="100">
        <v>20000</v>
      </c>
      <c r="M365" s="100">
        <v>22000</v>
      </c>
      <c r="O365" s="98" t="s">
        <v>1350</v>
      </c>
      <c r="P365" s="99" t="s">
        <v>2045</v>
      </c>
      <c r="Q365" s="79"/>
      <c r="R365" s="46">
        <f t="shared" si="22"/>
        <v>256223</v>
      </c>
      <c r="S365" s="79"/>
      <c r="T365" s="100">
        <v>256223</v>
      </c>
      <c r="V365" s="98" t="s">
        <v>1370</v>
      </c>
      <c r="W365" s="99" t="s">
        <v>2051</v>
      </c>
      <c r="X365" s="100">
        <v>861714</v>
      </c>
      <c r="Y365" s="100">
        <f t="shared" si="23"/>
        <v>786644</v>
      </c>
      <c r="Z365" s="100">
        <v>23700</v>
      </c>
      <c r="AA365" s="100">
        <v>762944</v>
      </c>
    </row>
    <row r="366" spans="1:27" ht="15">
      <c r="A366" s="98" t="s">
        <v>1427</v>
      </c>
      <c r="B366" s="99" t="s">
        <v>2070</v>
      </c>
      <c r="C366" s="100">
        <v>441300</v>
      </c>
      <c r="D366" s="46">
        <f t="shared" si="20"/>
        <v>1023281</v>
      </c>
      <c r="E366" s="100">
        <v>576000</v>
      </c>
      <c r="F366" s="100">
        <v>447281</v>
      </c>
      <c r="H366" s="98" t="s">
        <v>1534</v>
      </c>
      <c r="I366" s="99" t="s">
        <v>2102</v>
      </c>
      <c r="J366" s="100">
        <v>3611709</v>
      </c>
      <c r="K366" s="46">
        <f t="shared" si="21"/>
        <v>563752</v>
      </c>
      <c r="L366" s="79"/>
      <c r="M366" s="100">
        <v>563752</v>
      </c>
      <c r="O366" s="98" t="s">
        <v>1353</v>
      </c>
      <c r="P366" s="99" t="s">
        <v>2046</v>
      </c>
      <c r="Q366" s="100">
        <v>11267400</v>
      </c>
      <c r="R366" s="46">
        <f t="shared" si="22"/>
        <v>8602306</v>
      </c>
      <c r="S366" s="100">
        <v>1630050</v>
      </c>
      <c r="T366" s="100">
        <v>6972256</v>
      </c>
      <c r="V366" s="98" t="s">
        <v>1373</v>
      </c>
      <c r="W366" s="99" t="s">
        <v>2052</v>
      </c>
      <c r="X366" s="100">
        <v>82150</v>
      </c>
      <c r="Y366" s="100">
        <f t="shared" si="23"/>
        <v>991808</v>
      </c>
      <c r="Z366" s="100">
        <v>22500</v>
      </c>
      <c r="AA366" s="100">
        <v>969308</v>
      </c>
    </row>
    <row r="367" spans="1:27" ht="15">
      <c r="A367" s="98" t="s">
        <v>1430</v>
      </c>
      <c r="B367" s="99" t="s">
        <v>2071</v>
      </c>
      <c r="C367" s="100">
        <v>18000</v>
      </c>
      <c r="D367" s="46">
        <f t="shared" si="20"/>
        <v>857676</v>
      </c>
      <c r="E367" s="100">
        <v>193200</v>
      </c>
      <c r="F367" s="100">
        <v>664476</v>
      </c>
      <c r="H367" s="98" t="s">
        <v>1537</v>
      </c>
      <c r="I367" s="99" t="s">
        <v>2103</v>
      </c>
      <c r="J367" s="100">
        <v>2000</v>
      </c>
      <c r="K367" s="46">
        <f t="shared" si="21"/>
        <v>385635</v>
      </c>
      <c r="L367" s="100">
        <v>197000</v>
      </c>
      <c r="M367" s="100">
        <v>188635</v>
      </c>
      <c r="O367" s="98" t="s">
        <v>1356</v>
      </c>
      <c r="P367" s="99" t="s">
        <v>2260</v>
      </c>
      <c r="Q367" s="100">
        <v>3244875</v>
      </c>
      <c r="R367" s="46">
        <f t="shared" si="22"/>
        <v>1255259</v>
      </c>
      <c r="S367" s="100">
        <v>440200</v>
      </c>
      <c r="T367" s="100">
        <v>815059</v>
      </c>
      <c r="V367" s="98" t="s">
        <v>1375</v>
      </c>
      <c r="W367" s="99" t="s">
        <v>2053</v>
      </c>
      <c r="X367" s="79"/>
      <c r="Y367" s="100">
        <f t="shared" si="23"/>
        <v>3281990</v>
      </c>
      <c r="Z367" s="79"/>
      <c r="AA367" s="100">
        <v>3281990</v>
      </c>
    </row>
    <row r="368" spans="1:27" ht="15">
      <c r="A368" s="98" t="s">
        <v>1433</v>
      </c>
      <c r="B368" s="99" t="s">
        <v>2072</v>
      </c>
      <c r="C368" s="79"/>
      <c r="D368" s="46">
        <f t="shared" si="20"/>
        <v>278993</v>
      </c>
      <c r="E368" s="79"/>
      <c r="F368" s="100">
        <v>278993</v>
      </c>
      <c r="H368" s="98" t="s">
        <v>1540</v>
      </c>
      <c r="I368" s="99" t="s">
        <v>2104</v>
      </c>
      <c r="J368" s="79"/>
      <c r="K368" s="46">
        <f t="shared" si="21"/>
        <v>16200</v>
      </c>
      <c r="L368" s="79"/>
      <c r="M368" s="100">
        <v>16200</v>
      </c>
      <c r="O368" s="98" t="s">
        <v>1359</v>
      </c>
      <c r="P368" s="99" t="s">
        <v>2047</v>
      </c>
      <c r="Q368" s="100">
        <v>12870833</v>
      </c>
      <c r="R368" s="46">
        <f t="shared" si="22"/>
        <v>2413257</v>
      </c>
      <c r="S368" s="100">
        <v>572832</v>
      </c>
      <c r="T368" s="100">
        <v>1840425</v>
      </c>
      <c r="V368" s="98" t="s">
        <v>1378</v>
      </c>
      <c r="W368" s="99" t="s">
        <v>2054</v>
      </c>
      <c r="X368" s="100">
        <v>1386246</v>
      </c>
      <c r="Y368" s="100">
        <f t="shared" si="23"/>
        <v>898546</v>
      </c>
      <c r="Z368" s="100">
        <v>139780</v>
      </c>
      <c r="AA368" s="100">
        <v>758766</v>
      </c>
    </row>
    <row r="369" spans="1:27" ht="15">
      <c r="A369" s="98" t="s">
        <v>1436</v>
      </c>
      <c r="B369" s="99" t="s">
        <v>2073</v>
      </c>
      <c r="C369" s="100">
        <v>502000</v>
      </c>
      <c r="D369" s="46">
        <f t="shared" si="20"/>
        <v>1396396</v>
      </c>
      <c r="E369" s="100">
        <v>690000</v>
      </c>
      <c r="F369" s="100">
        <v>706396</v>
      </c>
      <c r="H369" s="98" t="s">
        <v>1543</v>
      </c>
      <c r="I369" s="99" t="s">
        <v>2105</v>
      </c>
      <c r="J369" s="100">
        <v>1648382</v>
      </c>
      <c r="K369" s="46">
        <f t="shared" si="21"/>
        <v>831474</v>
      </c>
      <c r="L369" s="100">
        <v>280752</v>
      </c>
      <c r="M369" s="100">
        <v>550722</v>
      </c>
      <c r="O369" s="98" t="s">
        <v>1362</v>
      </c>
      <c r="P369" s="99" t="s">
        <v>2048</v>
      </c>
      <c r="Q369" s="100">
        <v>36400</v>
      </c>
      <c r="R369" s="46">
        <f t="shared" si="22"/>
        <v>2892716</v>
      </c>
      <c r="S369" s="100">
        <v>1262500</v>
      </c>
      <c r="T369" s="100">
        <v>1630216</v>
      </c>
      <c r="V369" s="98" t="s">
        <v>1381</v>
      </c>
      <c r="W369" s="99" t="s">
        <v>2055</v>
      </c>
      <c r="X369" s="100">
        <v>3174752</v>
      </c>
      <c r="Y369" s="100">
        <f t="shared" si="23"/>
        <v>16754394</v>
      </c>
      <c r="Z369" s="100">
        <v>4290559</v>
      </c>
      <c r="AA369" s="100">
        <v>12463835</v>
      </c>
    </row>
    <row r="370" spans="1:27" ht="15">
      <c r="A370" s="98" t="s">
        <v>1439</v>
      </c>
      <c r="B370" s="99" t="s">
        <v>2074</v>
      </c>
      <c r="C370" s="100">
        <v>170500</v>
      </c>
      <c r="D370" s="46">
        <f t="shared" si="20"/>
        <v>562205</v>
      </c>
      <c r="E370" s="100">
        <v>93000</v>
      </c>
      <c r="F370" s="100">
        <v>469205</v>
      </c>
      <c r="H370" s="98" t="s">
        <v>1546</v>
      </c>
      <c r="I370" s="99" t="s">
        <v>2106</v>
      </c>
      <c r="J370" s="79"/>
      <c r="K370" s="46">
        <f t="shared" si="21"/>
        <v>168705</v>
      </c>
      <c r="L370" s="100">
        <v>168705</v>
      </c>
      <c r="M370" s="79"/>
      <c r="O370" s="98" t="s">
        <v>1365</v>
      </c>
      <c r="P370" s="99" t="s">
        <v>2049</v>
      </c>
      <c r="Q370" s="79"/>
      <c r="R370" s="46">
        <f t="shared" si="22"/>
        <v>344333</v>
      </c>
      <c r="S370" s="79"/>
      <c r="T370" s="100">
        <v>344333</v>
      </c>
      <c r="V370" s="98" t="s">
        <v>1384</v>
      </c>
      <c r="W370" s="99" t="s">
        <v>2056</v>
      </c>
      <c r="X370" s="100">
        <v>1085313</v>
      </c>
      <c r="Y370" s="100">
        <f t="shared" si="23"/>
        <v>4246329</v>
      </c>
      <c r="Z370" s="79"/>
      <c r="AA370" s="100">
        <v>4246329</v>
      </c>
    </row>
    <row r="371" spans="1:27" ht="15">
      <c r="A371" s="98" t="s">
        <v>1442</v>
      </c>
      <c r="B371" s="99" t="s">
        <v>2075</v>
      </c>
      <c r="C371" s="79"/>
      <c r="D371" s="46">
        <f t="shared" si="20"/>
        <v>442259</v>
      </c>
      <c r="E371" s="79"/>
      <c r="F371" s="100">
        <v>442259</v>
      </c>
      <c r="H371" s="98" t="s">
        <v>1549</v>
      </c>
      <c r="I371" s="99" t="s">
        <v>2107</v>
      </c>
      <c r="J371" s="100">
        <v>1400</v>
      </c>
      <c r="K371" s="46">
        <f t="shared" si="21"/>
        <v>16500</v>
      </c>
      <c r="L371" s="79"/>
      <c r="M371" s="100">
        <v>16500</v>
      </c>
      <c r="O371" s="98" t="s">
        <v>1368</v>
      </c>
      <c r="P371" s="99" t="s">
        <v>2050</v>
      </c>
      <c r="Q371" s="100">
        <v>203751</v>
      </c>
      <c r="R371" s="46">
        <f t="shared" si="22"/>
        <v>1176125</v>
      </c>
      <c r="S371" s="100">
        <v>461600</v>
      </c>
      <c r="T371" s="100">
        <v>714525</v>
      </c>
      <c r="V371" s="98" t="s">
        <v>1388</v>
      </c>
      <c r="W371" s="99" t="s">
        <v>2057</v>
      </c>
      <c r="X371" s="100">
        <v>6000</v>
      </c>
      <c r="Y371" s="100">
        <f t="shared" si="23"/>
        <v>1298650</v>
      </c>
      <c r="Z371" s="79"/>
      <c r="AA371" s="100">
        <v>1298650</v>
      </c>
    </row>
    <row r="372" spans="1:27" ht="15">
      <c r="A372" s="98" t="s">
        <v>1445</v>
      </c>
      <c r="B372" s="99" t="s">
        <v>2076</v>
      </c>
      <c r="C372" s="79"/>
      <c r="D372" s="46">
        <f t="shared" si="20"/>
        <v>111812</v>
      </c>
      <c r="E372" s="79"/>
      <c r="F372" s="100">
        <v>111812</v>
      </c>
      <c r="H372" s="98" t="s">
        <v>1558</v>
      </c>
      <c r="I372" s="99" t="s">
        <v>2109</v>
      </c>
      <c r="J372" s="79"/>
      <c r="K372" s="46">
        <f t="shared" si="21"/>
        <v>23501</v>
      </c>
      <c r="L372" s="79"/>
      <c r="M372" s="100">
        <v>23501</v>
      </c>
      <c r="O372" s="98" t="s">
        <v>1370</v>
      </c>
      <c r="P372" s="99" t="s">
        <v>2051</v>
      </c>
      <c r="Q372" s="100">
        <v>15708197</v>
      </c>
      <c r="R372" s="46">
        <f t="shared" si="22"/>
        <v>10178461</v>
      </c>
      <c r="S372" s="100">
        <v>5150218</v>
      </c>
      <c r="T372" s="100">
        <v>5028243</v>
      </c>
      <c r="V372" s="98" t="s">
        <v>1391</v>
      </c>
      <c r="W372" s="99" t="s">
        <v>2058</v>
      </c>
      <c r="X372" s="100">
        <v>3100</v>
      </c>
      <c r="Y372" s="100">
        <f t="shared" si="23"/>
        <v>481701</v>
      </c>
      <c r="Z372" s="79"/>
      <c r="AA372" s="100">
        <v>481701</v>
      </c>
    </row>
    <row r="373" spans="1:27" ht="15">
      <c r="A373" s="98" t="s">
        <v>1448</v>
      </c>
      <c r="B373" s="99" t="s">
        <v>2077</v>
      </c>
      <c r="C373" s="100">
        <v>371950</v>
      </c>
      <c r="D373" s="46">
        <f t="shared" si="20"/>
        <v>844445</v>
      </c>
      <c r="E373" s="100">
        <v>175200</v>
      </c>
      <c r="F373" s="100">
        <v>669245</v>
      </c>
      <c r="H373" s="98" t="s">
        <v>1563</v>
      </c>
      <c r="I373" s="99" t="s">
        <v>2110</v>
      </c>
      <c r="J373" s="79"/>
      <c r="K373" s="46">
        <f t="shared" si="21"/>
        <v>2700</v>
      </c>
      <c r="L373" s="79"/>
      <c r="M373" s="100">
        <v>2700</v>
      </c>
      <c r="O373" s="98" t="s">
        <v>1373</v>
      </c>
      <c r="P373" s="99" t="s">
        <v>2052</v>
      </c>
      <c r="Q373" s="100">
        <v>1645250</v>
      </c>
      <c r="R373" s="46">
        <f t="shared" si="22"/>
        <v>3292180</v>
      </c>
      <c r="S373" s="100">
        <v>1601609</v>
      </c>
      <c r="T373" s="100">
        <v>1690571</v>
      </c>
      <c r="V373" s="98" t="s">
        <v>1394</v>
      </c>
      <c r="W373" s="99" t="s">
        <v>2059</v>
      </c>
      <c r="X373" s="100">
        <v>607000</v>
      </c>
      <c r="Y373" s="100">
        <f t="shared" si="23"/>
        <v>2370291</v>
      </c>
      <c r="Z373" s="79"/>
      <c r="AA373" s="100">
        <v>2370291</v>
      </c>
    </row>
    <row r="374" spans="1:27" ht="15">
      <c r="A374" s="98" t="s">
        <v>1451</v>
      </c>
      <c r="B374" s="99" t="s">
        <v>2078</v>
      </c>
      <c r="C374" s="100">
        <v>1971075</v>
      </c>
      <c r="D374" s="46">
        <f t="shared" si="20"/>
        <v>1683850</v>
      </c>
      <c r="E374" s="100">
        <v>92700</v>
      </c>
      <c r="F374" s="100">
        <v>1591150</v>
      </c>
      <c r="H374" s="98" t="s">
        <v>1569</v>
      </c>
      <c r="I374" s="99" t="s">
        <v>2111</v>
      </c>
      <c r="J374" s="100">
        <v>20714</v>
      </c>
      <c r="K374" s="46">
        <f t="shared" si="21"/>
        <v>10950</v>
      </c>
      <c r="L374" s="79"/>
      <c r="M374" s="100">
        <v>10950</v>
      </c>
      <c r="O374" s="98" t="s">
        <v>1375</v>
      </c>
      <c r="P374" s="99" t="s">
        <v>2053</v>
      </c>
      <c r="Q374" s="100">
        <v>4244260</v>
      </c>
      <c r="R374" s="46">
        <f t="shared" si="22"/>
        <v>3062893</v>
      </c>
      <c r="S374" s="79"/>
      <c r="T374" s="100">
        <v>3062893</v>
      </c>
      <c r="V374" s="98" t="s">
        <v>1397</v>
      </c>
      <c r="W374" s="99" t="s">
        <v>2060</v>
      </c>
      <c r="X374" s="100">
        <v>752400</v>
      </c>
      <c r="Y374" s="100">
        <f t="shared" si="23"/>
        <v>2023933</v>
      </c>
      <c r="Z374" s="79"/>
      <c r="AA374" s="100">
        <v>2023933</v>
      </c>
    </row>
    <row r="375" spans="1:27" ht="15">
      <c r="A375" s="98" t="s">
        <v>1454</v>
      </c>
      <c r="B375" s="99" t="s">
        <v>2079</v>
      </c>
      <c r="C375" s="100">
        <v>435000</v>
      </c>
      <c r="D375" s="46">
        <f t="shared" si="20"/>
        <v>434633</v>
      </c>
      <c r="E375" s="100">
        <v>194050</v>
      </c>
      <c r="F375" s="100">
        <v>240583</v>
      </c>
      <c r="H375" s="98" t="s">
        <v>1572</v>
      </c>
      <c r="I375" s="99" t="s">
        <v>2112</v>
      </c>
      <c r="J375" s="79"/>
      <c r="K375" s="46">
        <f t="shared" si="21"/>
        <v>71819</v>
      </c>
      <c r="L375" s="79"/>
      <c r="M375" s="100">
        <v>71819</v>
      </c>
      <c r="O375" s="98" t="s">
        <v>1378</v>
      </c>
      <c r="P375" s="99" t="s">
        <v>2054</v>
      </c>
      <c r="Q375" s="100">
        <v>7238553</v>
      </c>
      <c r="R375" s="46">
        <f t="shared" si="22"/>
        <v>3148951</v>
      </c>
      <c r="S375" s="100">
        <v>772603</v>
      </c>
      <c r="T375" s="100">
        <v>2376348</v>
      </c>
      <c r="V375" s="98" t="s">
        <v>1400</v>
      </c>
      <c r="W375" s="99" t="s">
        <v>2061</v>
      </c>
      <c r="X375" s="100">
        <v>115000</v>
      </c>
      <c r="Y375" s="100">
        <f t="shared" si="23"/>
        <v>4299963</v>
      </c>
      <c r="Z375" s="100">
        <v>596700</v>
      </c>
      <c r="AA375" s="100">
        <v>3703263</v>
      </c>
    </row>
    <row r="376" spans="1:27" ht="15">
      <c r="A376" s="98" t="s">
        <v>1457</v>
      </c>
      <c r="B376" s="99" t="s">
        <v>2080</v>
      </c>
      <c r="C376" s="100">
        <v>208200</v>
      </c>
      <c r="D376" s="46">
        <f t="shared" si="20"/>
        <v>697309</v>
      </c>
      <c r="E376" s="100">
        <v>73400</v>
      </c>
      <c r="F376" s="100">
        <v>623909</v>
      </c>
      <c r="H376" s="98" t="s">
        <v>1575</v>
      </c>
      <c r="I376" s="99" t="s">
        <v>1120</v>
      </c>
      <c r="J376" s="79"/>
      <c r="K376" s="46">
        <f t="shared" si="21"/>
        <v>311200</v>
      </c>
      <c r="L376" s="79"/>
      <c r="M376" s="100">
        <v>311200</v>
      </c>
      <c r="O376" s="98" t="s">
        <v>1381</v>
      </c>
      <c r="P376" s="99" t="s">
        <v>2055</v>
      </c>
      <c r="Q376" s="100">
        <v>9442443</v>
      </c>
      <c r="R376" s="46">
        <f t="shared" si="22"/>
        <v>10359644</v>
      </c>
      <c r="S376" s="100">
        <v>2385126</v>
      </c>
      <c r="T376" s="100">
        <v>7974518</v>
      </c>
      <c r="V376" s="98" t="s">
        <v>1403</v>
      </c>
      <c r="W376" s="99" t="s">
        <v>2062</v>
      </c>
      <c r="X376" s="100">
        <v>158000</v>
      </c>
      <c r="Y376" s="100">
        <f t="shared" si="23"/>
        <v>779729</v>
      </c>
      <c r="Z376" s="79"/>
      <c r="AA376" s="100">
        <v>779729</v>
      </c>
    </row>
    <row r="377" spans="1:27" ht="15">
      <c r="A377" s="98" t="s">
        <v>1460</v>
      </c>
      <c r="B377" s="99" t="s">
        <v>2313</v>
      </c>
      <c r="C377" s="79"/>
      <c r="D377" s="46">
        <f t="shared" si="20"/>
        <v>364106</v>
      </c>
      <c r="E377" s="79"/>
      <c r="F377" s="100">
        <v>364106</v>
      </c>
      <c r="H377" s="98" t="s">
        <v>1578</v>
      </c>
      <c r="I377" s="99" t="s">
        <v>2320</v>
      </c>
      <c r="J377" s="79"/>
      <c r="K377" s="46">
        <f t="shared" si="21"/>
        <v>3500</v>
      </c>
      <c r="L377" s="79"/>
      <c r="M377" s="100">
        <v>3500</v>
      </c>
      <c r="O377" s="98" t="s">
        <v>1384</v>
      </c>
      <c r="P377" s="99" t="s">
        <v>2056</v>
      </c>
      <c r="Q377" s="100">
        <v>2061828</v>
      </c>
      <c r="R377" s="46">
        <f t="shared" si="22"/>
        <v>3573028</v>
      </c>
      <c r="S377" s="100">
        <v>1535065</v>
      </c>
      <c r="T377" s="100">
        <v>2037963</v>
      </c>
      <c r="V377" s="98" t="s">
        <v>1406</v>
      </c>
      <c r="W377" s="99" t="s">
        <v>2063</v>
      </c>
      <c r="X377" s="100">
        <v>8824807</v>
      </c>
      <c r="Y377" s="100">
        <f t="shared" si="23"/>
        <v>2404737</v>
      </c>
      <c r="Z377" s="100">
        <v>2500</v>
      </c>
      <c r="AA377" s="100">
        <v>2402237</v>
      </c>
    </row>
    <row r="378" spans="1:27" ht="15">
      <c r="A378" s="98" t="s">
        <v>1463</v>
      </c>
      <c r="B378" s="99" t="s">
        <v>2081</v>
      </c>
      <c r="C378" s="100">
        <v>468920</v>
      </c>
      <c r="D378" s="46">
        <f t="shared" si="20"/>
        <v>93256</v>
      </c>
      <c r="E378" s="79"/>
      <c r="F378" s="100">
        <v>93256</v>
      </c>
      <c r="H378" s="98" t="s">
        <v>1581</v>
      </c>
      <c r="I378" s="99" t="s">
        <v>2113</v>
      </c>
      <c r="J378" s="100">
        <v>17100</v>
      </c>
      <c r="K378" s="46">
        <f t="shared" si="21"/>
        <v>15460</v>
      </c>
      <c r="L378" s="79"/>
      <c r="M378" s="100">
        <v>15460</v>
      </c>
      <c r="O378" s="98" t="s">
        <v>1388</v>
      </c>
      <c r="P378" s="99" t="s">
        <v>2057</v>
      </c>
      <c r="Q378" s="100">
        <v>23241500</v>
      </c>
      <c r="R378" s="46">
        <f t="shared" si="22"/>
        <v>2403848</v>
      </c>
      <c r="S378" s="100">
        <v>427500</v>
      </c>
      <c r="T378" s="100">
        <v>1976348</v>
      </c>
      <c r="V378" s="98" t="s">
        <v>1409</v>
      </c>
      <c r="W378" s="99" t="s">
        <v>2064</v>
      </c>
      <c r="X378" s="100">
        <v>9000</v>
      </c>
      <c r="Y378" s="100">
        <f t="shared" si="23"/>
        <v>8062038</v>
      </c>
      <c r="Z378" s="100">
        <v>903000</v>
      </c>
      <c r="AA378" s="100">
        <v>7159038</v>
      </c>
    </row>
    <row r="379" spans="1:27" ht="15">
      <c r="A379" s="98" t="s">
        <v>1466</v>
      </c>
      <c r="B379" s="99" t="s">
        <v>2082</v>
      </c>
      <c r="C379" s="100">
        <v>2423212</v>
      </c>
      <c r="D379" s="46">
        <f t="shared" si="20"/>
        <v>855055</v>
      </c>
      <c r="E379" s="100">
        <v>43393</v>
      </c>
      <c r="F379" s="100">
        <v>811662</v>
      </c>
      <c r="H379" s="98" t="s">
        <v>1584</v>
      </c>
      <c r="I379" s="99" t="s">
        <v>2114</v>
      </c>
      <c r="J379" s="79"/>
      <c r="K379" s="46">
        <f t="shared" si="21"/>
        <v>91000</v>
      </c>
      <c r="L379" s="79"/>
      <c r="M379" s="100">
        <v>91000</v>
      </c>
      <c r="O379" s="98" t="s">
        <v>1391</v>
      </c>
      <c r="P379" s="99" t="s">
        <v>2058</v>
      </c>
      <c r="Q379" s="100">
        <v>2818400</v>
      </c>
      <c r="R379" s="46">
        <f t="shared" si="22"/>
        <v>2594192</v>
      </c>
      <c r="S379" s="100">
        <v>578350</v>
      </c>
      <c r="T379" s="100">
        <v>2015842</v>
      </c>
      <c r="V379" s="98" t="s">
        <v>1412</v>
      </c>
      <c r="W379" s="99" t="s">
        <v>2065</v>
      </c>
      <c r="X379" s="100">
        <v>11501</v>
      </c>
      <c r="Y379" s="100">
        <f t="shared" si="23"/>
        <v>4415405</v>
      </c>
      <c r="Z379" s="100">
        <v>5000</v>
      </c>
      <c r="AA379" s="100">
        <v>4410405</v>
      </c>
    </row>
    <row r="380" spans="1:27" ht="15">
      <c r="A380" s="98" t="s">
        <v>1469</v>
      </c>
      <c r="B380" s="99" t="s">
        <v>2083</v>
      </c>
      <c r="C380" s="79"/>
      <c r="D380" s="46">
        <f t="shared" si="20"/>
        <v>86626</v>
      </c>
      <c r="E380" s="79"/>
      <c r="F380" s="100">
        <v>86626</v>
      </c>
      <c r="H380" s="98" t="s">
        <v>1587</v>
      </c>
      <c r="I380" s="99" t="s">
        <v>2115</v>
      </c>
      <c r="J380" s="79"/>
      <c r="K380" s="46">
        <f t="shared" si="21"/>
        <v>50350</v>
      </c>
      <c r="L380" s="100">
        <v>32350</v>
      </c>
      <c r="M380" s="100">
        <v>18000</v>
      </c>
      <c r="O380" s="98" t="s">
        <v>1394</v>
      </c>
      <c r="P380" s="99" t="s">
        <v>2059</v>
      </c>
      <c r="Q380" s="100">
        <v>530900</v>
      </c>
      <c r="R380" s="46">
        <f t="shared" si="22"/>
        <v>1508416</v>
      </c>
      <c r="S380" s="100">
        <v>427574</v>
      </c>
      <c r="T380" s="100">
        <v>1080842</v>
      </c>
      <c r="V380" s="98" t="s">
        <v>1415</v>
      </c>
      <c r="W380" s="99" t="s">
        <v>2066</v>
      </c>
      <c r="X380" s="100">
        <v>2599565</v>
      </c>
      <c r="Y380" s="100">
        <f t="shared" si="23"/>
        <v>16494846</v>
      </c>
      <c r="Z380" s="100">
        <v>1150000</v>
      </c>
      <c r="AA380" s="100">
        <v>15344846</v>
      </c>
    </row>
    <row r="381" spans="1:27" ht="15">
      <c r="A381" s="98" t="s">
        <v>1472</v>
      </c>
      <c r="B381" s="99" t="s">
        <v>1119</v>
      </c>
      <c r="C381" s="100">
        <v>749029</v>
      </c>
      <c r="D381" s="46">
        <f t="shared" si="20"/>
        <v>2091530</v>
      </c>
      <c r="E381" s="100">
        <v>509150</v>
      </c>
      <c r="F381" s="100">
        <v>1582380</v>
      </c>
      <c r="H381" s="98" t="s">
        <v>1590</v>
      </c>
      <c r="I381" s="99" t="s">
        <v>2116</v>
      </c>
      <c r="J381" s="100">
        <v>166675</v>
      </c>
      <c r="K381" s="46">
        <f t="shared" si="21"/>
        <v>1366880</v>
      </c>
      <c r="L381" s="79"/>
      <c r="M381" s="100">
        <v>1366880</v>
      </c>
      <c r="O381" s="98" t="s">
        <v>1397</v>
      </c>
      <c r="P381" s="99" t="s">
        <v>2060</v>
      </c>
      <c r="Q381" s="100">
        <v>6161350</v>
      </c>
      <c r="R381" s="46">
        <f t="shared" si="22"/>
        <v>11735222</v>
      </c>
      <c r="S381" s="100">
        <v>6149704</v>
      </c>
      <c r="T381" s="100">
        <v>5585518</v>
      </c>
      <c r="V381" s="98" t="s">
        <v>1418</v>
      </c>
      <c r="W381" s="99" t="s">
        <v>2067</v>
      </c>
      <c r="X381" s="100">
        <v>36800</v>
      </c>
      <c r="Y381" s="100">
        <f t="shared" si="23"/>
        <v>31292898</v>
      </c>
      <c r="Z381" s="100">
        <v>3120000</v>
      </c>
      <c r="AA381" s="100">
        <v>28172898</v>
      </c>
    </row>
    <row r="382" spans="1:27" ht="15">
      <c r="A382" s="98" t="s">
        <v>1475</v>
      </c>
      <c r="B382" s="99" t="s">
        <v>2084</v>
      </c>
      <c r="C382" s="79"/>
      <c r="D382" s="46">
        <f t="shared" si="20"/>
        <v>217540</v>
      </c>
      <c r="E382" s="79"/>
      <c r="F382" s="100">
        <v>217540</v>
      </c>
      <c r="H382" s="98" t="s">
        <v>1599</v>
      </c>
      <c r="I382" s="99" t="s">
        <v>2118</v>
      </c>
      <c r="J382" s="100">
        <v>165000</v>
      </c>
      <c r="K382" s="46">
        <f t="shared" si="21"/>
        <v>59700</v>
      </c>
      <c r="L382" s="79"/>
      <c r="M382" s="100">
        <v>59700</v>
      </c>
      <c r="O382" s="98" t="s">
        <v>1400</v>
      </c>
      <c r="P382" s="99" t="s">
        <v>2061</v>
      </c>
      <c r="Q382" s="100">
        <v>11911787</v>
      </c>
      <c r="R382" s="46">
        <f t="shared" si="22"/>
        <v>11590176</v>
      </c>
      <c r="S382" s="100">
        <v>5838206</v>
      </c>
      <c r="T382" s="100">
        <v>5751970</v>
      </c>
      <c r="V382" s="98" t="s">
        <v>1421</v>
      </c>
      <c r="W382" s="99" t="s">
        <v>2068</v>
      </c>
      <c r="X382" s="100">
        <v>2654452</v>
      </c>
      <c r="Y382" s="100">
        <f t="shared" si="23"/>
        <v>15305508</v>
      </c>
      <c r="Z382" s="79"/>
      <c r="AA382" s="100">
        <v>15305508</v>
      </c>
    </row>
    <row r="383" spans="1:27" ht="15">
      <c r="A383" s="98" t="s">
        <v>1478</v>
      </c>
      <c r="B383" s="99" t="s">
        <v>2085</v>
      </c>
      <c r="C383" s="79"/>
      <c r="D383" s="46">
        <f t="shared" si="20"/>
        <v>779960</v>
      </c>
      <c r="E383" s="100">
        <v>181100</v>
      </c>
      <c r="F383" s="100">
        <v>598860</v>
      </c>
      <c r="H383" s="98" t="s">
        <v>1603</v>
      </c>
      <c r="I383" s="99" t="s">
        <v>2119</v>
      </c>
      <c r="J383" s="100">
        <v>18500</v>
      </c>
      <c r="K383" s="46">
        <f t="shared" si="21"/>
        <v>27915</v>
      </c>
      <c r="L383" s="79"/>
      <c r="M383" s="100">
        <v>27915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1424</v>
      </c>
      <c r="W383" s="99" t="s">
        <v>2069</v>
      </c>
      <c r="X383" s="100">
        <v>364300</v>
      </c>
      <c r="Y383" s="100">
        <f t="shared" si="23"/>
        <v>126850</v>
      </c>
      <c r="Z383" s="79"/>
      <c r="AA383" s="100">
        <v>126850</v>
      </c>
    </row>
    <row r="384" spans="1:27" ht="15">
      <c r="A384" s="98" t="s">
        <v>1481</v>
      </c>
      <c r="B384" s="99" t="s">
        <v>2086</v>
      </c>
      <c r="C384" s="100">
        <v>1246427</v>
      </c>
      <c r="D384" s="46">
        <f t="shared" si="20"/>
        <v>1173066</v>
      </c>
      <c r="E384" s="100">
        <v>84500</v>
      </c>
      <c r="F384" s="100">
        <v>1088566</v>
      </c>
      <c r="H384" s="98" t="s">
        <v>1606</v>
      </c>
      <c r="I384" s="99" t="s">
        <v>2120</v>
      </c>
      <c r="J384" s="100">
        <v>14287655</v>
      </c>
      <c r="K384" s="46">
        <f t="shared" si="21"/>
        <v>1303955</v>
      </c>
      <c r="L384" s="79"/>
      <c r="M384" s="100">
        <v>1303955</v>
      </c>
      <c r="O384" s="98" t="s">
        <v>1406</v>
      </c>
      <c r="P384" s="99" t="s">
        <v>2063</v>
      </c>
      <c r="Q384" s="100">
        <v>279501</v>
      </c>
      <c r="R384" s="46">
        <f t="shared" si="22"/>
        <v>5887748</v>
      </c>
      <c r="S384" s="100">
        <v>454975</v>
      </c>
      <c r="T384" s="100">
        <v>5432773</v>
      </c>
      <c r="V384" s="98" t="s">
        <v>1427</v>
      </c>
      <c r="W384" s="99" t="s">
        <v>2070</v>
      </c>
      <c r="X384" s="100">
        <v>521669</v>
      </c>
      <c r="Y384" s="100">
        <f t="shared" si="23"/>
        <v>8961182</v>
      </c>
      <c r="Z384" s="100">
        <v>157950</v>
      </c>
      <c r="AA384" s="100">
        <v>8803232</v>
      </c>
    </row>
    <row r="385" spans="1:27" ht="15">
      <c r="A385" s="98" t="s">
        <v>1484</v>
      </c>
      <c r="B385" s="99" t="s">
        <v>2087</v>
      </c>
      <c r="C385" s="79"/>
      <c r="D385" s="46">
        <f t="shared" si="20"/>
        <v>184256</v>
      </c>
      <c r="E385" s="100">
        <v>97300</v>
      </c>
      <c r="F385" s="100">
        <v>86956</v>
      </c>
      <c r="H385" s="98" t="s">
        <v>1615</v>
      </c>
      <c r="I385" s="99" t="s">
        <v>2121</v>
      </c>
      <c r="J385" s="100">
        <v>337500</v>
      </c>
      <c r="K385" s="46">
        <f t="shared" si="21"/>
        <v>290817</v>
      </c>
      <c r="L385" s="100">
        <v>6687</v>
      </c>
      <c r="M385" s="100">
        <v>284130</v>
      </c>
      <c r="O385" s="98" t="s">
        <v>1409</v>
      </c>
      <c r="P385" s="99" t="s">
        <v>2064</v>
      </c>
      <c r="Q385" s="100">
        <v>2966086</v>
      </c>
      <c r="R385" s="46">
        <f t="shared" si="22"/>
        <v>9274241</v>
      </c>
      <c r="S385" s="100">
        <v>1952942</v>
      </c>
      <c r="T385" s="100">
        <v>7321299</v>
      </c>
      <c r="V385" s="98" t="s">
        <v>1430</v>
      </c>
      <c r="W385" s="99" t="s">
        <v>2071</v>
      </c>
      <c r="X385" s="100">
        <v>193500</v>
      </c>
      <c r="Y385" s="100">
        <f t="shared" si="23"/>
        <v>1506460</v>
      </c>
      <c r="Z385" s="79"/>
      <c r="AA385" s="100">
        <v>1506460</v>
      </c>
    </row>
    <row r="386" spans="1:27" ht="15">
      <c r="A386" s="98" t="s">
        <v>1487</v>
      </c>
      <c r="B386" s="99" t="s">
        <v>2088</v>
      </c>
      <c r="C386" s="79"/>
      <c r="D386" s="46">
        <f t="shared" si="20"/>
        <v>283065</v>
      </c>
      <c r="E386" s="79"/>
      <c r="F386" s="100">
        <v>283065</v>
      </c>
      <c r="H386" s="98" t="s">
        <v>1618</v>
      </c>
      <c r="I386" s="99" t="s">
        <v>2122</v>
      </c>
      <c r="J386" s="79"/>
      <c r="K386" s="46">
        <f t="shared" si="21"/>
        <v>502800</v>
      </c>
      <c r="L386" s="79"/>
      <c r="M386" s="100">
        <v>502800</v>
      </c>
      <c r="O386" s="98" t="s">
        <v>1412</v>
      </c>
      <c r="P386" s="99" t="s">
        <v>2065</v>
      </c>
      <c r="Q386" s="100">
        <v>372807</v>
      </c>
      <c r="R386" s="46">
        <f t="shared" si="22"/>
        <v>6257362</v>
      </c>
      <c r="S386" s="100">
        <v>108750</v>
      </c>
      <c r="T386" s="100">
        <v>6148612</v>
      </c>
      <c r="V386" s="98" t="s">
        <v>1433</v>
      </c>
      <c r="W386" s="99" t="s">
        <v>2072</v>
      </c>
      <c r="X386" s="79"/>
      <c r="Y386" s="100">
        <f t="shared" si="23"/>
        <v>1663847</v>
      </c>
      <c r="Z386" s="100">
        <v>489700</v>
      </c>
      <c r="AA386" s="100">
        <v>1174147</v>
      </c>
    </row>
    <row r="387" spans="1:27" ht="15">
      <c r="A387" s="98" t="s">
        <v>1490</v>
      </c>
      <c r="B387" s="99" t="s">
        <v>2089</v>
      </c>
      <c r="C387" s="100">
        <v>2670500</v>
      </c>
      <c r="D387" s="46">
        <f t="shared" si="20"/>
        <v>1077185</v>
      </c>
      <c r="E387" s="100">
        <v>266225</v>
      </c>
      <c r="F387" s="100">
        <v>810960</v>
      </c>
      <c r="H387" s="98" t="s">
        <v>1621</v>
      </c>
      <c r="I387" s="99" t="s">
        <v>2123</v>
      </c>
      <c r="J387" s="100">
        <v>29042938</v>
      </c>
      <c r="K387" s="46">
        <f t="shared" si="21"/>
        <v>15150</v>
      </c>
      <c r="L387" s="79"/>
      <c r="M387" s="100">
        <v>15150</v>
      </c>
      <c r="O387" s="98" t="s">
        <v>1415</v>
      </c>
      <c r="P387" s="99" t="s">
        <v>2066</v>
      </c>
      <c r="Q387" s="100">
        <v>953800</v>
      </c>
      <c r="R387" s="46">
        <f t="shared" si="22"/>
        <v>4490147</v>
      </c>
      <c r="S387" s="100">
        <v>1132850</v>
      </c>
      <c r="T387" s="100">
        <v>3357297</v>
      </c>
      <c r="V387" s="98" t="s">
        <v>1436</v>
      </c>
      <c r="W387" s="99" t="s">
        <v>2073</v>
      </c>
      <c r="X387" s="100">
        <v>11825700</v>
      </c>
      <c r="Y387" s="100">
        <f t="shared" si="23"/>
        <v>42588584</v>
      </c>
      <c r="Z387" s="100">
        <v>4012150</v>
      </c>
      <c r="AA387" s="100">
        <v>38576434</v>
      </c>
    </row>
    <row r="388" spans="1:27" ht="15">
      <c r="A388" s="98" t="s">
        <v>1493</v>
      </c>
      <c r="B388" s="99" t="s">
        <v>2090</v>
      </c>
      <c r="C388" s="100">
        <v>14285</v>
      </c>
      <c r="D388" s="46">
        <f t="shared" si="20"/>
        <v>913330</v>
      </c>
      <c r="E388" s="79"/>
      <c r="F388" s="100">
        <v>913330</v>
      </c>
      <c r="H388" s="98" t="s">
        <v>1624</v>
      </c>
      <c r="I388" s="99" t="s">
        <v>2262</v>
      </c>
      <c r="J388" s="100">
        <v>12500</v>
      </c>
      <c r="K388" s="46">
        <f t="shared" si="21"/>
        <v>4732319</v>
      </c>
      <c r="L388" s="100">
        <v>300000</v>
      </c>
      <c r="M388" s="100">
        <v>4432319</v>
      </c>
      <c r="O388" s="98" t="s">
        <v>1418</v>
      </c>
      <c r="P388" s="99" t="s">
        <v>2067</v>
      </c>
      <c r="Q388" s="100">
        <v>4975000</v>
      </c>
      <c r="R388" s="46">
        <f t="shared" si="22"/>
        <v>7057687</v>
      </c>
      <c r="S388" s="100">
        <v>2130280</v>
      </c>
      <c r="T388" s="100">
        <v>4927407</v>
      </c>
      <c r="V388" s="98" t="s">
        <v>1439</v>
      </c>
      <c r="W388" s="99" t="s">
        <v>2074</v>
      </c>
      <c r="X388" s="100">
        <v>376920</v>
      </c>
      <c r="Y388" s="100">
        <f t="shared" si="23"/>
        <v>2264059</v>
      </c>
      <c r="Z388" s="79"/>
      <c r="AA388" s="100">
        <v>2264059</v>
      </c>
    </row>
    <row r="389" spans="1:27" ht="15">
      <c r="A389" s="98" t="s">
        <v>1496</v>
      </c>
      <c r="B389" s="99" t="s">
        <v>2261</v>
      </c>
      <c r="C389" s="79"/>
      <c r="D389" s="46">
        <f t="shared" si="20"/>
        <v>16990</v>
      </c>
      <c r="E389" s="79"/>
      <c r="F389" s="100">
        <v>16990</v>
      </c>
      <c r="H389" s="98" t="s">
        <v>1627</v>
      </c>
      <c r="I389" s="99" t="s">
        <v>2124</v>
      </c>
      <c r="J389" s="79"/>
      <c r="K389" s="46">
        <f t="shared" si="21"/>
        <v>96150</v>
      </c>
      <c r="L389" s="79"/>
      <c r="M389" s="100">
        <v>96150</v>
      </c>
      <c r="O389" s="98" t="s">
        <v>1421</v>
      </c>
      <c r="P389" s="99" t="s">
        <v>2068</v>
      </c>
      <c r="Q389" s="100">
        <v>7127300</v>
      </c>
      <c r="R389" s="46">
        <f t="shared" si="22"/>
        <v>6124905</v>
      </c>
      <c r="S389" s="100">
        <v>1859500</v>
      </c>
      <c r="T389" s="100">
        <v>4265405</v>
      </c>
      <c r="V389" s="98" t="s">
        <v>1442</v>
      </c>
      <c r="W389" s="99" t="s">
        <v>2075</v>
      </c>
      <c r="X389" s="79"/>
      <c r="Y389" s="100">
        <f t="shared" si="23"/>
        <v>45505</v>
      </c>
      <c r="Z389" s="79"/>
      <c r="AA389" s="100">
        <v>45505</v>
      </c>
    </row>
    <row r="390" spans="1:27" ht="15">
      <c r="A390" s="98" t="s">
        <v>1499</v>
      </c>
      <c r="B390" s="99" t="s">
        <v>1814</v>
      </c>
      <c r="C390" s="79"/>
      <c r="D390" s="46">
        <f t="shared" si="20"/>
        <v>1123095</v>
      </c>
      <c r="E390" s="100">
        <v>53336</v>
      </c>
      <c r="F390" s="100">
        <v>1069759</v>
      </c>
      <c r="H390" s="98" t="s">
        <v>1633</v>
      </c>
      <c r="I390" s="99" t="s">
        <v>2125</v>
      </c>
      <c r="J390" s="79"/>
      <c r="K390" s="46">
        <f t="shared" si="21"/>
        <v>82305</v>
      </c>
      <c r="L390" s="79"/>
      <c r="M390" s="100">
        <v>82305</v>
      </c>
      <c r="O390" s="98" t="s">
        <v>1424</v>
      </c>
      <c r="P390" s="99" t="s">
        <v>2069</v>
      </c>
      <c r="Q390" s="100">
        <v>7382500</v>
      </c>
      <c r="R390" s="46">
        <f t="shared" si="22"/>
        <v>7970281</v>
      </c>
      <c r="S390" s="100">
        <v>1662700</v>
      </c>
      <c r="T390" s="100">
        <v>6307581</v>
      </c>
      <c r="V390" s="98" t="s">
        <v>1445</v>
      </c>
      <c r="W390" s="99" t="s">
        <v>2076</v>
      </c>
      <c r="X390" s="100">
        <v>20000</v>
      </c>
      <c r="Y390" s="100">
        <f t="shared" si="23"/>
        <v>66150</v>
      </c>
      <c r="Z390" s="79"/>
      <c r="AA390" s="100">
        <v>66150</v>
      </c>
    </row>
    <row r="391" spans="1:27" ht="15">
      <c r="A391" s="98" t="s">
        <v>1501</v>
      </c>
      <c r="B391" s="99" t="s">
        <v>2091</v>
      </c>
      <c r="C391" s="79"/>
      <c r="D391" s="46">
        <f aca="true" t="shared" si="24" ref="D391:D454">E391+F391</f>
        <v>356889</v>
      </c>
      <c r="E391" s="79"/>
      <c r="F391" s="100">
        <v>356889</v>
      </c>
      <c r="H391" s="98" t="s">
        <v>1636</v>
      </c>
      <c r="I391" s="99" t="s">
        <v>2126</v>
      </c>
      <c r="J391" s="79"/>
      <c r="K391" s="46">
        <f aca="true" t="shared" si="25" ref="K391:K454">L391+M391</f>
        <v>1858078</v>
      </c>
      <c r="L391" s="79"/>
      <c r="M391" s="100">
        <v>1858078</v>
      </c>
      <c r="O391" s="98" t="s">
        <v>1427</v>
      </c>
      <c r="P391" s="99" t="s">
        <v>2070</v>
      </c>
      <c r="Q391" s="100">
        <v>1294455</v>
      </c>
      <c r="R391" s="46">
        <f aca="true" t="shared" si="26" ref="R391:R454">S391+T391</f>
        <v>6607008</v>
      </c>
      <c r="S391" s="100">
        <v>1198305</v>
      </c>
      <c r="T391" s="100">
        <v>5408703</v>
      </c>
      <c r="V391" s="98" t="s">
        <v>1448</v>
      </c>
      <c r="W391" s="99" t="s">
        <v>2077</v>
      </c>
      <c r="X391" s="100">
        <v>4567012</v>
      </c>
      <c r="Y391" s="100">
        <f aca="true" t="shared" si="27" ref="Y391:Y454">Z391+AA391</f>
        <v>8907104</v>
      </c>
      <c r="Z391" s="100">
        <v>4386100</v>
      </c>
      <c r="AA391" s="100">
        <v>4521004</v>
      </c>
    </row>
    <row r="392" spans="1:27" ht="15">
      <c r="A392" s="98" t="s">
        <v>1505</v>
      </c>
      <c r="B392" s="99" t="s">
        <v>2092</v>
      </c>
      <c r="C392" s="100">
        <v>610000</v>
      </c>
      <c r="D392" s="46">
        <f t="shared" si="24"/>
        <v>232900</v>
      </c>
      <c r="E392" s="100">
        <v>175000</v>
      </c>
      <c r="F392" s="100">
        <v>57900</v>
      </c>
      <c r="H392" s="98" t="s">
        <v>1639</v>
      </c>
      <c r="I392" s="99" t="s">
        <v>2127</v>
      </c>
      <c r="J392" s="79"/>
      <c r="K392" s="46">
        <f t="shared" si="25"/>
        <v>5500</v>
      </c>
      <c r="L392" s="79"/>
      <c r="M392" s="100">
        <v>5500</v>
      </c>
      <c r="O392" s="98" t="s">
        <v>1430</v>
      </c>
      <c r="P392" s="99" t="s">
        <v>2071</v>
      </c>
      <c r="Q392" s="100">
        <v>1202800</v>
      </c>
      <c r="R392" s="46">
        <f t="shared" si="26"/>
        <v>5787835</v>
      </c>
      <c r="S392" s="100">
        <v>1197730</v>
      </c>
      <c r="T392" s="100">
        <v>4590105</v>
      </c>
      <c r="V392" s="98" t="s">
        <v>1451</v>
      </c>
      <c r="W392" s="99" t="s">
        <v>2078</v>
      </c>
      <c r="X392" s="100">
        <v>8244080</v>
      </c>
      <c r="Y392" s="100">
        <f t="shared" si="27"/>
        <v>32798118</v>
      </c>
      <c r="Z392" s="100">
        <v>3001234</v>
      </c>
      <c r="AA392" s="100">
        <v>29796884</v>
      </c>
    </row>
    <row r="393" spans="1:27" ht="15">
      <c r="A393" s="98" t="s">
        <v>1508</v>
      </c>
      <c r="B393" s="99" t="s">
        <v>2093</v>
      </c>
      <c r="C393" s="100">
        <v>165100</v>
      </c>
      <c r="D393" s="46">
        <f t="shared" si="24"/>
        <v>233001</v>
      </c>
      <c r="E393" s="79"/>
      <c r="F393" s="100">
        <v>233001</v>
      </c>
      <c r="H393" s="98" t="s">
        <v>1642</v>
      </c>
      <c r="I393" s="99" t="s">
        <v>2128</v>
      </c>
      <c r="J393" s="79"/>
      <c r="K393" s="46">
        <f t="shared" si="25"/>
        <v>2217944</v>
      </c>
      <c r="L393" s="79"/>
      <c r="M393" s="100">
        <v>2217944</v>
      </c>
      <c r="O393" s="98" t="s">
        <v>1433</v>
      </c>
      <c r="P393" s="99" t="s">
        <v>2072</v>
      </c>
      <c r="Q393" s="100">
        <v>541603</v>
      </c>
      <c r="R393" s="46">
        <f t="shared" si="26"/>
        <v>2143171</v>
      </c>
      <c r="S393" s="79"/>
      <c r="T393" s="100">
        <v>2143171</v>
      </c>
      <c r="V393" s="98" t="s">
        <v>1454</v>
      </c>
      <c r="W393" s="99" t="s">
        <v>2079</v>
      </c>
      <c r="X393" s="79"/>
      <c r="Y393" s="100">
        <f t="shared" si="27"/>
        <v>1827848</v>
      </c>
      <c r="Z393" s="79"/>
      <c r="AA393" s="100">
        <v>1827848</v>
      </c>
    </row>
    <row r="394" spans="1:27" ht="15">
      <c r="A394" s="98" t="s">
        <v>1511</v>
      </c>
      <c r="B394" s="99" t="s">
        <v>2094</v>
      </c>
      <c r="C394" s="100">
        <v>1316050</v>
      </c>
      <c r="D394" s="46">
        <f t="shared" si="24"/>
        <v>591990</v>
      </c>
      <c r="E394" s="100">
        <v>490000</v>
      </c>
      <c r="F394" s="100">
        <v>101990</v>
      </c>
      <c r="H394" s="98" t="s">
        <v>1645</v>
      </c>
      <c r="I394" s="99" t="s">
        <v>2129</v>
      </c>
      <c r="J394" s="100">
        <v>35000</v>
      </c>
      <c r="K394" s="46">
        <f t="shared" si="25"/>
        <v>138330</v>
      </c>
      <c r="L394" s="79"/>
      <c r="M394" s="100">
        <v>138330</v>
      </c>
      <c r="O394" s="98" t="s">
        <v>1436</v>
      </c>
      <c r="P394" s="99" t="s">
        <v>2073</v>
      </c>
      <c r="Q394" s="100">
        <v>6906535</v>
      </c>
      <c r="R394" s="46">
        <f t="shared" si="26"/>
        <v>15980147</v>
      </c>
      <c r="S394" s="100">
        <v>4512620</v>
      </c>
      <c r="T394" s="100">
        <v>11467527</v>
      </c>
      <c r="V394" s="98" t="s">
        <v>1457</v>
      </c>
      <c r="W394" s="99" t="s">
        <v>2080</v>
      </c>
      <c r="X394" s="100">
        <v>9425701</v>
      </c>
      <c r="Y394" s="100">
        <f t="shared" si="27"/>
        <v>22591588</v>
      </c>
      <c r="Z394" s="79"/>
      <c r="AA394" s="100">
        <v>22591588</v>
      </c>
    </row>
    <row r="395" spans="1:27" ht="15">
      <c r="A395" s="98" t="s">
        <v>1514</v>
      </c>
      <c r="B395" s="99" t="s">
        <v>2095</v>
      </c>
      <c r="C395" s="100">
        <v>372501</v>
      </c>
      <c r="D395" s="46">
        <f t="shared" si="24"/>
        <v>194805</v>
      </c>
      <c r="E395" s="79"/>
      <c r="F395" s="100">
        <v>194805</v>
      </c>
      <c r="H395" s="98" t="s">
        <v>1648</v>
      </c>
      <c r="I395" s="99" t="s">
        <v>2130</v>
      </c>
      <c r="J395" s="79"/>
      <c r="K395" s="46">
        <f t="shared" si="25"/>
        <v>73339</v>
      </c>
      <c r="L395" s="79"/>
      <c r="M395" s="100">
        <v>73339</v>
      </c>
      <c r="O395" s="98" t="s">
        <v>1439</v>
      </c>
      <c r="P395" s="99" t="s">
        <v>2074</v>
      </c>
      <c r="Q395" s="100">
        <v>688001</v>
      </c>
      <c r="R395" s="46">
        <f t="shared" si="26"/>
        <v>3606058</v>
      </c>
      <c r="S395" s="100">
        <v>367300</v>
      </c>
      <c r="T395" s="100">
        <v>3238758</v>
      </c>
      <c r="V395" s="98" t="s">
        <v>1460</v>
      </c>
      <c r="W395" s="99" t="s">
        <v>2313</v>
      </c>
      <c r="X395" s="79"/>
      <c r="Y395" s="100">
        <f t="shared" si="27"/>
        <v>2343630</v>
      </c>
      <c r="Z395" s="79"/>
      <c r="AA395" s="100">
        <v>2343630</v>
      </c>
    </row>
    <row r="396" spans="1:27" ht="15">
      <c r="A396" s="98" t="s">
        <v>1517</v>
      </c>
      <c r="B396" s="99" t="s">
        <v>2096</v>
      </c>
      <c r="C396" s="100">
        <v>1197291</v>
      </c>
      <c r="D396" s="46">
        <f t="shared" si="24"/>
        <v>2270842</v>
      </c>
      <c r="E396" s="100">
        <v>109157</v>
      </c>
      <c r="F396" s="100">
        <v>2161685</v>
      </c>
      <c r="H396" s="98" t="s">
        <v>1651</v>
      </c>
      <c r="I396" s="99" t="s">
        <v>2131</v>
      </c>
      <c r="J396" s="100">
        <v>8500</v>
      </c>
      <c r="K396" s="46">
        <f t="shared" si="25"/>
        <v>26581</v>
      </c>
      <c r="L396" s="79"/>
      <c r="M396" s="100">
        <v>26581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100">
        <f t="shared" si="27"/>
        <v>997524</v>
      </c>
      <c r="Z396" s="79"/>
      <c r="AA396" s="100">
        <v>997524</v>
      </c>
    </row>
    <row r="397" spans="1:27" ht="15">
      <c r="A397" s="98" t="s">
        <v>1520</v>
      </c>
      <c r="B397" s="99" t="s">
        <v>2097</v>
      </c>
      <c r="C397" s="100">
        <v>3796000</v>
      </c>
      <c r="D397" s="46">
        <f t="shared" si="24"/>
        <v>2858559</v>
      </c>
      <c r="E397" s="100">
        <v>836763</v>
      </c>
      <c r="F397" s="100">
        <v>2021796</v>
      </c>
      <c r="H397" s="98" t="s">
        <v>1654</v>
      </c>
      <c r="I397" s="99" t="s">
        <v>2132</v>
      </c>
      <c r="J397" s="79"/>
      <c r="K397" s="46">
        <f t="shared" si="25"/>
        <v>122102</v>
      </c>
      <c r="L397" s="79"/>
      <c r="M397" s="100">
        <v>122102</v>
      </c>
      <c r="O397" s="98" t="s">
        <v>1445</v>
      </c>
      <c r="P397" s="99" t="s">
        <v>2076</v>
      </c>
      <c r="Q397" s="100">
        <v>3500</v>
      </c>
      <c r="R397" s="46">
        <f t="shared" si="26"/>
        <v>2434203</v>
      </c>
      <c r="S397" s="100">
        <v>286500</v>
      </c>
      <c r="T397" s="100">
        <v>2147703</v>
      </c>
      <c r="V397" s="98" t="s">
        <v>1466</v>
      </c>
      <c r="W397" s="99" t="s">
        <v>2082</v>
      </c>
      <c r="X397" s="100">
        <v>5733734</v>
      </c>
      <c r="Y397" s="100">
        <f t="shared" si="27"/>
        <v>10917845</v>
      </c>
      <c r="Z397" s="100">
        <v>1048000</v>
      </c>
      <c r="AA397" s="100">
        <v>9869845</v>
      </c>
    </row>
    <row r="398" spans="1:27" ht="15">
      <c r="A398" s="98" t="s">
        <v>1523</v>
      </c>
      <c r="B398" s="99" t="s">
        <v>2098</v>
      </c>
      <c r="C398" s="100">
        <v>7114063</v>
      </c>
      <c r="D398" s="46">
        <f t="shared" si="24"/>
        <v>4544458</v>
      </c>
      <c r="E398" s="100">
        <v>330261</v>
      </c>
      <c r="F398" s="100">
        <v>4214197</v>
      </c>
      <c r="H398" s="98" t="s">
        <v>1657</v>
      </c>
      <c r="I398" s="99" t="s">
        <v>2133</v>
      </c>
      <c r="J398" s="79"/>
      <c r="K398" s="46">
        <f t="shared" si="25"/>
        <v>15244</v>
      </c>
      <c r="L398" s="79"/>
      <c r="M398" s="100">
        <v>15244</v>
      </c>
      <c r="O398" s="98" t="s">
        <v>1448</v>
      </c>
      <c r="P398" s="99" t="s">
        <v>2077</v>
      </c>
      <c r="Q398" s="100">
        <v>2389600</v>
      </c>
      <c r="R398" s="46">
        <f t="shared" si="26"/>
        <v>7854834</v>
      </c>
      <c r="S398" s="100">
        <v>1865765</v>
      </c>
      <c r="T398" s="100">
        <v>5989069</v>
      </c>
      <c r="V398" s="98" t="s">
        <v>1469</v>
      </c>
      <c r="W398" s="99" t="s">
        <v>2083</v>
      </c>
      <c r="X398" s="79"/>
      <c r="Y398" s="100">
        <f t="shared" si="27"/>
        <v>251485</v>
      </c>
      <c r="Z398" s="79"/>
      <c r="AA398" s="100">
        <v>251485</v>
      </c>
    </row>
    <row r="399" spans="1:27" ht="15">
      <c r="A399" s="98" t="s">
        <v>1525</v>
      </c>
      <c r="B399" s="99" t="s">
        <v>2099</v>
      </c>
      <c r="C399" s="100">
        <v>63282</v>
      </c>
      <c r="D399" s="46">
        <f t="shared" si="24"/>
        <v>66100</v>
      </c>
      <c r="E399" s="79"/>
      <c r="F399" s="100">
        <v>66100</v>
      </c>
      <c r="H399" s="98" t="s">
        <v>1660</v>
      </c>
      <c r="I399" s="99" t="s">
        <v>2134</v>
      </c>
      <c r="J399" s="100">
        <v>137346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6898250</v>
      </c>
      <c r="R399" s="46">
        <f t="shared" si="26"/>
        <v>14173880</v>
      </c>
      <c r="S399" s="100">
        <v>2502608</v>
      </c>
      <c r="T399" s="100">
        <v>11671272</v>
      </c>
      <c r="V399" s="98" t="s">
        <v>1472</v>
      </c>
      <c r="W399" s="99" t="s">
        <v>1119</v>
      </c>
      <c r="X399" s="100">
        <v>8134341</v>
      </c>
      <c r="Y399" s="100">
        <f t="shared" si="27"/>
        <v>26671803</v>
      </c>
      <c r="Z399" s="100">
        <v>1325501</v>
      </c>
      <c r="AA399" s="100">
        <v>25346302</v>
      </c>
    </row>
    <row r="400" spans="1:27" ht="15">
      <c r="A400" s="98" t="s">
        <v>1528</v>
      </c>
      <c r="B400" s="99" t="s">
        <v>2100</v>
      </c>
      <c r="C400" s="100">
        <v>2481800</v>
      </c>
      <c r="D400" s="46">
        <f t="shared" si="24"/>
        <v>145423</v>
      </c>
      <c r="E400" s="100">
        <v>20000</v>
      </c>
      <c r="F400" s="100">
        <v>125423</v>
      </c>
      <c r="H400" s="98" t="s">
        <v>1663</v>
      </c>
      <c r="I400" s="99" t="s">
        <v>2135</v>
      </c>
      <c r="J400" s="79"/>
      <c r="K400" s="46">
        <f t="shared" si="25"/>
        <v>34200</v>
      </c>
      <c r="L400" s="100">
        <v>31200</v>
      </c>
      <c r="M400" s="100">
        <v>3000</v>
      </c>
      <c r="O400" s="98" t="s">
        <v>1454</v>
      </c>
      <c r="P400" s="99" t="s">
        <v>2079</v>
      </c>
      <c r="Q400" s="100">
        <v>775000</v>
      </c>
      <c r="R400" s="46">
        <f t="shared" si="26"/>
        <v>4895353</v>
      </c>
      <c r="S400" s="100">
        <v>1150800</v>
      </c>
      <c r="T400" s="100">
        <v>3744553</v>
      </c>
      <c r="V400" s="98" t="s">
        <v>1475</v>
      </c>
      <c r="W400" s="99" t="s">
        <v>2084</v>
      </c>
      <c r="X400" s="100">
        <v>156000</v>
      </c>
      <c r="Y400" s="100">
        <f t="shared" si="27"/>
        <v>1261195</v>
      </c>
      <c r="Z400" s="79"/>
      <c r="AA400" s="100">
        <v>1261195</v>
      </c>
    </row>
    <row r="401" spans="1:27" ht="15">
      <c r="A401" s="98" t="s">
        <v>1531</v>
      </c>
      <c r="B401" s="99" t="s">
        <v>2101</v>
      </c>
      <c r="C401" s="100">
        <v>30000</v>
      </c>
      <c r="D401" s="46">
        <f t="shared" si="24"/>
        <v>46865</v>
      </c>
      <c r="E401" s="79"/>
      <c r="F401" s="100">
        <v>46865</v>
      </c>
      <c r="H401" s="98" t="s">
        <v>1666</v>
      </c>
      <c r="I401" s="99" t="s">
        <v>2136</v>
      </c>
      <c r="J401" s="100">
        <v>5000</v>
      </c>
      <c r="K401" s="46">
        <f t="shared" si="25"/>
        <v>5620</v>
      </c>
      <c r="L401" s="79"/>
      <c r="M401" s="100">
        <v>5620</v>
      </c>
      <c r="O401" s="98" t="s">
        <v>1457</v>
      </c>
      <c r="P401" s="99" t="s">
        <v>2080</v>
      </c>
      <c r="Q401" s="100">
        <v>3375854</v>
      </c>
      <c r="R401" s="46">
        <f t="shared" si="26"/>
        <v>16053326</v>
      </c>
      <c r="S401" s="100">
        <v>641225</v>
      </c>
      <c r="T401" s="100">
        <v>15412101</v>
      </c>
      <c r="V401" s="98" t="s">
        <v>1478</v>
      </c>
      <c r="W401" s="99" t="s">
        <v>2085</v>
      </c>
      <c r="X401" s="100">
        <v>400710</v>
      </c>
      <c r="Y401" s="100">
        <f t="shared" si="27"/>
        <v>6165653</v>
      </c>
      <c r="Z401" s="100">
        <v>56325</v>
      </c>
      <c r="AA401" s="100">
        <v>6109328</v>
      </c>
    </row>
    <row r="402" spans="1:27" ht="15">
      <c r="A402" s="98" t="s">
        <v>1534</v>
      </c>
      <c r="B402" s="99" t="s">
        <v>2102</v>
      </c>
      <c r="C402" s="100">
        <v>778208</v>
      </c>
      <c r="D402" s="46">
        <f t="shared" si="24"/>
        <v>1748883</v>
      </c>
      <c r="E402" s="100">
        <v>207633</v>
      </c>
      <c r="F402" s="100">
        <v>1541250</v>
      </c>
      <c r="H402" s="98" t="s">
        <v>1669</v>
      </c>
      <c r="I402" s="99" t="s">
        <v>2137</v>
      </c>
      <c r="J402" s="79"/>
      <c r="K402" s="46">
        <f t="shared" si="25"/>
        <v>950</v>
      </c>
      <c r="L402" s="79"/>
      <c r="M402" s="100">
        <v>950</v>
      </c>
      <c r="O402" s="98" t="s">
        <v>1460</v>
      </c>
      <c r="P402" s="99" t="s">
        <v>2313</v>
      </c>
      <c r="Q402" s="100">
        <v>2752814</v>
      </c>
      <c r="R402" s="46">
        <f t="shared" si="26"/>
        <v>3559046</v>
      </c>
      <c r="S402" s="100">
        <v>653999</v>
      </c>
      <c r="T402" s="100">
        <v>2905047</v>
      </c>
      <c r="V402" s="98" t="s">
        <v>1481</v>
      </c>
      <c r="W402" s="99" t="s">
        <v>2086</v>
      </c>
      <c r="X402" s="100">
        <v>461400</v>
      </c>
      <c r="Y402" s="100">
        <f t="shared" si="27"/>
        <v>7243678</v>
      </c>
      <c r="Z402" s="100">
        <v>89000</v>
      </c>
      <c r="AA402" s="100">
        <v>7154678</v>
      </c>
    </row>
    <row r="403" spans="1:27" ht="15">
      <c r="A403" s="98" t="s">
        <v>1537</v>
      </c>
      <c r="B403" s="99" t="s">
        <v>2103</v>
      </c>
      <c r="C403" s="100">
        <v>1808901</v>
      </c>
      <c r="D403" s="46">
        <f t="shared" si="24"/>
        <v>617842</v>
      </c>
      <c r="E403" s="100">
        <v>50301</v>
      </c>
      <c r="F403" s="100">
        <v>567541</v>
      </c>
      <c r="H403" s="98" t="s">
        <v>1672</v>
      </c>
      <c r="I403" s="99" t="s">
        <v>2138</v>
      </c>
      <c r="J403" s="79"/>
      <c r="K403" s="46">
        <f t="shared" si="25"/>
        <v>320650</v>
      </c>
      <c r="L403" s="79"/>
      <c r="M403" s="100">
        <v>320650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100">
        <f t="shared" si="27"/>
        <v>2343871</v>
      </c>
      <c r="Z403" s="79"/>
      <c r="AA403" s="100">
        <v>2343871</v>
      </c>
    </row>
    <row r="404" spans="1:27" ht="15">
      <c r="A404" s="98" t="s">
        <v>1540</v>
      </c>
      <c r="B404" s="99" t="s">
        <v>2104</v>
      </c>
      <c r="C404" s="79"/>
      <c r="D404" s="46">
        <f t="shared" si="24"/>
        <v>34835</v>
      </c>
      <c r="E404" s="79"/>
      <c r="F404" s="100">
        <v>34835</v>
      </c>
      <c r="H404" s="98" t="s">
        <v>1675</v>
      </c>
      <c r="I404" s="99" t="s">
        <v>2139</v>
      </c>
      <c r="J404" s="100">
        <v>20300</v>
      </c>
      <c r="K404" s="46">
        <f t="shared" si="25"/>
        <v>297416</v>
      </c>
      <c r="L404" s="79"/>
      <c r="M404" s="100">
        <v>297416</v>
      </c>
      <c r="O404" s="98" t="s">
        <v>1466</v>
      </c>
      <c r="P404" s="99" t="s">
        <v>2082</v>
      </c>
      <c r="Q404" s="100">
        <v>11478272</v>
      </c>
      <c r="R404" s="46">
        <f t="shared" si="26"/>
        <v>8231235</v>
      </c>
      <c r="S404" s="100">
        <v>552255</v>
      </c>
      <c r="T404" s="100">
        <v>7678980</v>
      </c>
      <c r="V404" s="98" t="s">
        <v>1487</v>
      </c>
      <c r="W404" s="99" t="s">
        <v>2088</v>
      </c>
      <c r="X404" s="100">
        <v>1362211</v>
      </c>
      <c r="Y404" s="100">
        <f t="shared" si="27"/>
        <v>1873939</v>
      </c>
      <c r="Z404" s="79"/>
      <c r="AA404" s="100">
        <v>1873939</v>
      </c>
    </row>
    <row r="405" spans="1:27" ht="15">
      <c r="A405" s="98" t="s">
        <v>1543</v>
      </c>
      <c r="B405" s="99" t="s">
        <v>2105</v>
      </c>
      <c r="C405" s="100">
        <v>18919971</v>
      </c>
      <c r="D405" s="46">
        <f t="shared" si="24"/>
        <v>1344168</v>
      </c>
      <c r="E405" s="100">
        <v>615030</v>
      </c>
      <c r="F405" s="100">
        <v>729138</v>
      </c>
      <c r="H405" s="98" t="s">
        <v>1678</v>
      </c>
      <c r="I405" s="99" t="s">
        <v>2140</v>
      </c>
      <c r="J405" s="100">
        <v>75400</v>
      </c>
      <c r="K405" s="46">
        <f t="shared" si="25"/>
        <v>440640</v>
      </c>
      <c r="L405" s="79"/>
      <c r="M405" s="100">
        <v>440640</v>
      </c>
      <c r="O405" s="98" t="s">
        <v>1469</v>
      </c>
      <c r="P405" s="99" t="s">
        <v>2083</v>
      </c>
      <c r="Q405" s="79"/>
      <c r="R405" s="46">
        <f t="shared" si="26"/>
        <v>708179</v>
      </c>
      <c r="S405" s="100">
        <v>158800</v>
      </c>
      <c r="T405" s="100">
        <v>549379</v>
      </c>
      <c r="V405" s="98" t="s">
        <v>1490</v>
      </c>
      <c r="W405" s="99" t="s">
        <v>2089</v>
      </c>
      <c r="X405" s="100">
        <v>1553684</v>
      </c>
      <c r="Y405" s="100">
        <f t="shared" si="27"/>
        <v>13082349</v>
      </c>
      <c r="Z405" s="100">
        <v>5147251</v>
      </c>
      <c r="AA405" s="100">
        <v>7935098</v>
      </c>
    </row>
    <row r="406" spans="1:27" ht="15">
      <c r="A406" s="98" t="s">
        <v>1546</v>
      </c>
      <c r="B406" s="99" t="s">
        <v>2106</v>
      </c>
      <c r="C406" s="100">
        <v>1164975</v>
      </c>
      <c r="D406" s="46">
        <f t="shared" si="24"/>
        <v>565104</v>
      </c>
      <c r="E406" s="100">
        <v>380950</v>
      </c>
      <c r="F406" s="100">
        <v>184154</v>
      </c>
      <c r="H406" s="98" t="s">
        <v>1681</v>
      </c>
      <c r="I406" s="99" t="s">
        <v>2141</v>
      </c>
      <c r="J406" s="100">
        <v>46014</v>
      </c>
      <c r="K406" s="46">
        <f t="shared" si="25"/>
        <v>0</v>
      </c>
      <c r="L406" s="79"/>
      <c r="M406" s="79"/>
      <c r="O406" s="98" t="s">
        <v>1472</v>
      </c>
      <c r="P406" s="99" t="s">
        <v>1119</v>
      </c>
      <c r="Q406" s="100">
        <v>56108994</v>
      </c>
      <c r="R406" s="46">
        <f t="shared" si="26"/>
        <v>15831628</v>
      </c>
      <c r="S406" s="100">
        <v>2237995</v>
      </c>
      <c r="T406" s="100">
        <v>13593633</v>
      </c>
      <c r="V406" s="98" t="s">
        <v>1493</v>
      </c>
      <c r="W406" s="99" t="s">
        <v>2090</v>
      </c>
      <c r="X406" s="100">
        <v>289850</v>
      </c>
      <c r="Y406" s="100">
        <f t="shared" si="27"/>
        <v>6411102</v>
      </c>
      <c r="Z406" s="79"/>
      <c r="AA406" s="100">
        <v>6411102</v>
      </c>
    </row>
    <row r="407" spans="1:27" ht="15">
      <c r="A407" s="98" t="s">
        <v>1549</v>
      </c>
      <c r="B407" s="99" t="s">
        <v>2107</v>
      </c>
      <c r="C407" s="100">
        <v>499915</v>
      </c>
      <c r="D407" s="46">
        <f t="shared" si="24"/>
        <v>969609</v>
      </c>
      <c r="E407" s="100">
        <v>25200</v>
      </c>
      <c r="F407" s="100">
        <v>944409</v>
      </c>
      <c r="H407" s="98" t="s">
        <v>1689</v>
      </c>
      <c r="I407" s="99" t="s">
        <v>2142</v>
      </c>
      <c r="J407" s="100">
        <v>3000</v>
      </c>
      <c r="K407" s="46">
        <f t="shared" si="25"/>
        <v>334500</v>
      </c>
      <c r="L407" s="79"/>
      <c r="M407" s="100">
        <v>334500</v>
      </c>
      <c r="O407" s="98" t="s">
        <v>1475</v>
      </c>
      <c r="P407" s="99" t="s">
        <v>2084</v>
      </c>
      <c r="Q407" s="100">
        <v>1072655</v>
      </c>
      <c r="R407" s="46">
        <f t="shared" si="26"/>
        <v>4585821</v>
      </c>
      <c r="S407" s="100">
        <v>990450</v>
      </c>
      <c r="T407" s="100">
        <v>3595371</v>
      </c>
      <c r="V407" s="98" t="s">
        <v>1499</v>
      </c>
      <c r="W407" s="99" t="s">
        <v>1814</v>
      </c>
      <c r="X407" s="79"/>
      <c r="Y407" s="100">
        <f t="shared" si="27"/>
        <v>472918</v>
      </c>
      <c r="Z407" s="79"/>
      <c r="AA407" s="100">
        <v>472918</v>
      </c>
    </row>
    <row r="408" spans="1:27" ht="15">
      <c r="A408" s="98" t="s">
        <v>1552</v>
      </c>
      <c r="B408" s="99" t="s">
        <v>2108</v>
      </c>
      <c r="C408" s="100">
        <v>7706300</v>
      </c>
      <c r="D408" s="46">
        <f t="shared" si="24"/>
        <v>1835344</v>
      </c>
      <c r="E408" s="100">
        <v>161850</v>
      </c>
      <c r="F408" s="100">
        <v>1673494</v>
      </c>
      <c r="H408" s="98" t="s">
        <v>1692</v>
      </c>
      <c r="I408" s="99" t="s">
        <v>2143</v>
      </c>
      <c r="J408" s="100">
        <v>4000</v>
      </c>
      <c r="K408" s="46">
        <f t="shared" si="25"/>
        <v>1606795</v>
      </c>
      <c r="L408" s="100">
        <v>650000</v>
      </c>
      <c r="M408" s="100">
        <v>956795</v>
      </c>
      <c r="O408" s="98" t="s">
        <v>1478</v>
      </c>
      <c r="P408" s="99" t="s">
        <v>2085</v>
      </c>
      <c r="Q408" s="100">
        <v>1879201</v>
      </c>
      <c r="R408" s="46">
        <f t="shared" si="26"/>
        <v>9852705</v>
      </c>
      <c r="S408" s="100">
        <v>3867126</v>
      </c>
      <c r="T408" s="100">
        <v>5985579</v>
      </c>
      <c r="V408" s="98" t="s">
        <v>1501</v>
      </c>
      <c r="W408" s="99" t="s">
        <v>2091</v>
      </c>
      <c r="X408" s="79"/>
      <c r="Y408" s="100">
        <f t="shared" si="27"/>
        <v>3938289</v>
      </c>
      <c r="Z408" s="79"/>
      <c r="AA408" s="100">
        <v>3938289</v>
      </c>
    </row>
    <row r="409" spans="1:27" ht="15">
      <c r="A409" s="98" t="s">
        <v>1558</v>
      </c>
      <c r="B409" s="99" t="s">
        <v>2109</v>
      </c>
      <c r="C409" s="100">
        <v>7839688</v>
      </c>
      <c r="D409" s="46">
        <f t="shared" si="24"/>
        <v>253800</v>
      </c>
      <c r="E409" s="79"/>
      <c r="F409" s="100">
        <v>253800</v>
      </c>
      <c r="H409" s="98" t="s">
        <v>1695</v>
      </c>
      <c r="I409" s="99" t="s">
        <v>2221</v>
      </c>
      <c r="J409" s="100">
        <v>272459</v>
      </c>
      <c r="K409" s="46">
        <f t="shared" si="25"/>
        <v>230974</v>
      </c>
      <c r="L409" s="79"/>
      <c r="M409" s="100">
        <v>230974</v>
      </c>
      <c r="O409" s="98" t="s">
        <v>1481</v>
      </c>
      <c r="P409" s="99" t="s">
        <v>2086</v>
      </c>
      <c r="Q409" s="100">
        <v>9379460</v>
      </c>
      <c r="R409" s="46">
        <f t="shared" si="26"/>
        <v>9241177</v>
      </c>
      <c r="S409" s="100">
        <v>1166050</v>
      </c>
      <c r="T409" s="100">
        <v>8075127</v>
      </c>
      <c r="V409" s="98" t="s">
        <v>1505</v>
      </c>
      <c r="W409" s="99" t="s">
        <v>2092</v>
      </c>
      <c r="X409" s="100">
        <v>394000</v>
      </c>
      <c r="Y409" s="100">
        <f t="shared" si="27"/>
        <v>205370</v>
      </c>
      <c r="Z409" s="100">
        <v>71475</v>
      </c>
      <c r="AA409" s="100">
        <v>133895</v>
      </c>
    </row>
    <row r="410" spans="1:27" ht="15">
      <c r="A410" s="98" t="s">
        <v>1563</v>
      </c>
      <c r="B410" s="99" t="s">
        <v>2110</v>
      </c>
      <c r="C410" s="100">
        <v>0</v>
      </c>
      <c r="D410" s="46">
        <f t="shared" si="24"/>
        <v>72148</v>
      </c>
      <c r="E410" s="100">
        <v>22000</v>
      </c>
      <c r="F410" s="100">
        <v>50148</v>
      </c>
      <c r="H410" s="98" t="s">
        <v>1698</v>
      </c>
      <c r="I410" s="99" t="s">
        <v>2144</v>
      </c>
      <c r="J410" s="79"/>
      <c r="K410" s="46">
        <f t="shared" si="25"/>
        <v>1300</v>
      </c>
      <c r="L410" s="79"/>
      <c r="M410" s="100">
        <v>1300</v>
      </c>
      <c r="O410" s="98" t="s">
        <v>1484</v>
      </c>
      <c r="P410" s="99" t="s">
        <v>2087</v>
      </c>
      <c r="Q410" s="100">
        <v>299500</v>
      </c>
      <c r="R410" s="46">
        <f t="shared" si="26"/>
        <v>907701</v>
      </c>
      <c r="S410" s="100">
        <v>438300</v>
      </c>
      <c r="T410" s="100">
        <v>469401</v>
      </c>
      <c r="V410" s="98" t="s">
        <v>1508</v>
      </c>
      <c r="W410" s="99" t="s">
        <v>2093</v>
      </c>
      <c r="X410" s="100">
        <v>1200000</v>
      </c>
      <c r="Y410" s="100">
        <f t="shared" si="27"/>
        <v>374850</v>
      </c>
      <c r="Z410" s="100">
        <v>167500</v>
      </c>
      <c r="AA410" s="100">
        <v>207350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22260</v>
      </c>
      <c r="E411" s="79"/>
      <c r="F411" s="100">
        <v>22260</v>
      </c>
      <c r="H411" s="98" t="s">
        <v>1702</v>
      </c>
      <c r="I411" s="99" t="s">
        <v>2145</v>
      </c>
      <c r="J411" s="79"/>
      <c r="K411" s="46">
        <f t="shared" si="25"/>
        <v>384815</v>
      </c>
      <c r="L411" s="79"/>
      <c r="M411" s="100">
        <v>384815</v>
      </c>
      <c r="O411" s="98" t="s">
        <v>1487</v>
      </c>
      <c r="P411" s="99" t="s">
        <v>2088</v>
      </c>
      <c r="Q411" s="79"/>
      <c r="R411" s="46">
        <f t="shared" si="26"/>
        <v>2072637</v>
      </c>
      <c r="S411" s="100">
        <v>169225</v>
      </c>
      <c r="T411" s="100">
        <v>1903412</v>
      </c>
      <c r="V411" s="98" t="s">
        <v>1511</v>
      </c>
      <c r="W411" s="99" t="s">
        <v>2094</v>
      </c>
      <c r="X411" s="100">
        <v>388950</v>
      </c>
      <c r="Y411" s="100">
        <f t="shared" si="27"/>
        <v>1119199</v>
      </c>
      <c r="Z411" s="100">
        <v>585900</v>
      </c>
      <c r="AA411" s="100">
        <v>533299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251899</v>
      </c>
      <c r="E412" s="100">
        <v>20500</v>
      </c>
      <c r="F412" s="100">
        <v>231399</v>
      </c>
      <c r="H412" s="98" t="s">
        <v>1705</v>
      </c>
      <c r="I412" s="99" t="s">
        <v>2146</v>
      </c>
      <c r="J412" s="79"/>
      <c r="K412" s="46">
        <f t="shared" si="25"/>
        <v>1582258</v>
      </c>
      <c r="L412" s="79"/>
      <c r="M412" s="100">
        <v>1582258</v>
      </c>
      <c r="O412" s="98" t="s">
        <v>1490</v>
      </c>
      <c r="P412" s="99" t="s">
        <v>2089</v>
      </c>
      <c r="Q412" s="100">
        <v>5273150</v>
      </c>
      <c r="R412" s="46">
        <f t="shared" si="26"/>
        <v>17892649</v>
      </c>
      <c r="S412" s="100">
        <v>10849800</v>
      </c>
      <c r="T412" s="100">
        <v>7042849</v>
      </c>
      <c r="V412" s="98" t="s">
        <v>1514</v>
      </c>
      <c r="W412" s="99" t="s">
        <v>2095</v>
      </c>
      <c r="X412" s="100">
        <v>213490</v>
      </c>
      <c r="Y412" s="100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1572</v>
      </c>
      <c r="B413" s="99" t="s">
        <v>2112</v>
      </c>
      <c r="C413" s="100">
        <v>765855</v>
      </c>
      <c r="D413" s="46">
        <f t="shared" si="24"/>
        <v>471296</v>
      </c>
      <c r="E413" s="100">
        <v>73651</v>
      </c>
      <c r="F413" s="100">
        <v>397645</v>
      </c>
      <c r="H413" s="98" t="s">
        <v>1714</v>
      </c>
      <c r="I413" s="99" t="s">
        <v>2149</v>
      </c>
      <c r="J413" s="100">
        <v>157145</v>
      </c>
      <c r="K413" s="46">
        <f t="shared" si="25"/>
        <v>433470</v>
      </c>
      <c r="L413" s="79"/>
      <c r="M413" s="100">
        <v>433470</v>
      </c>
      <c r="O413" s="98" t="s">
        <v>1493</v>
      </c>
      <c r="P413" s="99" t="s">
        <v>2090</v>
      </c>
      <c r="Q413" s="100">
        <v>439635</v>
      </c>
      <c r="R413" s="46">
        <f t="shared" si="26"/>
        <v>7510578</v>
      </c>
      <c r="S413" s="100">
        <v>905525</v>
      </c>
      <c r="T413" s="100">
        <v>6605053</v>
      </c>
      <c r="V413" s="98" t="s">
        <v>1517</v>
      </c>
      <c r="W413" s="99" t="s">
        <v>2096</v>
      </c>
      <c r="X413" s="100">
        <v>1192650</v>
      </c>
      <c r="Y413" s="100">
        <f t="shared" si="27"/>
        <v>2054680</v>
      </c>
      <c r="Z413" s="100">
        <v>30000</v>
      </c>
      <c r="AA413" s="100">
        <v>2024680</v>
      </c>
    </row>
    <row r="414" spans="1:27" ht="15">
      <c r="A414" s="98" t="s">
        <v>1575</v>
      </c>
      <c r="B414" s="99" t="s">
        <v>1120</v>
      </c>
      <c r="C414" s="100">
        <v>13101</v>
      </c>
      <c r="D414" s="46">
        <f t="shared" si="24"/>
        <v>300703</v>
      </c>
      <c r="E414" s="79"/>
      <c r="F414" s="100">
        <v>300703</v>
      </c>
      <c r="H414" s="98" t="s">
        <v>1717</v>
      </c>
      <c r="I414" s="99" t="s">
        <v>2150</v>
      </c>
      <c r="J414" s="79"/>
      <c r="K414" s="46">
        <f t="shared" si="25"/>
        <v>6136621</v>
      </c>
      <c r="L414" s="79"/>
      <c r="M414" s="100">
        <v>6136621</v>
      </c>
      <c r="O414" s="98" t="s">
        <v>1496</v>
      </c>
      <c r="P414" s="99" t="s">
        <v>2261</v>
      </c>
      <c r="Q414" s="79"/>
      <c r="R414" s="46">
        <f t="shared" si="26"/>
        <v>357311</v>
      </c>
      <c r="S414" s="79"/>
      <c r="T414" s="100">
        <v>357311</v>
      </c>
      <c r="V414" s="98" t="s">
        <v>1520</v>
      </c>
      <c r="W414" s="99" t="s">
        <v>2097</v>
      </c>
      <c r="X414" s="100">
        <v>1719909</v>
      </c>
      <c r="Y414" s="100">
        <f t="shared" si="27"/>
        <v>14670997</v>
      </c>
      <c r="Z414" s="100">
        <v>358535</v>
      </c>
      <c r="AA414" s="100">
        <v>14312462</v>
      </c>
    </row>
    <row r="415" spans="1:27" ht="15">
      <c r="A415" s="98" t="s">
        <v>1578</v>
      </c>
      <c r="B415" s="99" t="s">
        <v>2320</v>
      </c>
      <c r="C415" s="100">
        <v>9288000</v>
      </c>
      <c r="D415" s="46">
        <f t="shared" si="24"/>
        <v>93950</v>
      </c>
      <c r="E415" s="79"/>
      <c r="F415" s="100">
        <v>93950</v>
      </c>
      <c r="H415" s="98" t="s">
        <v>1720</v>
      </c>
      <c r="I415" s="99" t="s">
        <v>2318</v>
      </c>
      <c r="J415" s="79"/>
      <c r="K415" s="46">
        <f t="shared" si="25"/>
        <v>16700</v>
      </c>
      <c r="L415" s="79"/>
      <c r="M415" s="100">
        <v>16700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8850795</v>
      </c>
      <c r="Y415" s="100">
        <f t="shared" si="27"/>
        <v>30006798</v>
      </c>
      <c r="Z415" s="79"/>
      <c r="AA415" s="100">
        <v>30006798</v>
      </c>
    </row>
    <row r="416" spans="1:27" ht="15">
      <c r="A416" s="98" t="s">
        <v>1581</v>
      </c>
      <c r="B416" s="99" t="s">
        <v>2113</v>
      </c>
      <c r="C416" s="100">
        <v>1198300</v>
      </c>
      <c r="D416" s="46">
        <f t="shared" si="24"/>
        <v>737594</v>
      </c>
      <c r="E416" s="100">
        <v>361350</v>
      </c>
      <c r="F416" s="100">
        <v>376244</v>
      </c>
      <c r="H416" s="98" t="s">
        <v>1723</v>
      </c>
      <c r="I416" s="99" t="s">
        <v>1928</v>
      </c>
      <c r="J416" s="100">
        <v>3700</v>
      </c>
      <c r="K416" s="46">
        <f t="shared" si="25"/>
        <v>1931461</v>
      </c>
      <c r="L416" s="79"/>
      <c r="M416" s="100">
        <v>1931461</v>
      </c>
      <c r="O416" s="98" t="s">
        <v>1501</v>
      </c>
      <c r="P416" s="99" t="s">
        <v>2091</v>
      </c>
      <c r="Q416" s="100">
        <v>20000</v>
      </c>
      <c r="R416" s="46">
        <f t="shared" si="26"/>
        <v>1569374</v>
      </c>
      <c r="S416" s="100">
        <v>169950</v>
      </c>
      <c r="T416" s="100">
        <v>1399424</v>
      </c>
      <c r="V416" s="98" t="s">
        <v>1525</v>
      </c>
      <c r="W416" s="99" t="s">
        <v>2099</v>
      </c>
      <c r="X416" s="100">
        <v>71140</v>
      </c>
      <c r="Y416" s="100">
        <f t="shared" si="27"/>
        <v>281251</v>
      </c>
      <c r="Z416" s="100">
        <v>225500</v>
      </c>
      <c r="AA416" s="100">
        <v>55751</v>
      </c>
    </row>
    <row r="417" spans="1:27" ht="15">
      <c r="A417" s="98" t="s">
        <v>1584</v>
      </c>
      <c r="B417" s="99" t="s">
        <v>2114</v>
      </c>
      <c r="C417" s="100">
        <v>594000</v>
      </c>
      <c r="D417" s="46">
        <f t="shared" si="24"/>
        <v>351424</v>
      </c>
      <c r="E417" s="100">
        <v>249350</v>
      </c>
      <c r="F417" s="100">
        <v>102074</v>
      </c>
      <c r="H417" s="98" t="s">
        <v>1725</v>
      </c>
      <c r="I417" s="99" t="s">
        <v>2151</v>
      </c>
      <c r="J417" s="79"/>
      <c r="K417" s="46">
        <f t="shared" si="25"/>
        <v>138900</v>
      </c>
      <c r="L417" s="79"/>
      <c r="M417" s="100">
        <v>138900</v>
      </c>
      <c r="O417" s="98" t="s">
        <v>1505</v>
      </c>
      <c r="P417" s="99" t="s">
        <v>2092</v>
      </c>
      <c r="Q417" s="100">
        <v>2657550</v>
      </c>
      <c r="R417" s="46">
        <f t="shared" si="26"/>
        <v>1520929</v>
      </c>
      <c r="S417" s="100">
        <v>680122</v>
      </c>
      <c r="T417" s="100">
        <v>840807</v>
      </c>
      <c r="V417" s="98" t="s">
        <v>1528</v>
      </c>
      <c r="W417" s="99" t="s">
        <v>2100</v>
      </c>
      <c r="X417" s="79"/>
      <c r="Y417" s="100">
        <f t="shared" si="27"/>
        <v>402430</v>
      </c>
      <c r="Z417" s="100">
        <v>325430</v>
      </c>
      <c r="AA417" s="100">
        <v>77000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36635</v>
      </c>
      <c r="E418" s="79"/>
      <c r="F418" s="100">
        <v>36635</v>
      </c>
      <c r="H418" s="98" t="s">
        <v>15</v>
      </c>
      <c r="I418" s="99" t="s">
        <v>2152</v>
      </c>
      <c r="J418" s="100">
        <v>83303</v>
      </c>
      <c r="K418" s="46">
        <f t="shared" si="25"/>
        <v>766325</v>
      </c>
      <c r="L418" s="79"/>
      <c r="M418" s="100">
        <v>766325</v>
      </c>
      <c r="O418" s="98" t="s">
        <v>1508</v>
      </c>
      <c r="P418" s="99" t="s">
        <v>2093</v>
      </c>
      <c r="Q418" s="100">
        <v>3036800</v>
      </c>
      <c r="R418" s="46">
        <f t="shared" si="26"/>
        <v>3949432</v>
      </c>
      <c r="S418" s="100">
        <v>1721027</v>
      </c>
      <c r="T418" s="100">
        <v>2228405</v>
      </c>
      <c r="V418" s="98" t="s">
        <v>1531</v>
      </c>
      <c r="W418" s="99" t="s">
        <v>2101</v>
      </c>
      <c r="X418" s="100">
        <v>47000</v>
      </c>
      <c r="Y418" s="100">
        <f t="shared" si="27"/>
        <v>1757651</v>
      </c>
      <c r="Z418" s="79"/>
      <c r="AA418" s="100">
        <v>1757651</v>
      </c>
    </row>
    <row r="419" spans="1:27" ht="15">
      <c r="A419" s="98" t="s">
        <v>1590</v>
      </c>
      <c r="B419" s="99" t="s">
        <v>2116</v>
      </c>
      <c r="C419" s="100">
        <v>1943325</v>
      </c>
      <c r="D419" s="46">
        <f t="shared" si="24"/>
        <v>960059</v>
      </c>
      <c r="E419" s="100">
        <v>82000</v>
      </c>
      <c r="F419" s="100">
        <v>878059</v>
      </c>
      <c r="H419" s="98" t="s">
        <v>18</v>
      </c>
      <c r="I419" s="99" t="s">
        <v>2153</v>
      </c>
      <c r="J419" s="79"/>
      <c r="K419" s="46">
        <f t="shared" si="25"/>
        <v>56437</v>
      </c>
      <c r="L419" s="79"/>
      <c r="M419" s="100">
        <v>56437</v>
      </c>
      <c r="O419" s="98" t="s">
        <v>1511</v>
      </c>
      <c r="P419" s="99" t="s">
        <v>2094</v>
      </c>
      <c r="Q419" s="100">
        <v>9692459</v>
      </c>
      <c r="R419" s="46">
        <f t="shared" si="26"/>
        <v>2179234</v>
      </c>
      <c r="S419" s="100">
        <v>981125</v>
      </c>
      <c r="T419" s="100">
        <v>1198109</v>
      </c>
      <c r="V419" s="98" t="s">
        <v>1534</v>
      </c>
      <c r="W419" s="99" t="s">
        <v>2102</v>
      </c>
      <c r="X419" s="100">
        <v>5700811</v>
      </c>
      <c r="Y419" s="100">
        <f t="shared" si="27"/>
        <v>5189044</v>
      </c>
      <c r="Z419" s="100">
        <v>219300</v>
      </c>
      <c r="AA419" s="100">
        <v>4969744</v>
      </c>
    </row>
    <row r="420" spans="1:27" ht="15">
      <c r="A420" s="98" t="s">
        <v>1593</v>
      </c>
      <c r="B420" s="99" t="s">
        <v>2117</v>
      </c>
      <c r="C420" s="100">
        <v>1513000</v>
      </c>
      <c r="D420" s="46">
        <f t="shared" si="24"/>
        <v>451394</v>
      </c>
      <c r="E420" s="100">
        <v>171200</v>
      </c>
      <c r="F420" s="100">
        <v>280194</v>
      </c>
      <c r="H420" s="98" t="s">
        <v>24</v>
      </c>
      <c r="I420" s="99" t="s">
        <v>2154</v>
      </c>
      <c r="J420" s="100">
        <v>1</v>
      </c>
      <c r="K420" s="46">
        <f t="shared" si="25"/>
        <v>1219294</v>
      </c>
      <c r="L420" s="79"/>
      <c r="M420" s="100">
        <v>1219294</v>
      </c>
      <c r="O420" s="98" t="s">
        <v>1514</v>
      </c>
      <c r="P420" s="99" t="s">
        <v>2095</v>
      </c>
      <c r="Q420" s="100">
        <v>945151</v>
      </c>
      <c r="R420" s="46">
        <f t="shared" si="26"/>
        <v>2806476</v>
      </c>
      <c r="S420" s="100">
        <v>85850</v>
      </c>
      <c r="T420" s="100">
        <v>2720626</v>
      </c>
      <c r="V420" s="98" t="s">
        <v>1537</v>
      </c>
      <c r="W420" s="99" t="s">
        <v>2103</v>
      </c>
      <c r="X420" s="100">
        <v>660056</v>
      </c>
      <c r="Y420" s="100">
        <f t="shared" si="27"/>
        <v>2991235</v>
      </c>
      <c r="Z420" s="100">
        <v>527322</v>
      </c>
      <c r="AA420" s="100">
        <v>2463913</v>
      </c>
    </row>
    <row r="421" spans="1:27" ht="15">
      <c r="A421" s="98" t="s">
        <v>1596</v>
      </c>
      <c r="B421" s="99" t="s">
        <v>2220</v>
      </c>
      <c r="C421" s="100">
        <v>288028</v>
      </c>
      <c r="D421" s="46">
        <f t="shared" si="24"/>
        <v>212138</v>
      </c>
      <c r="E421" s="100">
        <v>11500</v>
      </c>
      <c r="F421" s="100">
        <v>200638</v>
      </c>
      <c r="H421" s="98" t="s">
        <v>27</v>
      </c>
      <c r="I421" s="99" t="s">
        <v>2236</v>
      </c>
      <c r="J421" s="100">
        <v>126500</v>
      </c>
      <c r="K421" s="46">
        <f t="shared" si="25"/>
        <v>117334</v>
      </c>
      <c r="L421" s="100">
        <v>2500</v>
      </c>
      <c r="M421" s="100">
        <v>114834</v>
      </c>
      <c r="O421" s="98" t="s">
        <v>1517</v>
      </c>
      <c r="P421" s="99" t="s">
        <v>2096</v>
      </c>
      <c r="Q421" s="100">
        <v>15501343</v>
      </c>
      <c r="R421" s="46">
        <f t="shared" si="26"/>
        <v>21136080</v>
      </c>
      <c r="S421" s="100">
        <v>2409400</v>
      </c>
      <c r="T421" s="100">
        <v>18726680</v>
      </c>
      <c r="V421" s="98" t="s">
        <v>1540</v>
      </c>
      <c r="W421" s="99" t="s">
        <v>2104</v>
      </c>
      <c r="X421" s="79"/>
      <c r="Y421" s="100">
        <f t="shared" si="27"/>
        <v>531953</v>
      </c>
      <c r="Z421" s="79"/>
      <c r="AA421" s="100">
        <v>531953</v>
      </c>
    </row>
    <row r="422" spans="1:27" ht="15">
      <c r="A422" s="98" t="s">
        <v>1599</v>
      </c>
      <c r="B422" s="99" t="s">
        <v>2118</v>
      </c>
      <c r="C422" s="100">
        <v>4863956</v>
      </c>
      <c r="D422" s="46">
        <f t="shared" si="24"/>
        <v>1326932</v>
      </c>
      <c r="E422" s="100">
        <v>34900</v>
      </c>
      <c r="F422" s="100">
        <v>1292032</v>
      </c>
      <c r="H422" s="98" t="s">
        <v>30</v>
      </c>
      <c r="I422" s="99" t="s">
        <v>2155</v>
      </c>
      <c r="J422" s="79"/>
      <c r="K422" s="46">
        <f t="shared" si="25"/>
        <v>46724</v>
      </c>
      <c r="L422" s="79"/>
      <c r="M422" s="100">
        <v>46724</v>
      </c>
      <c r="O422" s="98" t="s">
        <v>1520</v>
      </c>
      <c r="P422" s="99" t="s">
        <v>2097</v>
      </c>
      <c r="Q422" s="100">
        <v>26287914</v>
      </c>
      <c r="R422" s="46">
        <f t="shared" si="26"/>
        <v>26263562</v>
      </c>
      <c r="S422" s="100">
        <v>5614257</v>
      </c>
      <c r="T422" s="100">
        <v>20649305</v>
      </c>
      <c r="V422" s="98" t="s">
        <v>1543</v>
      </c>
      <c r="W422" s="99" t="s">
        <v>2105</v>
      </c>
      <c r="X422" s="100">
        <v>14556419</v>
      </c>
      <c r="Y422" s="100">
        <f t="shared" si="27"/>
        <v>23658035</v>
      </c>
      <c r="Z422" s="100">
        <v>3188905</v>
      </c>
      <c r="AA422" s="100">
        <v>20469130</v>
      </c>
    </row>
    <row r="423" spans="1:27" ht="15">
      <c r="A423" s="98" t="s">
        <v>1603</v>
      </c>
      <c r="B423" s="99" t="s">
        <v>2119</v>
      </c>
      <c r="C423" s="79"/>
      <c r="D423" s="46">
        <f t="shared" si="24"/>
        <v>258278</v>
      </c>
      <c r="E423" s="100">
        <v>122000</v>
      </c>
      <c r="F423" s="100">
        <v>136278</v>
      </c>
      <c r="H423" s="98" t="s">
        <v>32</v>
      </c>
      <c r="I423" s="99" t="s">
        <v>2156</v>
      </c>
      <c r="J423" s="100">
        <v>230000</v>
      </c>
      <c r="K423" s="46">
        <f t="shared" si="25"/>
        <v>219303</v>
      </c>
      <c r="L423" s="79"/>
      <c r="M423" s="100">
        <v>219303</v>
      </c>
      <c r="O423" s="98" t="s">
        <v>1523</v>
      </c>
      <c r="P423" s="99" t="s">
        <v>2098</v>
      </c>
      <c r="Q423" s="100">
        <v>46481139</v>
      </c>
      <c r="R423" s="46">
        <f t="shared" si="26"/>
        <v>40000025</v>
      </c>
      <c r="S423" s="100">
        <v>3174874</v>
      </c>
      <c r="T423" s="100">
        <v>36825151</v>
      </c>
      <c r="V423" s="98" t="s">
        <v>1546</v>
      </c>
      <c r="W423" s="99" t="s">
        <v>2106</v>
      </c>
      <c r="X423" s="100">
        <v>154751</v>
      </c>
      <c r="Y423" s="100">
        <f t="shared" si="27"/>
        <v>1088888</v>
      </c>
      <c r="Z423" s="100">
        <v>818536</v>
      </c>
      <c r="AA423" s="100">
        <v>270352</v>
      </c>
    </row>
    <row r="424" spans="1:27" ht="15">
      <c r="A424" s="98" t="s">
        <v>1606</v>
      </c>
      <c r="B424" s="99" t="s">
        <v>2120</v>
      </c>
      <c r="C424" s="79"/>
      <c r="D424" s="46">
        <f t="shared" si="24"/>
        <v>2077562</v>
      </c>
      <c r="E424" s="100">
        <v>277250</v>
      </c>
      <c r="F424" s="100">
        <v>1800312</v>
      </c>
      <c r="H424" s="98" t="s">
        <v>35</v>
      </c>
      <c r="I424" s="99" t="s">
        <v>2157</v>
      </c>
      <c r="J424" s="79"/>
      <c r="K424" s="46">
        <f t="shared" si="25"/>
        <v>103700</v>
      </c>
      <c r="L424" s="79"/>
      <c r="M424" s="100">
        <v>103700</v>
      </c>
      <c r="O424" s="98" t="s">
        <v>1525</v>
      </c>
      <c r="P424" s="99" t="s">
        <v>2099</v>
      </c>
      <c r="Q424" s="100">
        <v>215284</v>
      </c>
      <c r="R424" s="46">
        <f t="shared" si="26"/>
        <v>425252</v>
      </c>
      <c r="S424" s="100">
        <v>26900</v>
      </c>
      <c r="T424" s="100">
        <v>398352</v>
      </c>
      <c r="V424" s="98" t="s">
        <v>1549</v>
      </c>
      <c r="W424" s="99" t="s">
        <v>2107</v>
      </c>
      <c r="X424" s="100">
        <v>483150</v>
      </c>
      <c r="Y424" s="100">
        <f t="shared" si="27"/>
        <v>8465795</v>
      </c>
      <c r="Z424" s="79"/>
      <c r="AA424" s="100">
        <v>8465795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137528</v>
      </c>
      <c r="E425" s="79"/>
      <c r="F425" s="100">
        <v>137528</v>
      </c>
      <c r="H425" s="98" t="s">
        <v>38</v>
      </c>
      <c r="I425" s="99" t="s">
        <v>2158</v>
      </c>
      <c r="J425" s="79"/>
      <c r="K425" s="46">
        <f t="shared" si="25"/>
        <v>466260</v>
      </c>
      <c r="L425" s="79"/>
      <c r="M425" s="100">
        <v>466260</v>
      </c>
      <c r="O425" s="98" t="s">
        <v>1528</v>
      </c>
      <c r="P425" s="99" t="s">
        <v>2100</v>
      </c>
      <c r="Q425" s="100">
        <v>8507648</v>
      </c>
      <c r="R425" s="46">
        <f t="shared" si="26"/>
        <v>2131003</v>
      </c>
      <c r="S425" s="100">
        <v>1156030</v>
      </c>
      <c r="T425" s="100">
        <v>974973</v>
      </c>
      <c r="V425" s="98" t="s">
        <v>1552</v>
      </c>
      <c r="W425" s="99" t="s">
        <v>2108</v>
      </c>
      <c r="X425" s="100">
        <v>1614500</v>
      </c>
      <c r="Y425" s="100">
        <f t="shared" si="27"/>
        <v>124350</v>
      </c>
      <c r="Z425" s="100">
        <v>16000</v>
      </c>
      <c r="AA425" s="100">
        <v>108350</v>
      </c>
    </row>
    <row r="426" spans="1:27" ht="15">
      <c r="A426" s="98" t="s">
        <v>1612</v>
      </c>
      <c r="B426" s="99" t="s">
        <v>2314</v>
      </c>
      <c r="C426" s="79"/>
      <c r="D426" s="46">
        <f t="shared" si="24"/>
        <v>938416</v>
      </c>
      <c r="E426" s="79"/>
      <c r="F426" s="100">
        <v>938416</v>
      </c>
      <c r="H426" s="98" t="s">
        <v>41</v>
      </c>
      <c r="I426" s="99" t="s">
        <v>2159</v>
      </c>
      <c r="J426" s="79"/>
      <c r="K426" s="46">
        <f t="shared" si="25"/>
        <v>85500</v>
      </c>
      <c r="L426" s="100">
        <v>5000</v>
      </c>
      <c r="M426" s="100">
        <v>80500</v>
      </c>
      <c r="O426" s="98" t="s">
        <v>1531</v>
      </c>
      <c r="P426" s="99" t="s">
        <v>2101</v>
      </c>
      <c r="Q426" s="100">
        <v>464900</v>
      </c>
      <c r="R426" s="46">
        <f t="shared" si="26"/>
        <v>1060876</v>
      </c>
      <c r="S426" s="100">
        <v>343040</v>
      </c>
      <c r="T426" s="100">
        <v>717836</v>
      </c>
      <c r="V426" s="98" t="s">
        <v>1555</v>
      </c>
      <c r="W426" s="99" t="s">
        <v>2329</v>
      </c>
      <c r="X426" s="100">
        <v>25000</v>
      </c>
      <c r="Y426" s="100">
        <f t="shared" si="27"/>
        <v>1137592</v>
      </c>
      <c r="Z426" s="79"/>
      <c r="AA426" s="100">
        <v>1137592</v>
      </c>
    </row>
    <row r="427" spans="1:27" ht="15">
      <c r="A427" s="98" t="s">
        <v>1615</v>
      </c>
      <c r="B427" s="99" t="s">
        <v>2121</v>
      </c>
      <c r="C427" s="100">
        <v>450250</v>
      </c>
      <c r="D427" s="46">
        <f t="shared" si="24"/>
        <v>445347</v>
      </c>
      <c r="E427" s="100">
        <v>151325</v>
      </c>
      <c r="F427" s="100">
        <v>294022</v>
      </c>
      <c r="H427" s="98" t="s">
        <v>43</v>
      </c>
      <c r="I427" s="99" t="s">
        <v>2160</v>
      </c>
      <c r="J427" s="100">
        <v>53000</v>
      </c>
      <c r="K427" s="46">
        <f t="shared" si="25"/>
        <v>1494297</v>
      </c>
      <c r="L427" s="100">
        <v>15000</v>
      </c>
      <c r="M427" s="100">
        <v>1479297</v>
      </c>
      <c r="O427" s="98" t="s">
        <v>1534</v>
      </c>
      <c r="P427" s="99" t="s">
        <v>2102</v>
      </c>
      <c r="Q427" s="100">
        <v>15221545</v>
      </c>
      <c r="R427" s="46">
        <f t="shared" si="26"/>
        <v>16077796</v>
      </c>
      <c r="S427" s="100">
        <v>1137953</v>
      </c>
      <c r="T427" s="100">
        <v>14939843</v>
      </c>
      <c r="V427" s="98" t="s">
        <v>1558</v>
      </c>
      <c r="W427" s="99" t="s">
        <v>2109</v>
      </c>
      <c r="X427" s="100">
        <v>4322845</v>
      </c>
      <c r="Y427" s="100">
        <f t="shared" si="27"/>
        <v>420648</v>
      </c>
      <c r="Z427" s="79"/>
      <c r="AA427" s="100">
        <v>420648</v>
      </c>
    </row>
    <row r="428" spans="1:27" ht="15">
      <c r="A428" s="98" t="s">
        <v>1618</v>
      </c>
      <c r="B428" s="99" t="s">
        <v>2122</v>
      </c>
      <c r="C428" s="79"/>
      <c r="D428" s="46">
        <f t="shared" si="24"/>
        <v>281077</v>
      </c>
      <c r="E428" s="100">
        <v>8350</v>
      </c>
      <c r="F428" s="100">
        <v>272727</v>
      </c>
      <c r="H428" s="98" t="s">
        <v>46</v>
      </c>
      <c r="I428" s="99" t="s">
        <v>2161</v>
      </c>
      <c r="J428" s="100">
        <v>2400</v>
      </c>
      <c r="K428" s="46">
        <f t="shared" si="25"/>
        <v>354460</v>
      </c>
      <c r="L428" s="79"/>
      <c r="M428" s="100">
        <v>354460</v>
      </c>
      <c r="O428" s="98" t="s">
        <v>1537</v>
      </c>
      <c r="P428" s="99" t="s">
        <v>2103</v>
      </c>
      <c r="Q428" s="100">
        <v>18900151</v>
      </c>
      <c r="R428" s="46">
        <f t="shared" si="26"/>
        <v>7879491</v>
      </c>
      <c r="S428" s="100">
        <v>1552708</v>
      </c>
      <c r="T428" s="100">
        <v>6326783</v>
      </c>
      <c r="V428" s="98" t="s">
        <v>1561</v>
      </c>
      <c r="W428" s="99" t="s">
        <v>2041</v>
      </c>
      <c r="X428" s="100">
        <v>38545</v>
      </c>
      <c r="Y428" s="100">
        <f t="shared" si="27"/>
        <v>367628</v>
      </c>
      <c r="Z428" s="79"/>
      <c r="AA428" s="100">
        <v>367628</v>
      </c>
    </row>
    <row r="429" spans="1:27" ht="15">
      <c r="A429" s="98" t="s">
        <v>1621</v>
      </c>
      <c r="B429" s="99" t="s">
        <v>2123</v>
      </c>
      <c r="C429" s="79"/>
      <c r="D429" s="46">
        <f t="shared" si="24"/>
        <v>5743534</v>
      </c>
      <c r="E429" s="79"/>
      <c r="F429" s="100">
        <v>5743534</v>
      </c>
      <c r="H429" s="98" t="s">
        <v>53</v>
      </c>
      <c r="I429" s="99" t="s">
        <v>2162</v>
      </c>
      <c r="J429" s="100">
        <v>300</v>
      </c>
      <c r="K429" s="46">
        <f t="shared" si="25"/>
        <v>148384</v>
      </c>
      <c r="L429" s="100">
        <v>73400</v>
      </c>
      <c r="M429" s="100">
        <v>74984</v>
      </c>
      <c r="O429" s="98" t="s">
        <v>1540</v>
      </c>
      <c r="P429" s="99" t="s">
        <v>2104</v>
      </c>
      <c r="Q429" s="79"/>
      <c r="R429" s="46">
        <f t="shared" si="26"/>
        <v>532067</v>
      </c>
      <c r="S429" s="79"/>
      <c r="T429" s="100">
        <v>532067</v>
      </c>
      <c r="V429" s="98" t="s">
        <v>1563</v>
      </c>
      <c r="W429" s="99" t="s">
        <v>2110</v>
      </c>
      <c r="X429" s="100">
        <v>22659</v>
      </c>
      <c r="Y429" s="100">
        <f t="shared" si="27"/>
        <v>46700</v>
      </c>
      <c r="Z429" s="79"/>
      <c r="AA429" s="100">
        <v>46700</v>
      </c>
    </row>
    <row r="430" spans="1:27" ht="15">
      <c r="A430" s="98" t="s">
        <v>1624</v>
      </c>
      <c r="B430" s="99" t="s">
        <v>2262</v>
      </c>
      <c r="C430" s="100">
        <v>108300</v>
      </c>
      <c r="D430" s="46">
        <f t="shared" si="24"/>
        <v>1564152</v>
      </c>
      <c r="E430" s="100">
        <v>1000</v>
      </c>
      <c r="F430" s="100">
        <v>1563152</v>
      </c>
      <c r="H430" s="98" t="s">
        <v>56</v>
      </c>
      <c r="I430" s="99" t="s">
        <v>2222</v>
      </c>
      <c r="J430" s="79"/>
      <c r="K430" s="46">
        <f t="shared" si="25"/>
        <v>186200</v>
      </c>
      <c r="L430" s="79"/>
      <c r="M430" s="100">
        <v>186200</v>
      </c>
      <c r="O430" s="98" t="s">
        <v>1543</v>
      </c>
      <c r="P430" s="99" t="s">
        <v>2105</v>
      </c>
      <c r="Q430" s="100">
        <v>114913433</v>
      </c>
      <c r="R430" s="46">
        <f t="shared" si="26"/>
        <v>15164140</v>
      </c>
      <c r="S430" s="100">
        <v>7321622</v>
      </c>
      <c r="T430" s="100">
        <v>7842518</v>
      </c>
      <c r="V430" s="98" t="s">
        <v>1569</v>
      </c>
      <c r="W430" s="99" t="s">
        <v>2111</v>
      </c>
      <c r="X430" s="100">
        <v>2696991</v>
      </c>
      <c r="Y430" s="100">
        <f t="shared" si="27"/>
        <v>826634</v>
      </c>
      <c r="Z430" s="79"/>
      <c r="AA430" s="100">
        <v>826634</v>
      </c>
    </row>
    <row r="431" spans="1:27" ht="15">
      <c r="A431" s="98" t="s">
        <v>1627</v>
      </c>
      <c r="B431" s="99" t="s">
        <v>2124</v>
      </c>
      <c r="C431" s="79"/>
      <c r="D431" s="46">
        <f t="shared" si="24"/>
        <v>221571</v>
      </c>
      <c r="E431" s="79"/>
      <c r="F431" s="100">
        <v>221571</v>
      </c>
      <c r="H431" s="98" t="s">
        <v>59</v>
      </c>
      <c r="I431" s="99" t="s">
        <v>2163</v>
      </c>
      <c r="J431" s="100">
        <v>500</v>
      </c>
      <c r="K431" s="46">
        <f t="shared" si="25"/>
        <v>37428</v>
      </c>
      <c r="L431" s="79"/>
      <c r="M431" s="100">
        <v>37428</v>
      </c>
      <c r="O431" s="98" t="s">
        <v>1546</v>
      </c>
      <c r="P431" s="99" t="s">
        <v>2106</v>
      </c>
      <c r="Q431" s="100">
        <v>9105099</v>
      </c>
      <c r="R431" s="46">
        <f t="shared" si="26"/>
        <v>3206339</v>
      </c>
      <c r="S431" s="100">
        <v>1443756</v>
      </c>
      <c r="T431" s="100">
        <v>1762583</v>
      </c>
      <c r="V431" s="98" t="s">
        <v>1572</v>
      </c>
      <c r="W431" s="99" t="s">
        <v>2112</v>
      </c>
      <c r="X431" s="100">
        <v>216250</v>
      </c>
      <c r="Y431" s="100">
        <f t="shared" si="27"/>
        <v>2979619</v>
      </c>
      <c r="Z431" s="100">
        <v>64887</v>
      </c>
      <c r="AA431" s="100">
        <v>2914732</v>
      </c>
    </row>
    <row r="432" spans="1:27" ht="15">
      <c r="A432" s="98" t="s">
        <v>1633</v>
      </c>
      <c r="B432" s="99" t="s">
        <v>2125</v>
      </c>
      <c r="C432" s="100">
        <v>1500</v>
      </c>
      <c r="D432" s="46">
        <f t="shared" si="24"/>
        <v>494348</v>
      </c>
      <c r="E432" s="100">
        <v>117000</v>
      </c>
      <c r="F432" s="100">
        <v>377348</v>
      </c>
      <c r="H432" s="98" t="s">
        <v>62</v>
      </c>
      <c r="I432" s="99" t="s">
        <v>2164</v>
      </c>
      <c r="J432" s="79"/>
      <c r="K432" s="46">
        <f t="shared" si="25"/>
        <v>63564</v>
      </c>
      <c r="L432" s="100">
        <v>34405</v>
      </c>
      <c r="M432" s="100">
        <v>29159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100">
        <f t="shared" si="27"/>
        <v>2385797</v>
      </c>
      <c r="Z432" s="79"/>
      <c r="AA432" s="100">
        <v>2385797</v>
      </c>
    </row>
    <row r="433" spans="1:27" ht="15">
      <c r="A433" s="98" t="s">
        <v>1636</v>
      </c>
      <c r="B433" s="99" t="s">
        <v>2126</v>
      </c>
      <c r="C433" s="100">
        <v>111000</v>
      </c>
      <c r="D433" s="46">
        <f t="shared" si="24"/>
        <v>231918</v>
      </c>
      <c r="E433" s="79"/>
      <c r="F433" s="100">
        <v>231918</v>
      </c>
      <c r="H433" s="98" t="s">
        <v>65</v>
      </c>
      <c r="I433" s="99" t="s">
        <v>2165</v>
      </c>
      <c r="J433" s="79"/>
      <c r="K433" s="46">
        <f t="shared" si="25"/>
        <v>660501</v>
      </c>
      <c r="L433" s="79"/>
      <c r="M433" s="100">
        <v>660501</v>
      </c>
      <c r="O433" s="98" t="s">
        <v>1552</v>
      </c>
      <c r="P433" s="99" t="s">
        <v>2108</v>
      </c>
      <c r="Q433" s="100">
        <v>53532436</v>
      </c>
      <c r="R433" s="46">
        <f t="shared" si="26"/>
        <v>25857435</v>
      </c>
      <c r="S433" s="100">
        <v>3356109</v>
      </c>
      <c r="T433" s="100">
        <v>22501326</v>
      </c>
      <c r="V433" s="98" t="s">
        <v>1578</v>
      </c>
      <c r="W433" s="99" t="s">
        <v>2320</v>
      </c>
      <c r="X433" s="79"/>
      <c r="Y433" s="100">
        <f t="shared" si="27"/>
        <v>995565</v>
      </c>
      <c r="Z433" s="79"/>
      <c r="AA433" s="100">
        <v>995565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212766</v>
      </c>
      <c r="E434" s="79"/>
      <c r="F434" s="100">
        <v>212766</v>
      </c>
      <c r="H434" s="98" t="s">
        <v>68</v>
      </c>
      <c r="I434" s="99" t="s">
        <v>2166</v>
      </c>
      <c r="J434" s="100">
        <v>3400</v>
      </c>
      <c r="K434" s="46">
        <f t="shared" si="25"/>
        <v>87645</v>
      </c>
      <c r="L434" s="100">
        <v>25495</v>
      </c>
      <c r="M434" s="100">
        <v>62150</v>
      </c>
      <c r="O434" s="98" t="s">
        <v>1555</v>
      </c>
      <c r="P434" s="99" t="s">
        <v>2329</v>
      </c>
      <c r="Q434" s="100">
        <v>9964459</v>
      </c>
      <c r="R434" s="46">
        <f t="shared" si="26"/>
        <v>12861832</v>
      </c>
      <c r="S434" s="100">
        <v>113752</v>
      </c>
      <c r="T434" s="100">
        <v>12748080</v>
      </c>
      <c r="V434" s="98" t="s">
        <v>1581</v>
      </c>
      <c r="W434" s="99" t="s">
        <v>2113</v>
      </c>
      <c r="X434" s="100">
        <v>89990</v>
      </c>
      <c r="Y434" s="100">
        <f t="shared" si="27"/>
        <v>296072</v>
      </c>
      <c r="Z434" s="100">
        <v>32400</v>
      </c>
      <c r="AA434" s="100">
        <v>263672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1818927</v>
      </c>
      <c r="E435" s="100">
        <v>128903</v>
      </c>
      <c r="F435" s="100">
        <v>1690024</v>
      </c>
      <c r="H435" s="98" t="s">
        <v>71</v>
      </c>
      <c r="I435" s="99" t="s">
        <v>2167</v>
      </c>
      <c r="J435" s="100">
        <v>393380</v>
      </c>
      <c r="K435" s="46">
        <f t="shared" si="25"/>
        <v>800</v>
      </c>
      <c r="L435" s="79"/>
      <c r="M435" s="100">
        <v>800</v>
      </c>
      <c r="O435" s="98" t="s">
        <v>1558</v>
      </c>
      <c r="P435" s="99" t="s">
        <v>2109</v>
      </c>
      <c r="Q435" s="100">
        <v>17199758</v>
      </c>
      <c r="R435" s="46">
        <f t="shared" si="26"/>
        <v>2138221</v>
      </c>
      <c r="S435" s="100">
        <v>519651</v>
      </c>
      <c r="T435" s="100">
        <v>1618570</v>
      </c>
      <c r="V435" s="98" t="s">
        <v>1584</v>
      </c>
      <c r="W435" s="99" t="s">
        <v>2114</v>
      </c>
      <c r="X435" s="100">
        <v>345000</v>
      </c>
      <c r="Y435" s="100">
        <f t="shared" si="27"/>
        <v>881010</v>
      </c>
      <c r="Z435" s="100">
        <v>6001</v>
      </c>
      <c r="AA435" s="100">
        <v>875009</v>
      </c>
    </row>
    <row r="436" spans="1:27" ht="15">
      <c r="A436" s="98" t="s">
        <v>1645</v>
      </c>
      <c r="B436" s="99" t="s">
        <v>2129</v>
      </c>
      <c r="C436" s="79"/>
      <c r="D436" s="46">
        <f t="shared" si="24"/>
        <v>1269006</v>
      </c>
      <c r="E436" s="100">
        <v>522300</v>
      </c>
      <c r="F436" s="100">
        <v>746706</v>
      </c>
      <c r="H436" s="98" t="s">
        <v>74</v>
      </c>
      <c r="I436" s="99" t="s">
        <v>2168</v>
      </c>
      <c r="J436" s="79"/>
      <c r="K436" s="46">
        <f t="shared" si="25"/>
        <v>31600</v>
      </c>
      <c r="L436" s="79"/>
      <c r="M436" s="100">
        <v>31600</v>
      </c>
      <c r="O436" s="98" t="s">
        <v>1561</v>
      </c>
      <c r="P436" s="99" t="s">
        <v>2041</v>
      </c>
      <c r="Q436" s="100">
        <v>1580652</v>
      </c>
      <c r="R436" s="46">
        <f t="shared" si="26"/>
        <v>4872298</v>
      </c>
      <c r="S436" s="100">
        <v>139491</v>
      </c>
      <c r="T436" s="100">
        <v>4732807</v>
      </c>
      <c r="V436" s="98" t="s">
        <v>1587</v>
      </c>
      <c r="W436" s="99" t="s">
        <v>2115</v>
      </c>
      <c r="X436" s="100">
        <v>1347180</v>
      </c>
      <c r="Y436" s="100">
        <f t="shared" si="27"/>
        <v>254959</v>
      </c>
      <c r="Z436" s="100">
        <v>42884</v>
      </c>
      <c r="AA436" s="100">
        <v>212075</v>
      </c>
    </row>
    <row r="437" spans="1:27" ht="15">
      <c r="A437" s="98" t="s">
        <v>1648</v>
      </c>
      <c r="B437" s="99" t="s">
        <v>2130</v>
      </c>
      <c r="C437" s="79"/>
      <c r="D437" s="46">
        <f t="shared" si="24"/>
        <v>489419</v>
      </c>
      <c r="E437" s="100">
        <v>381600</v>
      </c>
      <c r="F437" s="100">
        <v>107819</v>
      </c>
      <c r="H437" s="98" t="s">
        <v>77</v>
      </c>
      <c r="I437" s="99" t="s">
        <v>2169</v>
      </c>
      <c r="J437" s="100">
        <v>18000</v>
      </c>
      <c r="K437" s="46">
        <f t="shared" si="25"/>
        <v>522670</v>
      </c>
      <c r="L437" s="79"/>
      <c r="M437" s="100">
        <v>522670</v>
      </c>
      <c r="O437" s="98" t="s">
        <v>1563</v>
      </c>
      <c r="P437" s="99" t="s">
        <v>2110</v>
      </c>
      <c r="Q437" s="100">
        <v>120860</v>
      </c>
      <c r="R437" s="46">
        <f t="shared" si="26"/>
        <v>733464</v>
      </c>
      <c r="S437" s="100">
        <v>111920</v>
      </c>
      <c r="T437" s="100">
        <v>621544</v>
      </c>
      <c r="V437" s="98" t="s">
        <v>1590</v>
      </c>
      <c r="W437" s="99" t="s">
        <v>2116</v>
      </c>
      <c r="X437" s="100">
        <v>394421</v>
      </c>
      <c r="Y437" s="100">
        <f t="shared" si="27"/>
        <v>12684747</v>
      </c>
      <c r="Z437" s="100">
        <v>10000</v>
      </c>
      <c r="AA437" s="100">
        <v>12674747</v>
      </c>
    </row>
    <row r="438" spans="1:27" ht="15">
      <c r="A438" s="98" t="s">
        <v>1651</v>
      </c>
      <c r="B438" s="99" t="s">
        <v>2131</v>
      </c>
      <c r="C438" s="100">
        <v>5850</v>
      </c>
      <c r="D438" s="46">
        <f t="shared" si="24"/>
        <v>82641</v>
      </c>
      <c r="E438" s="100">
        <v>43850</v>
      </c>
      <c r="F438" s="100">
        <v>38791</v>
      </c>
      <c r="H438" s="98" t="s">
        <v>80</v>
      </c>
      <c r="I438" s="99" t="s">
        <v>2170</v>
      </c>
      <c r="J438" s="100">
        <v>5000</v>
      </c>
      <c r="K438" s="46">
        <f t="shared" si="25"/>
        <v>31183</v>
      </c>
      <c r="L438" s="79"/>
      <c r="M438" s="100">
        <v>31183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100">
        <f t="shared" si="27"/>
        <v>456770</v>
      </c>
      <c r="Z438" s="100">
        <v>280550</v>
      </c>
      <c r="AA438" s="100">
        <v>176220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9075</v>
      </c>
      <c r="E439" s="79"/>
      <c r="F439" s="100">
        <v>9075</v>
      </c>
      <c r="H439" s="98" t="s">
        <v>83</v>
      </c>
      <c r="I439" s="99" t="s">
        <v>2171</v>
      </c>
      <c r="J439" s="79"/>
      <c r="K439" s="46">
        <f t="shared" si="25"/>
        <v>54126</v>
      </c>
      <c r="L439" s="79"/>
      <c r="M439" s="100">
        <v>54126</v>
      </c>
      <c r="O439" s="98" t="s">
        <v>1569</v>
      </c>
      <c r="P439" s="99" t="s">
        <v>2111</v>
      </c>
      <c r="Q439" s="100">
        <v>741935</v>
      </c>
      <c r="R439" s="46">
        <f t="shared" si="26"/>
        <v>2079087</v>
      </c>
      <c r="S439" s="100">
        <v>248000</v>
      </c>
      <c r="T439" s="100">
        <v>1831087</v>
      </c>
      <c r="V439" s="98" t="s">
        <v>1596</v>
      </c>
      <c r="W439" s="99" t="s">
        <v>2220</v>
      </c>
      <c r="X439" s="100">
        <v>210</v>
      </c>
      <c r="Y439" s="100">
        <f t="shared" si="27"/>
        <v>6500</v>
      </c>
      <c r="Z439" s="79"/>
      <c r="AA439" s="100">
        <v>6500</v>
      </c>
    </row>
    <row r="440" spans="1:27" ht="15">
      <c r="A440" s="98" t="s">
        <v>1660</v>
      </c>
      <c r="B440" s="99" t="s">
        <v>2134</v>
      </c>
      <c r="C440" s="79"/>
      <c r="D440" s="46">
        <f t="shared" si="24"/>
        <v>77741</v>
      </c>
      <c r="E440" s="100">
        <v>29904</v>
      </c>
      <c r="F440" s="100">
        <v>47837</v>
      </c>
      <c r="H440" s="98" t="s">
        <v>86</v>
      </c>
      <c r="I440" s="99" t="s">
        <v>2172</v>
      </c>
      <c r="J440" s="100">
        <v>16650</v>
      </c>
      <c r="K440" s="46">
        <f t="shared" si="25"/>
        <v>3000</v>
      </c>
      <c r="L440" s="79"/>
      <c r="M440" s="100">
        <v>3000</v>
      </c>
      <c r="O440" s="98" t="s">
        <v>1572</v>
      </c>
      <c r="P440" s="99" t="s">
        <v>2112</v>
      </c>
      <c r="Q440" s="100">
        <v>7914322</v>
      </c>
      <c r="R440" s="46">
        <f t="shared" si="26"/>
        <v>9392843</v>
      </c>
      <c r="S440" s="100">
        <v>3364586</v>
      </c>
      <c r="T440" s="100">
        <v>6028257</v>
      </c>
      <c r="V440" s="98" t="s">
        <v>1599</v>
      </c>
      <c r="W440" s="99" t="s">
        <v>2118</v>
      </c>
      <c r="X440" s="100">
        <v>1489205</v>
      </c>
      <c r="Y440" s="100">
        <f t="shared" si="27"/>
        <v>1759821</v>
      </c>
      <c r="Z440" s="100">
        <v>256100</v>
      </c>
      <c r="AA440" s="100">
        <v>1503721</v>
      </c>
    </row>
    <row r="441" spans="1:27" ht="15">
      <c r="A441" s="98" t="s">
        <v>1663</v>
      </c>
      <c r="B441" s="99" t="s">
        <v>2135</v>
      </c>
      <c r="C441" s="100">
        <v>156000</v>
      </c>
      <c r="D441" s="46">
        <f t="shared" si="24"/>
        <v>13200</v>
      </c>
      <c r="E441" s="79"/>
      <c r="F441" s="100">
        <v>13200</v>
      </c>
      <c r="H441" s="98" t="s">
        <v>89</v>
      </c>
      <c r="I441" s="99" t="s">
        <v>2173</v>
      </c>
      <c r="J441" s="79"/>
      <c r="K441" s="46">
        <f t="shared" si="25"/>
        <v>27670</v>
      </c>
      <c r="L441" s="79"/>
      <c r="M441" s="100">
        <v>27670</v>
      </c>
      <c r="O441" s="98" t="s">
        <v>1575</v>
      </c>
      <c r="P441" s="99" t="s">
        <v>1120</v>
      </c>
      <c r="Q441" s="100">
        <v>1351864</v>
      </c>
      <c r="R441" s="46">
        <f t="shared" si="26"/>
        <v>5199444</v>
      </c>
      <c r="S441" s="100">
        <v>12900</v>
      </c>
      <c r="T441" s="100">
        <v>5186544</v>
      </c>
      <c r="V441" s="98" t="s">
        <v>1603</v>
      </c>
      <c r="W441" s="99" t="s">
        <v>2119</v>
      </c>
      <c r="X441" s="100">
        <v>340000</v>
      </c>
      <c r="Y441" s="100">
        <f t="shared" si="27"/>
        <v>143435</v>
      </c>
      <c r="Z441" s="79"/>
      <c r="AA441" s="100">
        <v>143435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79231</v>
      </c>
      <c r="E442" s="79"/>
      <c r="F442" s="100">
        <v>79231</v>
      </c>
      <c r="H442" s="98" t="s">
        <v>92</v>
      </c>
      <c r="I442" s="99" t="s">
        <v>2174</v>
      </c>
      <c r="J442" s="100">
        <v>2000</v>
      </c>
      <c r="K442" s="46">
        <f t="shared" si="25"/>
        <v>50306</v>
      </c>
      <c r="L442" s="79"/>
      <c r="M442" s="100">
        <v>50306</v>
      </c>
      <c r="O442" s="98" t="s">
        <v>1578</v>
      </c>
      <c r="P442" s="99" t="s">
        <v>2320</v>
      </c>
      <c r="Q442" s="100">
        <v>9696000</v>
      </c>
      <c r="R442" s="46">
        <f t="shared" si="26"/>
        <v>2252014</v>
      </c>
      <c r="S442" s="100">
        <v>73500</v>
      </c>
      <c r="T442" s="100">
        <v>2178514</v>
      </c>
      <c r="V442" s="98" t="s">
        <v>1606</v>
      </c>
      <c r="W442" s="99" t="s">
        <v>2120</v>
      </c>
      <c r="X442" s="100">
        <v>14496405</v>
      </c>
      <c r="Y442" s="100">
        <f t="shared" si="27"/>
        <v>38677095</v>
      </c>
      <c r="Z442" s="100">
        <v>200500</v>
      </c>
      <c r="AA442" s="100">
        <v>38476595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148584</v>
      </c>
      <c r="E443" s="79"/>
      <c r="F443" s="100">
        <v>148584</v>
      </c>
      <c r="H443" s="98" t="s">
        <v>95</v>
      </c>
      <c r="I443" s="99" t="s">
        <v>2175</v>
      </c>
      <c r="J443" s="79"/>
      <c r="K443" s="46">
        <f t="shared" si="25"/>
        <v>9006</v>
      </c>
      <c r="L443" s="79"/>
      <c r="M443" s="100">
        <v>9006</v>
      </c>
      <c r="O443" s="98" t="s">
        <v>1581</v>
      </c>
      <c r="P443" s="99" t="s">
        <v>2113</v>
      </c>
      <c r="Q443" s="100">
        <v>3570489</v>
      </c>
      <c r="R443" s="46">
        <f t="shared" si="26"/>
        <v>3201590</v>
      </c>
      <c r="S443" s="100">
        <v>767918</v>
      </c>
      <c r="T443" s="100">
        <v>2433672</v>
      </c>
      <c r="V443" s="98" t="s">
        <v>1609</v>
      </c>
      <c r="W443" s="99" t="s">
        <v>2331</v>
      </c>
      <c r="X443" s="79"/>
      <c r="Y443" s="100">
        <f t="shared" si="27"/>
        <v>109000</v>
      </c>
      <c r="Z443" s="79"/>
      <c r="AA443" s="100">
        <v>109000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469209</v>
      </c>
      <c r="E444" s="100">
        <v>2500</v>
      </c>
      <c r="F444" s="100">
        <v>466709</v>
      </c>
      <c r="H444" s="98" t="s">
        <v>98</v>
      </c>
      <c r="I444" s="99" t="s">
        <v>2176</v>
      </c>
      <c r="J444" s="79"/>
      <c r="K444" s="46">
        <f t="shared" si="25"/>
        <v>2400</v>
      </c>
      <c r="L444" s="79"/>
      <c r="M444" s="100">
        <v>2400</v>
      </c>
      <c r="O444" s="98" t="s">
        <v>1584</v>
      </c>
      <c r="P444" s="99" t="s">
        <v>2114</v>
      </c>
      <c r="Q444" s="100">
        <v>4193599</v>
      </c>
      <c r="R444" s="46">
        <f t="shared" si="26"/>
        <v>2938137</v>
      </c>
      <c r="S444" s="100">
        <v>1961394</v>
      </c>
      <c r="T444" s="100">
        <v>976743</v>
      </c>
      <c r="V444" s="98" t="s">
        <v>1612</v>
      </c>
      <c r="W444" s="99" t="s">
        <v>2314</v>
      </c>
      <c r="X444" s="100">
        <v>1657500</v>
      </c>
      <c r="Y444" s="100">
        <f t="shared" si="27"/>
        <v>1279642</v>
      </c>
      <c r="Z444" s="79"/>
      <c r="AA444" s="100">
        <v>1279642</v>
      </c>
    </row>
    <row r="445" spans="1:27" ht="15">
      <c r="A445" s="98" t="s">
        <v>1675</v>
      </c>
      <c r="B445" s="99" t="s">
        <v>2139</v>
      </c>
      <c r="C445" s="79"/>
      <c r="D445" s="46">
        <f t="shared" si="24"/>
        <v>113100</v>
      </c>
      <c r="E445" s="100">
        <v>26800</v>
      </c>
      <c r="F445" s="100">
        <v>86300</v>
      </c>
      <c r="H445" s="98" t="s">
        <v>101</v>
      </c>
      <c r="I445" s="99" t="s">
        <v>2263</v>
      </c>
      <c r="J445" s="100">
        <v>52000</v>
      </c>
      <c r="K445" s="46">
        <f t="shared" si="25"/>
        <v>608200</v>
      </c>
      <c r="L445" s="79"/>
      <c r="M445" s="100">
        <v>608200</v>
      </c>
      <c r="O445" s="98" t="s">
        <v>1587</v>
      </c>
      <c r="P445" s="99" t="s">
        <v>2115</v>
      </c>
      <c r="Q445" s="79"/>
      <c r="R445" s="46">
        <f t="shared" si="26"/>
        <v>716406</v>
      </c>
      <c r="S445" s="79"/>
      <c r="T445" s="100">
        <v>716406</v>
      </c>
      <c r="V445" s="98" t="s">
        <v>1615</v>
      </c>
      <c r="W445" s="99" t="s">
        <v>2121</v>
      </c>
      <c r="X445" s="100">
        <v>645550</v>
      </c>
      <c r="Y445" s="100">
        <f t="shared" si="27"/>
        <v>24957599</v>
      </c>
      <c r="Z445" s="100">
        <v>14543397</v>
      </c>
      <c r="AA445" s="100">
        <v>10414202</v>
      </c>
    </row>
    <row r="446" spans="1:27" ht="15">
      <c r="A446" s="98" t="s">
        <v>1678</v>
      </c>
      <c r="B446" s="99" t="s">
        <v>2140</v>
      </c>
      <c r="C446" s="79"/>
      <c r="D446" s="46">
        <f t="shared" si="24"/>
        <v>114101</v>
      </c>
      <c r="E446" s="100">
        <v>58600</v>
      </c>
      <c r="F446" s="100">
        <v>55501</v>
      </c>
      <c r="H446" s="98" t="s">
        <v>110</v>
      </c>
      <c r="I446" s="99" t="s">
        <v>2179</v>
      </c>
      <c r="J446" s="79"/>
      <c r="K446" s="46">
        <f t="shared" si="25"/>
        <v>33600</v>
      </c>
      <c r="L446" s="79"/>
      <c r="M446" s="100">
        <v>33600</v>
      </c>
      <c r="O446" s="98" t="s">
        <v>1590</v>
      </c>
      <c r="P446" s="99" t="s">
        <v>2116</v>
      </c>
      <c r="Q446" s="100">
        <v>29825090</v>
      </c>
      <c r="R446" s="46">
        <f t="shared" si="26"/>
        <v>13629594</v>
      </c>
      <c r="S446" s="100">
        <v>1325290</v>
      </c>
      <c r="T446" s="100">
        <v>12304304</v>
      </c>
      <c r="V446" s="98" t="s">
        <v>1618</v>
      </c>
      <c r="W446" s="99" t="s">
        <v>2122</v>
      </c>
      <c r="X446" s="100">
        <v>10000</v>
      </c>
      <c r="Y446" s="100">
        <f t="shared" si="27"/>
        <v>6342295</v>
      </c>
      <c r="Z446" s="100">
        <v>5042000</v>
      </c>
      <c r="AA446" s="100">
        <v>1300295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31575</v>
      </c>
      <c r="E447" s="79"/>
      <c r="F447" s="100">
        <v>31575</v>
      </c>
      <c r="H447" s="98" t="s">
        <v>113</v>
      </c>
      <c r="I447" s="99" t="s">
        <v>2180</v>
      </c>
      <c r="J447" s="100">
        <v>238000</v>
      </c>
      <c r="K447" s="46">
        <f t="shared" si="25"/>
        <v>137960</v>
      </c>
      <c r="L447" s="100">
        <v>95000</v>
      </c>
      <c r="M447" s="100">
        <v>42960</v>
      </c>
      <c r="O447" s="98" t="s">
        <v>1593</v>
      </c>
      <c r="P447" s="99" t="s">
        <v>2117</v>
      </c>
      <c r="Q447" s="100">
        <v>7926164</v>
      </c>
      <c r="R447" s="46">
        <f t="shared" si="26"/>
        <v>3040581</v>
      </c>
      <c r="S447" s="100">
        <v>1612700</v>
      </c>
      <c r="T447" s="100">
        <v>1427881</v>
      </c>
      <c r="V447" s="98" t="s">
        <v>1621</v>
      </c>
      <c r="W447" s="99" t="s">
        <v>2123</v>
      </c>
      <c r="X447" s="100">
        <v>29655438</v>
      </c>
      <c r="Y447" s="100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57519</v>
      </c>
      <c r="E448" s="79"/>
      <c r="F448" s="100">
        <v>57519</v>
      </c>
      <c r="H448" s="98" t="s">
        <v>127</v>
      </c>
      <c r="I448" s="99" t="s">
        <v>2181</v>
      </c>
      <c r="J448" s="100">
        <v>8979</v>
      </c>
      <c r="K448" s="46">
        <f t="shared" si="25"/>
        <v>12980</v>
      </c>
      <c r="L448" s="79"/>
      <c r="M448" s="100">
        <v>12980</v>
      </c>
      <c r="O448" s="98" t="s">
        <v>1596</v>
      </c>
      <c r="P448" s="99" t="s">
        <v>2220</v>
      </c>
      <c r="Q448" s="100">
        <v>1032438</v>
      </c>
      <c r="R448" s="46">
        <f t="shared" si="26"/>
        <v>6825871</v>
      </c>
      <c r="S448" s="100">
        <v>2147772</v>
      </c>
      <c r="T448" s="100">
        <v>4678099</v>
      </c>
      <c r="V448" s="98" t="s">
        <v>1624</v>
      </c>
      <c r="W448" s="99" t="s">
        <v>2262</v>
      </c>
      <c r="X448" s="100">
        <v>990301</v>
      </c>
      <c r="Y448" s="100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1692</v>
      </c>
      <c r="B449" s="99" t="s">
        <v>2143</v>
      </c>
      <c r="C449" s="100">
        <v>104400</v>
      </c>
      <c r="D449" s="46">
        <f t="shared" si="24"/>
        <v>211749</v>
      </c>
      <c r="E449" s="100">
        <v>53000</v>
      </c>
      <c r="F449" s="100">
        <v>158749</v>
      </c>
      <c r="H449" s="98" t="s">
        <v>129</v>
      </c>
      <c r="I449" s="99" t="s">
        <v>2182</v>
      </c>
      <c r="J449" s="79"/>
      <c r="K449" s="46">
        <f t="shared" si="25"/>
        <v>533475</v>
      </c>
      <c r="L449" s="100">
        <v>431000</v>
      </c>
      <c r="M449" s="100">
        <v>102475</v>
      </c>
      <c r="O449" s="98" t="s">
        <v>1599</v>
      </c>
      <c r="P449" s="99" t="s">
        <v>2118</v>
      </c>
      <c r="Q449" s="100">
        <v>25949474</v>
      </c>
      <c r="R449" s="46">
        <f t="shared" si="26"/>
        <v>17852202</v>
      </c>
      <c r="S449" s="100">
        <v>83525</v>
      </c>
      <c r="T449" s="100">
        <v>17768677</v>
      </c>
      <c r="V449" s="98" t="s">
        <v>1627</v>
      </c>
      <c r="W449" s="99" t="s">
        <v>2124</v>
      </c>
      <c r="X449" s="79"/>
      <c r="Y449" s="100">
        <f t="shared" si="27"/>
        <v>1040943</v>
      </c>
      <c r="Z449" s="79"/>
      <c r="AA449" s="100">
        <v>1040943</v>
      </c>
    </row>
    <row r="450" spans="1:27" ht="15">
      <c r="A450" s="98" t="s">
        <v>1695</v>
      </c>
      <c r="B450" s="99" t="s">
        <v>2221</v>
      </c>
      <c r="C450" s="100">
        <v>457205</v>
      </c>
      <c r="D450" s="46">
        <f t="shared" si="24"/>
        <v>24922</v>
      </c>
      <c r="E450" s="79"/>
      <c r="F450" s="100">
        <v>24922</v>
      </c>
      <c r="H450" s="98" t="s">
        <v>133</v>
      </c>
      <c r="I450" s="99" t="s">
        <v>2183</v>
      </c>
      <c r="J450" s="79"/>
      <c r="K450" s="46">
        <f t="shared" si="25"/>
        <v>367725</v>
      </c>
      <c r="L450" s="79"/>
      <c r="M450" s="100">
        <v>367725</v>
      </c>
      <c r="O450" s="98" t="s">
        <v>1603</v>
      </c>
      <c r="P450" s="99" t="s">
        <v>2119</v>
      </c>
      <c r="Q450" s="100">
        <v>756500</v>
      </c>
      <c r="R450" s="46">
        <f t="shared" si="26"/>
        <v>2580734</v>
      </c>
      <c r="S450" s="100">
        <v>966430</v>
      </c>
      <c r="T450" s="100">
        <v>1614304</v>
      </c>
      <c r="V450" s="98" t="s">
        <v>1630</v>
      </c>
      <c r="W450" s="99" t="s">
        <v>2332</v>
      </c>
      <c r="X450" s="79"/>
      <c r="Y450" s="100">
        <f t="shared" si="27"/>
        <v>71138</v>
      </c>
      <c r="Z450" s="79"/>
      <c r="AA450" s="100">
        <v>71138</v>
      </c>
    </row>
    <row r="451" spans="1:27" ht="15">
      <c r="A451" s="98" t="s">
        <v>1698</v>
      </c>
      <c r="B451" s="99" t="s">
        <v>2144</v>
      </c>
      <c r="C451" s="79"/>
      <c r="D451" s="46">
        <f t="shared" si="24"/>
        <v>194832</v>
      </c>
      <c r="E451" s="100">
        <v>50800</v>
      </c>
      <c r="F451" s="100">
        <v>144032</v>
      </c>
      <c r="H451" s="98" t="s">
        <v>136</v>
      </c>
      <c r="I451" s="99" t="s">
        <v>2184</v>
      </c>
      <c r="J451" s="79"/>
      <c r="K451" s="46">
        <f t="shared" si="25"/>
        <v>273053</v>
      </c>
      <c r="L451" s="79"/>
      <c r="M451" s="100">
        <v>273053</v>
      </c>
      <c r="O451" s="98" t="s">
        <v>1606</v>
      </c>
      <c r="P451" s="99" t="s">
        <v>2120</v>
      </c>
      <c r="Q451" s="100">
        <v>1964226</v>
      </c>
      <c r="R451" s="46">
        <f t="shared" si="26"/>
        <v>20477185</v>
      </c>
      <c r="S451" s="100">
        <v>6001934</v>
      </c>
      <c r="T451" s="100">
        <v>14475251</v>
      </c>
      <c r="V451" s="98" t="s">
        <v>1633</v>
      </c>
      <c r="W451" s="99" t="s">
        <v>2125</v>
      </c>
      <c r="X451" s="100">
        <v>11993</v>
      </c>
      <c r="Y451" s="100">
        <f t="shared" si="27"/>
        <v>1501439</v>
      </c>
      <c r="Z451" s="100">
        <v>338500</v>
      </c>
      <c r="AA451" s="100">
        <v>1162939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1582536</v>
      </c>
      <c r="E452" s="100">
        <v>847479</v>
      </c>
      <c r="F452" s="100">
        <v>735057</v>
      </c>
      <c r="H452" s="98" t="s">
        <v>139</v>
      </c>
      <c r="I452" s="99" t="s">
        <v>2185</v>
      </c>
      <c r="J452" s="100">
        <v>16895000</v>
      </c>
      <c r="K452" s="46">
        <f t="shared" si="25"/>
        <v>2899448</v>
      </c>
      <c r="L452" s="79"/>
      <c r="M452" s="100">
        <v>2899448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100">
        <f t="shared" si="27"/>
        <v>12398902</v>
      </c>
      <c r="Z452" s="79"/>
      <c r="AA452" s="100">
        <v>12398902</v>
      </c>
    </row>
    <row r="453" spans="1:27" ht="15">
      <c r="A453" s="98" t="s">
        <v>1705</v>
      </c>
      <c r="B453" s="99" t="s">
        <v>2146</v>
      </c>
      <c r="C453" s="79"/>
      <c r="D453" s="46">
        <f t="shared" si="24"/>
        <v>2572921</v>
      </c>
      <c r="E453" s="100">
        <v>341100</v>
      </c>
      <c r="F453" s="100">
        <v>2231821</v>
      </c>
      <c r="H453" s="98" t="s">
        <v>142</v>
      </c>
      <c r="I453" s="99" t="s">
        <v>2186</v>
      </c>
      <c r="J453" s="79"/>
      <c r="K453" s="46">
        <f t="shared" si="25"/>
        <v>42875</v>
      </c>
      <c r="L453" s="100">
        <v>2000</v>
      </c>
      <c r="M453" s="100">
        <v>40875</v>
      </c>
      <c r="O453" s="98" t="s">
        <v>1612</v>
      </c>
      <c r="P453" s="99" t="s">
        <v>2314</v>
      </c>
      <c r="Q453" s="100">
        <v>8456800</v>
      </c>
      <c r="R453" s="46">
        <f t="shared" si="26"/>
        <v>6517701</v>
      </c>
      <c r="S453" s="100">
        <v>1175224</v>
      </c>
      <c r="T453" s="100">
        <v>5342477</v>
      </c>
      <c r="V453" s="98" t="s">
        <v>1639</v>
      </c>
      <c r="W453" s="99" t="s">
        <v>2127</v>
      </c>
      <c r="X453" s="79"/>
      <c r="Y453" s="100">
        <f t="shared" si="27"/>
        <v>1423331</v>
      </c>
      <c r="Z453" s="79"/>
      <c r="AA453" s="100">
        <v>1423331</v>
      </c>
    </row>
    <row r="454" spans="1:27" ht="15">
      <c r="A454" s="98" t="s">
        <v>1711</v>
      </c>
      <c r="B454" s="99" t="s">
        <v>2148</v>
      </c>
      <c r="C454" s="79"/>
      <c r="D454" s="46">
        <f t="shared" si="24"/>
        <v>198260</v>
      </c>
      <c r="E454" s="79"/>
      <c r="F454" s="100">
        <v>198260</v>
      </c>
      <c r="H454" s="98" t="s">
        <v>145</v>
      </c>
      <c r="I454" s="99" t="s">
        <v>2187</v>
      </c>
      <c r="J454" s="79"/>
      <c r="K454" s="46">
        <f t="shared" si="25"/>
        <v>167000</v>
      </c>
      <c r="L454" s="79"/>
      <c r="M454" s="100">
        <v>167000</v>
      </c>
      <c r="O454" s="98" t="s">
        <v>1615</v>
      </c>
      <c r="P454" s="99" t="s">
        <v>2121</v>
      </c>
      <c r="Q454" s="100">
        <v>2991000</v>
      </c>
      <c r="R454" s="46">
        <f t="shared" si="26"/>
        <v>3570878</v>
      </c>
      <c r="S454" s="100">
        <v>539820</v>
      </c>
      <c r="T454" s="100">
        <v>3031058</v>
      </c>
      <c r="V454" s="98" t="s">
        <v>1642</v>
      </c>
      <c r="W454" s="99" t="s">
        <v>2128</v>
      </c>
      <c r="X454" s="100">
        <v>42951001</v>
      </c>
      <c r="Y454" s="100">
        <f t="shared" si="27"/>
        <v>41048296</v>
      </c>
      <c r="Z454" s="100">
        <v>8792500</v>
      </c>
      <c r="AA454" s="100">
        <v>32255796</v>
      </c>
    </row>
    <row r="455" spans="1:27" ht="15">
      <c r="A455" s="98" t="s">
        <v>1714</v>
      </c>
      <c r="B455" s="99" t="s">
        <v>2149</v>
      </c>
      <c r="C455" s="100">
        <v>200</v>
      </c>
      <c r="D455" s="46">
        <f aca="true" t="shared" si="28" ref="D455:D518">E455+F455</f>
        <v>707939</v>
      </c>
      <c r="E455" s="100">
        <v>84500</v>
      </c>
      <c r="F455" s="100">
        <v>623439</v>
      </c>
      <c r="H455" s="98" t="s">
        <v>148</v>
      </c>
      <c r="I455" s="99" t="s">
        <v>2237</v>
      </c>
      <c r="J455" s="100">
        <v>93920</v>
      </c>
      <c r="K455" s="46">
        <f aca="true" t="shared" si="29" ref="K455:K489">L455+M455</f>
        <v>234049</v>
      </c>
      <c r="L455" s="79"/>
      <c r="M455" s="100">
        <v>234049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3677399</v>
      </c>
      <c r="S455" s="100">
        <v>988400</v>
      </c>
      <c r="T455" s="100">
        <v>2688999</v>
      </c>
      <c r="V455" s="98" t="s">
        <v>1645</v>
      </c>
      <c r="W455" s="99" t="s">
        <v>2129</v>
      </c>
      <c r="X455" s="100">
        <v>1763495</v>
      </c>
      <c r="Y455" s="100">
        <f aca="true" t="shared" si="31" ref="Y455:Y518">Z455+AA455</f>
        <v>16945864</v>
      </c>
      <c r="Z455" s="100">
        <v>12613198</v>
      </c>
      <c r="AA455" s="100">
        <v>4332666</v>
      </c>
    </row>
    <row r="456" spans="1:27" ht="15">
      <c r="A456" s="98" t="s">
        <v>1717</v>
      </c>
      <c r="B456" s="99" t="s">
        <v>2150</v>
      </c>
      <c r="C456" s="100">
        <v>66000</v>
      </c>
      <c r="D456" s="46">
        <f t="shared" si="28"/>
        <v>1660641</v>
      </c>
      <c r="E456" s="100">
        <v>63600</v>
      </c>
      <c r="F456" s="100">
        <v>1597041</v>
      </c>
      <c r="H456" s="98" t="s">
        <v>151</v>
      </c>
      <c r="I456" s="99" t="s">
        <v>2188</v>
      </c>
      <c r="J456" s="79"/>
      <c r="K456" s="46">
        <f t="shared" si="29"/>
        <v>77599</v>
      </c>
      <c r="L456" s="79"/>
      <c r="M456" s="100">
        <v>77599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100">
        <f t="shared" si="31"/>
        <v>9326984</v>
      </c>
      <c r="Z456" s="100">
        <v>172215</v>
      </c>
      <c r="AA456" s="100">
        <v>9154769</v>
      </c>
    </row>
    <row r="457" spans="1:27" ht="15">
      <c r="A457" s="98" t="s">
        <v>1720</v>
      </c>
      <c r="B457" s="99" t="s">
        <v>2318</v>
      </c>
      <c r="C457" s="100">
        <v>2200</v>
      </c>
      <c r="D457" s="46">
        <f t="shared" si="28"/>
        <v>27750</v>
      </c>
      <c r="E457" s="79"/>
      <c r="F457" s="100">
        <v>27750</v>
      </c>
      <c r="H457" s="98" t="s">
        <v>154</v>
      </c>
      <c r="I457" s="99" t="s">
        <v>2189</v>
      </c>
      <c r="J457" s="79"/>
      <c r="K457" s="46">
        <f t="shared" si="29"/>
        <v>2835048</v>
      </c>
      <c r="L457" s="79"/>
      <c r="M457" s="100">
        <v>2835048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251816</v>
      </c>
      <c r="Y457" s="100">
        <f t="shared" si="31"/>
        <v>952758</v>
      </c>
      <c r="Z457" s="100">
        <v>15500</v>
      </c>
      <c r="AA457" s="100">
        <v>937258</v>
      </c>
    </row>
    <row r="458" spans="1:27" ht="15">
      <c r="A458" s="98" t="s">
        <v>1723</v>
      </c>
      <c r="B458" s="99" t="s">
        <v>1928</v>
      </c>
      <c r="C458" s="100">
        <v>439000</v>
      </c>
      <c r="D458" s="46">
        <f t="shared" si="28"/>
        <v>2044077</v>
      </c>
      <c r="E458" s="100">
        <v>50460</v>
      </c>
      <c r="F458" s="100">
        <v>1993617</v>
      </c>
      <c r="H458" s="98" t="s">
        <v>160</v>
      </c>
      <c r="I458" s="99" t="s">
        <v>2191</v>
      </c>
      <c r="J458" s="79"/>
      <c r="K458" s="46">
        <f t="shared" si="29"/>
        <v>361981</v>
      </c>
      <c r="L458" s="79"/>
      <c r="M458" s="100">
        <v>361981</v>
      </c>
      <c r="O458" s="98" t="s">
        <v>1627</v>
      </c>
      <c r="P458" s="99" t="s">
        <v>2124</v>
      </c>
      <c r="Q458" s="100">
        <v>5800</v>
      </c>
      <c r="R458" s="46">
        <f t="shared" si="30"/>
        <v>3278898</v>
      </c>
      <c r="S458" s="100">
        <v>795148</v>
      </c>
      <c r="T458" s="100">
        <v>2483750</v>
      </c>
      <c r="V458" s="98" t="s">
        <v>1654</v>
      </c>
      <c r="W458" s="99" t="s">
        <v>2132</v>
      </c>
      <c r="X458" s="79"/>
      <c r="Y458" s="100">
        <f t="shared" si="31"/>
        <v>615681</v>
      </c>
      <c r="Z458" s="79"/>
      <c r="AA458" s="100">
        <v>615681</v>
      </c>
    </row>
    <row r="459" spans="1:27" ht="15">
      <c r="A459" s="98" t="s">
        <v>1725</v>
      </c>
      <c r="B459" s="99" t="s">
        <v>2151</v>
      </c>
      <c r="C459" s="79"/>
      <c r="D459" s="46">
        <f t="shared" si="28"/>
        <v>322142</v>
      </c>
      <c r="E459" s="100">
        <v>77600</v>
      </c>
      <c r="F459" s="100">
        <v>244542</v>
      </c>
      <c r="H459" s="98" t="s">
        <v>163</v>
      </c>
      <c r="I459" s="99" t="s">
        <v>2192</v>
      </c>
      <c r="J459" s="79"/>
      <c r="K459" s="46">
        <f t="shared" si="29"/>
        <v>299800</v>
      </c>
      <c r="L459" s="79"/>
      <c r="M459" s="100">
        <v>299800</v>
      </c>
      <c r="O459" s="98" t="s">
        <v>1630</v>
      </c>
      <c r="P459" s="99" t="s">
        <v>2332</v>
      </c>
      <c r="Q459" s="100">
        <v>45000</v>
      </c>
      <c r="R459" s="46">
        <f t="shared" si="30"/>
        <v>518526</v>
      </c>
      <c r="S459" s="100">
        <v>16200</v>
      </c>
      <c r="T459" s="100">
        <v>502326</v>
      </c>
      <c r="V459" s="98" t="s">
        <v>1657</v>
      </c>
      <c r="W459" s="99" t="s">
        <v>2133</v>
      </c>
      <c r="X459" s="100">
        <v>52000</v>
      </c>
      <c r="Y459" s="100">
        <f t="shared" si="31"/>
        <v>455796</v>
      </c>
      <c r="Z459" s="79"/>
      <c r="AA459" s="100">
        <v>455796</v>
      </c>
    </row>
    <row r="460" spans="1:27" ht="15">
      <c r="A460" s="98" t="s">
        <v>15</v>
      </c>
      <c r="B460" s="99" t="s">
        <v>2152</v>
      </c>
      <c r="C460" s="100">
        <v>1759330</v>
      </c>
      <c r="D460" s="46">
        <f t="shared" si="28"/>
        <v>2029271</v>
      </c>
      <c r="E460" s="100">
        <v>159677</v>
      </c>
      <c r="F460" s="100">
        <v>1869594</v>
      </c>
      <c r="H460" s="98" t="s">
        <v>166</v>
      </c>
      <c r="I460" s="99" t="s">
        <v>2193</v>
      </c>
      <c r="J460" s="79"/>
      <c r="K460" s="46">
        <f t="shared" si="29"/>
        <v>725424</v>
      </c>
      <c r="L460" s="79"/>
      <c r="M460" s="100">
        <v>725424</v>
      </c>
      <c r="O460" s="98" t="s">
        <v>1633</v>
      </c>
      <c r="P460" s="99" t="s">
        <v>2125</v>
      </c>
      <c r="Q460" s="100">
        <v>154600</v>
      </c>
      <c r="R460" s="46">
        <f t="shared" si="30"/>
        <v>3652335</v>
      </c>
      <c r="S460" s="100">
        <v>703650</v>
      </c>
      <c r="T460" s="100">
        <v>2948685</v>
      </c>
      <c r="V460" s="98" t="s">
        <v>1660</v>
      </c>
      <c r="W460" s="99" t="s">
        <v>2134</v>
      </c>
      <c r="X460" s="100">
        <v>417448</v>
      </c>
      <c r="Y460" s="100">
        <f t="shared" si="31"/>
        <v>27075</v>
      </c>
      <c r="Z460" s="79"/>
      <c r="AA460" s="100">
        <v>27075</v>
      </c>
    </row>
    <row r="461" spans="1:27" ht="15">
      <c r="A461" s="98" t="s">
        <v>18</v>
      </c>
      <c r="B461" s="99" t="s">
        <v>2153</v>
      </c>
      <c r="C461" s="100">
        <v>18000</v>
      </c>
      <c r="D461" s="46">
        <f t="shared" si="28"/>
        <v>2310435</v>
      </c>
      <c r="E461" s="79"/>
      <c r="F461" s="100">
        <v>2310435</v>
      </c>
      <c r="H461" s="98" t="s">
        <v>169</v>
      </c>
      <c r="I461" s="99" t="s">
        <v>2194</v>
      </c>
      <c r="J461" s="79"/>
      <c r="K461" s="46">
        <f t="shared" si="29"/>
        <v>5500</v>
      </c>
      <c r="L461" s="79"/>
      <c r="M461" s="100">
        <v>5500</v>
      </c>
      <c r="O461" s="98" t="s">
        <v>1636</v>
      </c>
      <c r="P461" s="99" t="s">
        <v>2126</v>
      </c>
      <c r="Q461" s="100">
        <v>1751700</v>
      </c>
      <c r="R461" s="46">
        <f t="shared" si="30"/>
        <v>3643820</v>
      </c>
      <c r="S461" s="100">
        <v>960020</v>
      </c>
      <c r="T461" s="100">
        <v>2683800</v>
      </c>
      <c r="V461" s="98" t="s">
        <v>1663</v>
      </c>
      <c r="W461" s="99" t="s">
        <v>2135</v>
      </c>
      <c r="X461" s="100">
        <v>70750</v>
      </c>
      <c r="Y461" s="100">
        <f t="shared" si="31"/>
        <v>342092</v>
      </c>
      <c r="Z461" s="100">
        <v>31200</v>
      </c>
      <c r="AA461" s="100">
        <v>310892</v>
      </c>
    </row>
    <row r="462" spans="1:27" ht="15">
      <c r="A462" s="98" t="s">
        <v>21</v>
      </c>
      <c r="B462" s="99" t="s">
        <v>2265</v>
      </c>
      <c r="C462" s="79"/>
      <c r="D462" s="46">
        <f t="shared" si="28"/>
        <v>5500</v>
      </c>
      <c r="E462" s="100">
        <v>500</v>
      </c>
      <c r="F462" s="100">
        <v>5000</v>
      </c>
      <c r="H462" s="98" t="s">
        <v>172</v>
      </c>
      <c r="I462" s="99" t="s">
        <v>2195</v>
      </c>
      <c r="J462" s="79"/>
      <c r="K462" s="46">
        <f t="shared" si="29"/>
        <v>737748</v>
      </c>
      <c r="L462" s="79"/>
      <c r="M462" s="100">
        <v>737748</v>
      </c>
      <c r="O462" s="98" t="s">
        <v>1639</v>
      </c>
      <c r="P462" s="99" t="s">
        <v>2127</v>
      </c>
      <c r="Q462" s="100">
        <v>3345730</v>
      </c>
      <c r="R462" s="46">
        <f t="shared" si="30"/>
        <v>2642267</v>
      </c>
      <c r="S462" s="100">
        <v>432900</v>
      </c>
      <c r="T462" s="100">
        <v>2209367</v>
      </c>
      <c r="V462" s="98" t="s">
        <v>1666</v>
      </c>
      <c r="W462" s="99" t="s">
        <v>2136</v>
      </c>
      <c r="X462" s="100">
        <v>21726707</v>
      </c>
      <c r="Y462" s="100">
        <f t="shared" si="31"/>
        <v>3650468</v>
      </c>
      <c r="Z462" s="100">
        <v>252800</v>
      </c>
      <c r="AA462" s="100">
        <v>3397668</v>
      </c>
    </row>
    <row r="463" spans="1:27" ht="15">
      <c r="A463" s="98" t="s">
        <v>24</v>
      </c>
      <c r="B463" s="99" t="s">
        <v>2154</v>
      </c>
      <c r="C463" s="100">
        <v>4121000</v>
      </c>
      <c r="D463" s="46">
        <f t="shared" si="28"/>
        <v>1130322</v>
      </c>
      <c r="E463" s="79"/>
      <c r="F463" s="100">
        <v>1130322</v>
      </c>
      <c r="H463" s="98" t="s">
        <v>175</v>
      </c>
      <c r="I463" s="99" t="s">
        <v>2196</v>
      </c>
      <c r="J463" s="79"/>
      <c r="K463" s="46">
        <f t="shared" si="29"/>
        <v>152961</v>
      </c>
      <c r="L463" s="79"/>
      <c r="M463" s="100">
        <v>152961</v>
      </c>
      <c r="O463" s="98" t="s">
        <v>1642</v>
      </c>
      <c r="P463" s="99" t="s">
        <v>2128</v>
      </c>
      <c r="Q463" s="100">
        <v>1616077</v>
      </c>
      <c r="R463" s="46">
        <f t="shared" si="30"/>
        <v>18613718</v>
      </c>
      <c r="S463" s="100">
        <v>3739977</v>
      </c>
      <c r="T463" s="100">
        <v>14873741</v>
      </c>
      <c r="V463" s="98" t="s">
        <v>1669</v>
      </c>
      <c r="W463" s="99" t="s">
        <v>2137</v>
      </c>
      <c r="X463" s="100">
        <v>800</v>
      </c>
      <c r="Y463" s="100">
        <f t="shared" si="31"/>
        <v>5785231</v>
      </c>
      <c r="Z463" s="79"/>
      <c r="AA463" s="100">
        <v>5785231</v>
      </c>
    </row>
    <row r="464" spans="1:27" ht="15">
      <c r="A464" s="98" t="s">
        <v>27</v>
      </c>
      <c r="B464" s="99" t="s">
        <v>2236</v>
      </c>
      <c r="C464" s="100">
        <v>717200</v>
      </c>
      <c r="D464" s="46">
        <f t="shared" si="28"/>
        <v>646149</v>
      </c>
      <c r="E464" s="79"/>
      <c r="F464" s="100">
        <v>646149</v>
      </c>
      <c r="H464" s="98" t="s">
        <v>178</v>
      </c>
      <c r="I464" s="99" t="s">
        <v>1846</v>
      </c>
      <c r="J464" s="79"/>
      <c r="K464" s="46">
        <f t="shared" si="29"/>
        <v>645127</v>
      </c>
      <c r="L464" s="79"/>
      <c r="M464" s="100">
        <v>645127</v>
      </c>
      <c r="O464" s="98" t="s">
        <v>1645</v>
      </c>
      <c r="P464" s="99" t="s">
        <v>2129</v>
      </c>
      <c r="Q464" s="100">
        <v>1768600</v>
      </c>
      <c r="R464" s="46">
        <f t="shared" si="30"/>
        <v>10697232</v>
      </c>
      <c r="S464" s="100">
        <v>2454147</v>
      </c>
      <c r="T464" s="100">
        <v>8243085</v>
      </c>
      <c r="V464" s="98" t="s">
        <v>1672</v>
      </c>
      <c r="W464" s="99" t="s">
        <v>2138</v>
      </c>
      <c r="X464" s="100">
        <v>493623</v>
      </c>
      <c r="Y464" s="100">
        <f t="shared" si="31"/>
        <v>43809415</v>
      </c>
      <c r="Z464" s="100">
        <v>12750</v>
      </c>
      <c r="AA464" s="100">
        <v>43796665</v>
      </c>
    </row>
    <row r="465" spans="1:27" ht="15">
      <c r="A465" s="98" t="s">
        <v>30</v>
      </c>
      <c r="B465" s="99" t="s">
        <v>2155</v>
      </c>
      <c r="C465" s="79"/>
      <c r="D465" s="46">
        <f t="shared" si="28"/>
        <v>87886</v>
      </c>
      <c r="E465" s="79"/>
      <c r="F465" s="100">
        <v>87886</v>
      </c>
      <c r="H465" s="98" t="s">
        <v>180</v>
      </c>
      <c r="I465" s="99" t="s">
        <v>2197</v>
      </c>
      <c r="J465" s="79"/>
      <c r="K465" s="46">
        <f t="shared" si="29"/>
        <v>22526151</v>
      </c>
      <c r="L465" s="79"/>
      <c r="M465" s="100">
        <v>22526151</v>
      </c>
      <c r="O465" s="98" t="s">
        <v>1648</v>
      </c>
      <c r="P465" s="99" t="s">
        <v>2130</v>
      </c>
      <c r="Q465" s="100">
        <v>574000</v>
      </c>
      <c r="R465" s="46">
        <f t="shared" si="30"/>
        <v>2163477</v>
      </c>
      <c r="S465" s="100">
        <v>718500</v>
      </c>
      <c r="T465" s="100">
        <v>1444977</v>
      </c>
      <c r="V465" s="98" t="s">
        <v>1675</v>
      </c>
      <c r="W465" s="99" t="s">
        <v>2139</v>
      </c>
      <c r="X465" s="100">
        <v>172200</v>
      </c>
      <c r="Y465" s="100">
        <f t="shared" si="31"/>
        <v>1643725</v>
      </c>
      <c r="Z465" s="79"/>
      <c r="AA465" s="100">
        <v>1643725</v>
      </c>
    </row>
    <row r="466" spans="1:27" ht="15">
      <c r="A466" s="98" t="s">
        <v>32</v>
      </c>
      <c r="B466" s="99" t="s">
        <v>2156</v>
      </c>
      <c r="C466" s="79"/>
      <c r="D466" s="46">
        <f t="shared" si="28"/>
        <v>220250</v>
      </c>
      <c r="E466" s="79"/>
      <c r="F466" s="100">
        <v>220250</v>
      </c>
      <c r="H466" s="98" t="s">
        <v>183</v>
      </c>
      <c r="I466" s="99" t="s">
        <v>1977</v>
      </c>
      <c r="J466" s="100">
        <v>25250</v>
      </c>
      <c r="K466" s="46">
        <f t="shared" si="29"/>
        <v>554649</v>
      </c>
      <c r="L466" s="100">
        <v>45000</v>
      </c>
      <c r="M466" s="100">
        <v>509649</v>
      </c>
      <c r="O466" s="98" t="s">
        <v>1651</v>
      </c>
      <c r="P466" s="99" t="s">
        <v>2131</v>
      </c>
      <c r="Q466" s="100">
        <v>1292850</v>
      </c>
      <c r="R466" s="46">
        <f t="shared" si="30"/>
        <v>640952</v>
      </c>
      <c r="S466" s="100">
        <v>203260</v>
      </c>
      <c r="T466" s="100">
        <v>437692</v>
      </c>
      <c r="V466" s="98" t="s">
        <v>1678</v>
      </c>
      <c r="W466" s="99" t="s">
        <v>2140</v>
      </c>
      <c r="X466" s="100">
        <v>1648005</v>
      </c>
      <c r="Y466" s="100">
        <f t="shared" si="31"/>
        <v>2992654</v>
      </c>
      <c r="Z466" s="79"/>
      <c r="AA466" s="100">
        <v>2992654</v>
      </c>
    </row>
    <row r="467" spans="1:27" ht="15">
      <c r="A467" s="98" t="s">
        <v>35</v>
      </c>
      <c r="B467" s="99" t="s">
        <v>2157</v>
      </c>
      <c r="C467" s="79"/>
      <c r="D467" s="46">
        <f t="shared" si="28"/>
        <v>23255</v>
      </c>
      <c r="E467" s="79"/>
      <c r="F467" s="100">
        <v>23255</v>
      </c>
      <c r="H467" s="98" t="s">
        <v>185</v>
      </c>
      <c r="I467" s="99" t="s">
        <v>2198</v>
      </c>
      <c r="J467" s="100">
        <v>30000</v>
      </c>
      <c r="K467" s="46">
        <f t="shared" si="29"/>
        <v>61776</v>
      </c>
      <c r="L467" s="79"/>
      <c r="M467" s="100">
        <v>61776</v>
      </c>
      <c r="O467" s="98" t="s">
        <v>1654</v>
      </c>
      <c r="P467" s="99" t="s">
        <v>2132</v>
      </c>
      <c r="Q467" s="100">
        <v>143528</v>
      </c>
      <c r="R467" s="46">
        <f t="shared" si="30"/>
        <v>116738</v>
      </c>
      <c r="S467" s="79"/>
      <c r="T467" s="100">
        <v>116738</v>
      </c>
      <c r="V467" s="98" t="s">
        <v>1681</v>
      </c>
      <c r="W467" s="99" t="s">
        <v>2141</v>
      </c>
      <c r="X467" s="100">
        <v>147014</v>
      </c>
      <c r="Y467" s="100">
        <f t="shared" si="31"/>
        <v>362039</v>
      </c>
      <c r="Z467" s="79"/>
      <c r="AA467" s="100">
        <v>362039</v>
      </c>
    </row>
    <row r="468" spans="1:27" ht="15">
      <c r="A468" s="98" t="s">
        <v>38</v>
      </c>
      <c r="B468" s="99" t="s">
        <v>2158</v>
      </c>
      <c r="C468" s="79"/>
      <c r="D468" s="46">
        <f t="shared" si="28"/>
        <v>267318</v>
      </c>
      <c r="E468" s="79"/>
      <c r="F468" s="100">
        <v>267318</v>
      </c>
      <c r="H468" s="98" t="s">
        <v>191</v>
      </c>
      <c r="I468" s="99" t="s">
        <v>2200</v>
      </c>
      <c r="J468" s="79"/>
      <c r="K468" s="46">
        <f t="shared" si="29"/>
        <v>2100</v>
      </c>
      <c r="L468" s="79"/>
      <c r="M468" s="100">
        <v>2100</v>
      </c>
      <c r="O468" s="98" t="s">
        <v>1657</v>
      </c>
      <c r="P468" s="99" t="s">
        <v>2133</v>
      </c>
      <c r="Q468" s="79"/>
      <c r="R468" s="46">
        <f t="shared" si="30"/>
        <v>90756</v>
      </c>
      <c r="S468" s="79"/>
      <c r="T468" s="100">
        <v>90756</v>
      </c>
      <c r="V468" s="98" t="s">
        <v>1689</v>
      </c>
      <c r="W468" s="99" t="s">
        <v>2142</v>
      </c>
      <c r="X468" s="100">
        <v>9200</v>
      </c>
      <c r="Y468" s="100">
        <f t="shared" si="31"/>
        <v>518567</v>
      </c>
      <c r="Z468" s="79"/>
      <c r="AA468" s="100">
        <v>518567</v>
      </c>
    </row>
    <row r="469" spans="1:27" ht="15">
      <c r="A469" s="98" t="s">
        <v>41</v>
      </c>
      <c r="B469" s="99" t="s">
        <v>2159</v>
      </c>
      <c r="C469" s="79"/>
      <c r="D469" s="46">
        <f t="shared" si="28"/>
        <v>69467</v>
      </c>
      <c r="E469" s="79"/>
      <c r="F469" s="100">
        <v>69467</v>
      </c>
      <c r="H469" s="98" t="s">
        <v>193</v>
      </c>
      <c r="I469" s="99" t="s">
        <v>2334</v>
      </c>
      <c r="J469" s="79"/>
      <c r="K469" s="46">
        <f t="shared" si="29"/>
        <v>50</v>
      </c>
      <c r="L469" s="79"/>
      <c r="M469" s="100">
        <v>50</v>
      </c>
      <c r="O469" s="98" t="s">
        <v>1660</v>
      </c>
      <c r="P469" s="99" t="s">
        <v>2134</v>
      </c>
      <c r="Q469" s="100">
        <v>604508</v>
      </c>
      <c r="R469" s="46">
        <f t="shared" si="30"/>
        <v>249913</v>
      </c>
      <c r="S469" s="100">
        <v>87404</v>
      </c>
      <c r="T469" s="100">
        <v>162509</v>
      </c>
      <c r="V469" s="98" t="s">
        <v>1692</v>
      </c>
      <c r="W469" s="99" t="s">
        <v>2143</v>
      </c>
      <c r="X469" s="100">
        <v>50000</v>
      </c>
      <c r="Y469" s="100">
        <f t="shared" si="31"/>
        <v>19058935</v>
      </c>
      <c r="Z469" s="100">
        <v>12650000</v>
      </c>
      <c r="AA469" s="100">
        <v>6408935</v>
      </c>
    </row>
    <row r="470" spans="1:27" ht="15">
      <c r="A470" s="98" t="s">
        <v>43</v>
      </c>
      <c r="B470" s="99" t="s">
        <v>2160</v>
      </c>
      <c r="C470" s="100">
        <v>1411350</v>
      </c>
      <c r="D470" s="46">
        <f t="shared" si="28"/>
        <v>896128</v>
      </c>
      <c r="E470" s="100">
        <v>289800</v>
      </c>
      <c r="F470" s="100">
        <v>606328</v>
      </c>
      <c r="H470" s="98" t="s">
        <v>194</v>
      </c>
      <c r="I470" s="99" t="s">
        <v>2202</v>
      </c>
      <c r="J470" s="79"/>
      <c r="K470" s="46">
        <f t="shared" si="29"/>
        <v>115693</v>
      </c>
      <c r="L470" s="79"/>
      <c r="M470" s="100">
        <v>115693</v>
      </c>
      <c r="O470" s="98" t="s">
        <v>1663</v>
      </c>
      <c r="P470" s="99" t="s">
        <v>2135</v>
      </c>
      <c r="Q470" s="100">
        <v>364580</v>
      </c>
      <c r="R470" s="46">
        <f t="shared" si="30"/>
        <v>409114</v>
      </c>
      <c r="S470" s="79"/>
      <c r="T470" s="100">
        <v>409114</v>
      </c>
      <c r="V470" s="98" t="s">
        <v>1695</v>
      </c>
      <c r="W470" s="99" t="s">
        <v>2221</v>
      </c>
      <c r="X470" s="100">
        <v>583880</v>
      </c>
      <c r="Y470" s="100">
        <f t="shared" si="31"/>
        <v>1288592</v>
      </c>
      <c r="Z470" s="100">
        <v>1500</v>
      </c>
      <c r="AA470" s="100">
        <v>1287092</v>
      </c>
    </row>
    <row r="471" spans="1:27" ht="15">
      <c r="A471" s="98" t="s">
        <v>46</v>
      </c>
      <c r="B471" s="99" t="s">
        <v>2161</v>
      </c>
      <c r="C471" s="79"/>
      <c r="D471" s="46">
        <f t="shared" si="28"/>
        <v>737170</v>
      </c>
      <c r="E471" s="100">
        <v>479700</v>
      </c>
      <c r="F471" s="100">
        <v>257470</v>
      </c>
      <c r="H471" s="98" t="s">
        <v>198</v>
      </c>
      <c r="I471" s="99" t="s">
        <v>1928</v>
      </c>
      <c r="J471" s="100">
        <v>15000</v>
      </c>
      <c r="K471" s="46">
        <f t="shared" si="29"/>
        <v>31713</v>
      </c>
      <c r="L471" s="79"/>
      <c r="M471" s="100">
        <v>31713</v>
      </c>
      <c r="O471" s="98" t="s">
        <v>1666</v>
      </c>
      <c r="P471" s="99" t="s">
        <v>2136</v>
      </c>
      <c r="Q471" s="100">
        <v>119100</v>
      </c>
      <c r="R471" s="46">
        <f t="shared" si="30"/>
        <v>507288</v>
      </c>
      <c r="S471" s="100">
        <v>1400</v>
      </c>
      <c r="T471" s="100">
        <v>505888</v>
      </c>
      <c r="V471" s="98" t="s">
        <v>1698</v>
      </c>
      <c r="W471" s="99" t="s">
        <v>2144</v>
      </c>
      <c r="X471" s="79"/>
      <c r="Y471" s="100">
        <f t="shared" si="31"/>
        <v>122098</v>
      </c>
      <c r="Z471" s="79"/>
      <c r="AA471" s="100">
        <v>122098</v>
      </c>
    </row>
    <row r="472" spans="1:27" ht="15">
      <c r="A472" s="98" t="s">
        <v>53</v>
      </c>
      <c r="B472" s="99" t="s">
        <v>2162</v>
      </c>
      <c r="C472" s="79"/>
      <c r="D472" s="46">
        <f t="shared" si="28"/>
        <v>256928</v>
      </c>
      <c r="E472" s="100">
        <v>142500</v>
      </c>
      <c r="F472" s="100">
        <v>114428</v>
      </c>
      <c r="H472" s="98" t="s">
        <v>201</v>
      </c>
      <c r="I472" s="99" t="s">
        <v>2203</v>
      </c>
      <c r="J472" s="79"/>
      <c r="K472" s="46">
        <f t="shared" si="29"/>
        <v>14230</v>
      </c>
      <c r="L472" s="79"/>
      <c r="M472" s="100">
        <v>14230</v>
      </c>
      <c r="O472" s="98" t="s">
        <v>1669</v>
      </c>
      <c r="P472" s="99" t="s">
        <v>2137</v>
      </c>
      <c r="Q472" s="100">
        <v>1800</v>
      </c>
      <c r="R472" s="46">
        <f t="shared" si="30"/>
        <v>679247</v>
      </c>
      <c r="S472" s="79"/>
      <c r="T472" s="100">
        <v>679247</v>
      </c>
      <c r="V472" s="98" t="s">
        <v>1702</v>
      </c>
      <c r="W472" s="99" t="s">
        <v>2145</v>
      </c>
      <c r="X472" s="100">
        <v>298550</v>
      </c>
      <c r="Y472" s="100">
        <f t="shared" si="31"/>
        <v>25582174</v>
      </c>
      <c r="Z472" s="100">
        <v>171000</v>
      </c>
      <c r="AA472" s="100">
        <v>25411174</v>
      </c>
    </row>
    <row r="473" spans="1:27" ht="15">
      <c r="A473" s="98" t="s">
        <v>56</v>
      </c>
      <c r="B473" s="99" t="s">
        <v>2222</v>
      </c>
      <c r="C473" s="79"/>
      <c r="D473" s="46">
        <f t="shared" si="28"/>
        <v>81208</v>
      </c>
      <c r="E473" s="79"/>
      <c r="F473" s="100">
        <v>81208</v>
      </c>
      <c r="H473" s="98" t="s">
        <v>204</v>
      </c>
      <c r="I473" s="99" t="s">
        <v>1898</v>
      </c>
      <c r="J473" s="79"/>
      <c r="K473" s="46">
        <f t="shared" si="29"/>
        <v>275021</v>
      </c>
      <c r="L473" s="100">
        <v>39625</v>
      </c>
      <c r="M473" s="100">
        <v>235396</v>
      </c>
      <c r="O473" s="98" t="s">
        <v>1672</v>
      </c>
      <c r="P473" s="99" t="s">
        <v>2138</v>
      </c>
      <c r="Q473" s="100">
        <v>11200</v>
      </c>
      <c r="R473" s="46">
        <f t="shared" si="30"/>
        <v>5844477</v>
      </c>
      <c r="S473" s="100">
        <v>115900</v>
      </c>
      <c r="T473" s="100">
        <v>5728577</v>
      </c>
      <c r="V473" s="98" t="s">
        <v>1705</v>
      </c>
      <c r="W473" s="99" t="s">
        <v>2146</v>
      </c>
      <c r="X473" s="100">
        <v>2865154</v>
      </c>
      <c r="Y473" s="100">
        <f t="shared" si="31"/>
        <v>72838112</v>
      </c>
      <c r="Z473" s="100">
        <v>43542532</v>
      </c>
      <c r="AA473" s="100">
        <v>29295580</v>
      </c>
    </row>
    <row r="474" spans="1:27" ht="15">
      <c r="A474" s="98" t="s">
        <v>59</v>
      </c>
      <c r="B474" s="99" t="s">
        <v>2163</v>
      </c>
      <c r="C474" s="79"/>
      <c r="D474" s="46">
        <f t="shared" si="28"/>
        <v>228909</v>
      </c>
      <c r="E474" s="79"/>
      <c r="F474" s="100">
        <v>228909</v>
      </c>
      <c r="H474" s="98" t="s">
        <v>207</v>
      </c>
      <c r="I474" s="99" t="s">
        <v>2204</v>
      </c>
      <c r="J474" s="100">
        <v>120600</v>
      </c>
      <c r="K474" s="46">
        <f t="shared" si="29"/>
        <v>367795</v>
      </c>
      <c r="L474" s="79"/>
      <c r="M474" s="100">
        <v>367795</v>
      </c>
      <c r="O474" s="98" t="s">
        <v>1675</v>
      </c>
      <c r="P474" s="99" t="s">
        <v>2139</v>
      </c>
      <c r="Q474" s="100">
        <v>394000</v>
      </c>
      <c r="R474" s="46">
        <f t="shared" si="30"/>
        <v>1151626</v>
      </c>
      <c r="S474" s="100">
        <v>209800</v>
      </c>
      <c r="T474" s="100">
        <v>941826</v>
      </c>
      <c r="V474" s="98" t="s">
        <v>1708</v>
      </c>
      <c r="W474" s="99" t="s">
        <v>2147</v>
      </c>
      <c r="X474" s="79"/>
      <c r="Y474" s="100">
        <f t="shared" si="31"/>
        <v>5524428</v>
      </c>
      <c r="Z474" s="100">
        <v>3289000</v>
      </c>
      <c r="AA474" s="100">
        <v>2235428</v>
      </c>
    </row>
    <row r="475" spans="1:27" ht="15">
      <c r="A475" s="98" t="s">
        <v>62</v>
      </c>
      <c r="B475" s="99" t="s">
        <v>2164</v>
      </c>
      <c r="C475" s="100">
        <v>110000</v>
      </c>
      <c r="D475" s="46">
        <f t="shared" si="28"/>
        <v>417539</v>
      </c>
      <c r="E475" s="100">
        <v>29596</v>
      </c>
      <c r="F475" s="100">
        <v>387943</v>
      </c>
      <c r="H475" s="98" t="s">
        <v>209</v>
      </c>
      <c r="I475" s="99" t="s">
        <v>2205</v>
      </c>
      <c r="J475" s="100">
        <v>67365</v>
      </c>
      <c r="K475" s="46">
        <f t="shared" si="29"/>
        <v>2751</v>
      </c>
      <c r="L475" s="79"/>
      <c r="M475" s="100">
        <v>2751</v>
      </c>
      <c r="O475" s="98" t="s">
        <v>1678</v>
      </c>
      <c r="P475" s="99" t="s">
        <v>2140</v>
      </c>
      <c r="Q475" s="100">
        <v>1185360</v>
      </c>
      <c r="R475" s="46">
        <f t="shared" si="30"/>
        <v>617191</v>
      </c>
      <c r="S475" s="100">
        <v>58600</v>
      </c>
      <c r="T475" s="100">
        <v>558591</v>
      </c>
      <c r="V475" s="98" t="s">
        <v>1711</v>
      </c>
      <c r="W475" s="99" t="s">
        <v>2148</v>
      </c>
      <c r="X475" s="79"/>
      <c r="Y475" s="100">
        <f t="shared" si="31"/>
        <v>1627000</v>
      </c>
      <c r="Z475" s="100">
        <v>1627000</v>
      </c>
      <c r="AA475" s="79"/>
    </row>
    <row r="476" spans="1:27" ht="15">
      <c r="A476" s="98" t="s">
        <v>65</v>
      </c>
      <c r="B476" s="99" t="s">
        <v>2165</v>
      </c>
      <c r="C476" s="100">
        <v>1</v>
      </c>
      <c r="D476" s="46">
        <f t="shared" si="28"/>
        <v>166755</v>
      </c>
      <c r="E476" s="100">
        <v>10001</v>
      </c>
      <c r="F476" s="100">
        <v>156754</v>
      </c>
      <c r="H476" s="98" t="s">
        <v>212</v>
      </c>
      <c r="I476" s="99" t="s">
        <v>2206</v>
      </c>
      <c r="J476" s="100">
        <v>5500</v>
      </c>
      <c r="K476" s="46">
        <f t="shared" si="29"/>
        <v>172839</v>
      </c>
      <c r="L476" s="100">
        <v>110000</v>
      </c>
      <c r="M476" s="100">
        <v>62839</v>
      </c>
      <c r="O476" s="98" t="s">
        <v>1681</v>
      </c>
      <c r="P476" s="99" t="s">
        <v>2141</v>
      </c>
      <c r="Q476" s="100">
        <v>42364</v>
      </c>
      <c r="R476" s="46">
        <f t="shared" si="30"/>
        <v>1012519</v>
      </c>
      <c r="S476" s="79"/>
      <c r="T476" s="100">
        <v>1012519</v>
      </c>
      <c r="V476" s="98" t="s">
        <v>1714</v>
      </c>
      <c r="W476" s="99" t="s">
        <v>2149</v>
      </c>
      <c r="X476" s="100">
        <v>2710538</v>
      </c>
      <c r="Y476" s="100">
        <f t="shared" si="31"/>
        <v>19611470</v>
      </c>
      <c r="Z476" s="100">
        <v>1842000</v>
      </c>
      <c r="AA476" s="100">
        <v>17769470</v>
      </c>
    </row>
    <row r="477" spans="1:27" ht="15">
      <c r="A477" s="98" t="s">
        <v>68</v>
      </c>
      <c r="B477" s="99" t="s">
        <v>2166</v>
      </c>
      <c r="C477" s="79"/>
      <c r="D477" s="46">
        <f t="shared" si="28"/>
        <v>204014</v>
      </c>
      <c r="E477" s="100">
        <v>108600</v>
      </c>
      <c r="F477" s="100">
        <v>95414</v>
      </c>
      <c r="H477" s="98" t="s">
        <v>214</v>
      </c>
      <c r="I477" s="99" t="s">
        <v>2207</v>
      </c>
      <c r="J477" s="100">
        <v>47000</v>
      </c>
      <c r="K477" s="46">
        <f t="shared" si="29"/>
        <v>5295</v>
      </c>
      <c r="L477" s="100">
        <v>1600</v>
      </c>
      <c r="M477" s="100">
        <v>3695</v>
      </c>
      <c r="O477" s="98" t="s">
        <v>1689</v>
      </c>
      <c r="P477" s="99" t="s">
        <v>2142</v>
      </c>
      <c r="Q477" s="79"/>
      <c r="R477" s="46">
        <f t="shared" si="30"/>
        <v>570072</v>
      </c>
      <c r="S477" s="100">
        <v>23136</v>
      </c>
      <c r="T477" s="100">
        <v>546936</v>
      </c>
      <c r="V477" s="98" t="s">
        <v>1717</v>
      </c>
      <c r="W477" s="99" t="s">
        <v>2150</v>
      </c>
      <c r="X477" s="100">
        <v>70984840</v>
      </c>
      <c r="Y477" s="100">
        <f t="shared" si="31"/>
        <v>85533788</v>
      </c>
      <c r="Z477" s="100">
        <v>3453500</v>
      </c>
      <c r="AA477" s="100">
        <v>82080288</v>
      </c>
    </row>
    <row r="478" spans="1:27" ht="15">
      <c r="A478" s="98" t="s">
        <v>71</v>
      </c>
      <c r="B478" s="99" t="s">
        <v>2167</v>
      </c>
      <c r="C478" s="100">
        <v>1400</v>
      </c>
      <c r="D478" s="46">
        <f t="shared" si="28"/>
        <v>114376</v>
      </c>
      <c r="E478" s="79"/>
      <c r="F478" s="100">
        <v>114376</v>
      </c>
      <c r="H478" s="98" t="s">
        <v>217</v>
      </c>
      <c r="I478" s="99" t="s">
        <v>2208</v>
      </c>
      <c r="J478" s="100">
        <v>61500</v>
      </c>
      <c r="K478" s="46">
        <f t="shared" si="29"/>
        <v>20709</v>
      </c>
      <c r="L478" s="79"/>
      <c r="M478" s="100">
        <v>20709</v>
      </c>
      <c r="O478" s="98" t="s">
        <v>1692</v>
      </c>
      <c r="P478" s="99" t="s">
        <v>2143</v>
      </c>
      <c r="Q478" s="100">
        <v>482710</v>
      </c>
      <c r="R478" s="46">
        <f t="shared" si="30"/>
        <v>2474914</v>
      </c>
      <c r="S478" s="100">
        <v>254750</v>
      </c>
      <c r="T478" s="100">
        <v>2220164</v>
      </c>
      <c r="V478" s="98" t="s">
        <v>1720</v>
      </c>
      <c r="W478" s="99" t="s">
        <v>2318</v>
      </c>
      <c r="X478" s="79"/>
      <c r="Y478" s="100">
        <f t="shared" si="31"/>
        <v>322700</v>
      </c>
      <c r="Z478" s="79"/>
      <c r="AA478" s="100">
        <v>322700</v>
      </c>
    </row>
    <row r="479" spans="1:27" ht="15">
      <c r="A479" s="98" t="s">
        <v>74</v>
      </c>
      <c r="B479" s="99" t="s">
        <v>2168</v>
      </c>
      <c r="C479" s="100">
        <v>262500</v>
      </c>
      <c r="D479" s="46">
        <f t="shared" si="28"/>
        <v>60721</v>
      </c>
      <c r="E479" s="79"/>
      <c r="F479" s="100">
        <v>60721</v>
      </c>
      <c r="H479" s="98" t="s">
        <v>220</v>
      </c>
      <c r="I479" s="99" t="s">
        <v>2209</v>
      </c>
      <c r="J479" s="100">
        <v>237587</v>
      </c>
      <c r="K479" s="46">
        <f t="shared" si="29"/>
        <v>12000</v>
      </c>
      <c r="L479" s="100">
        <v>12000</v>
      </c>
      <c r="M479" s="79"/>
      <c r="O479" s="98" t="s">
        <v>1695</v>
      </c>
      <c r="P479" s="99" t="s">
        <v>2221</v>
      </c>
      <c r="Q479" s="100">
        <v>1038511</v>
      </c>
      <c r="R479" s="46">
        <f t="shared" si="30"/>
        <v>321242</v>
      </c>
      <c r="S479" s="100">
        <v>78650</v>
      </c>
      <c r="T479" s="100">
        <v>242592</v>
      </c>
      <c r="V479" s="98" t="s">
        <v>1723</v>
      </c>
      <c r="W479" s="99" t="s">
        <v>1928</v>
      </c>
      <c r="X479" s="100">
        <v>5504405</v>
      </c>
      <c r="Y479" s="100">
        <f t="shared" si="31"/>
        <v>47082832</v>
      </c>
      <c r="Z479" s="100">
        <v>3949002</v>
      </c>
      <c r="AA479" s="100">
        <v>43133830</v>
      </c>
    </row>
    <row r="480" spans="1:27" ht="15">
      <c r="A480" s="98" t="s">
        <v>77</v>
      </c>
      <c r="B480" s="99" t="s">
        <v>2169</v>
      </c>
      <c r="C480" s="100">
        <v>7600</v>
      </c>
      <c r="D480" s="46">
        <f t="shared" si="28"/>
        <v>260653</v>
      </c>
      <c r="E480" s="100">
        <v>52600</v>
      </c>
      <c r="F480" s="100">
        <v>208053</v>
      </c>
      <c r="H480" s="98" t="s">
        <v>223</v>
      </c>
      <c r="I480" s="99" t="s">
        <v>2210</v>
      </c>
      <c r="J480" s="79"/>
      <c r="K480" s="46">
        <f t="shared" si="29"/>
        <v>17035</v>
      </c>
      <c r="L480" s="79"/>
      <c r="M480" s="100">
        <v>17035</v>
      </c>
      <c r="O480" s="98" t="s">
        <v>1698</v>
      </c>
      <c r="P480" s="99" t="s">
        <v>2144</v>
      </c>
      <c r="Q480" s="100">
        <v>21000</v>
      </c>
      <c r="R480" s="46">
        <f t="shared" si="30"/>
        <v>1500268</v>
      </c>
      <c r="S480" s="100">
        <v>74450</v>
      </c>
      <c r="T480" s="100">
        <v>1425818</v>
      </c>
      <c r="V480" s="98" t="s">
        <v>1725</v>
      </c>
      <c r="W480" s="99" t="s">
        <v>2151</v>
      </c>
      <c r="X480" s="79"/>
      <c r="Y480" s="100">
        <f t="shared" si="31"/>
        <v>571883</v>
      </c>
      <c r="Z480" s="79"/>
      <c r="AA480" s="100">
        <v>571883</v>
      </c>
    </row>
    <row r="481" spans="1:27" ht="15">
      <c r="A481" s="98" t="s">
        <v>80</v>
      </c>
      <c r="B481" s="99" t="s">
        <v>2170</v>
      </c>
      <c r="C481" s="100">
        <v>1</v>
      </c>
      <c r="D481" s="46">
        <f t="shared" si="28"/>
        <v>441050</v>
      </c>
      <c r="E481" s="100">
        <v>294000</v>
      </c>
      <c r="F481" s="100">
        <v>147050</v>
      </c>
      <c r="H481" s="98" t="s">
        <v>226</v>
      </c>
      <c r="I481" s="99" t="s">
        <v>2211</v>
      </c>
      <c r="J481" s="79"/>
      <c r="K481" s="46">
        <f t="shared" si="29"/>
        <v>17850</v>
      </c>
      <c r="L481" s="79"/>
      <c r="M481" s="100">
        <v>17850</v>
      </c>
      <c r="O481" s="98" t="s">
        <v>1702</v>
      </c>
      <c r="P481" s="99" t="s">
        <v>2145</v>
      </c>
      <c r="Q481" s="100">
        <v>1581900</v>
      </c>
      <c r="R481" s="46">
        <f t="shared" si="30"/>
        <v>5653897</v>
      </c>
      <c r="S481" s="100">
        <v>2004479</v>
      </c>
      <c r="T481" s="100">
        <v>3649418</v>
      </c>
      <c r="V481" s="98" t="s">
        <v>15</v>
      </c>
      <c r="W481" s="99" t="s">
        <v>2152</v>
      </c>
      <c r="X481" s="100">
        <v>1984732</v>
      </c>
      <c r="Y481" s="100">
        <f t="shared" si="31"/>
        <v>5019671</v>
      </c>
      <c r="Z481" s="79"/>
      <c r="AA481" s="100">
        <v>5019671</v>
      </c>
    </row>
    <row r="482" spans="1:27" ht="15">
      <c r="A482" s="98" t="s">
        <v>83</v>
      </c>
      <c r="B482" s="99" t="s">
        <v>2171</v>
      </c>
      <c r="C482" s="100">
        <v>1361132</v>
      </c>
      <c r="D482" s="46">
        <f t="shared" si="28"/>
        <v>1304592</v>
      </c>
      <c r="E482" s="100">
        <v>31650</v>
      </c>
      <c r="F482" s="100">
        <v>1272942</v>
      </c>
      <c r="H482" s="98" t="s">
        <v>229</v>
      </c>
      <c r="I482" s="99" t="s">
        <v>1832</v>
      </c>
      <c r="J482" s="79"/>
      <c r="K482" s="46">
        <f t="shared" si="29"/>
        <v>70448</v>
      </c>
      <c r="L482" s="79"/>
      <c r="M482" s="100">
        <v>70448</v>
      </c>
      <c r="O482" s="98" t="s">
        <v>1705</v>
      </c>
      <c r="P482" s="99" t="s">
        <v>2146</v>
      </c>
      <c r="Q482" s="100">
        <v>3494350</v>
      </c>
      <c r="R482" s="46">
        <f t="shared" si="30"/>
        <v>18090003</v>
      </c>
      <c r="S482" s="100">
        <v>4275609</v>
      </c>
      <c r="T482" s="100">
        <v>13814394</v>
      </c>
      <c r="V482" s="98" t="s">
        <v>18</v>
      </c>
      <c r="W482" s="99" t="s">
        <v>2153</v>
      </c>
      <c r="X482" s="79"/>
      <c r="Y482" s="100">
        <f t="shared" si="31"/>
        <v>343047</v>
      </c>
      <c r="Z482" s="79"/>
      <c r="AA482" s="100">
        <v>343047</v>
      </c>
    </row>
    <row r="483" spans="1:27" ht="15">
      <c r="A483" s="98" t="s">
        <v>86</v>
      </c>
      <c r="B483" s="99" t="s">
        <v>2172</v>
      </c>
      <c r="C483" s="79"/>
      <c r="D483" s="46">
        <f t="shared" si="28"/>
        <v>51501</v>
      </c>
      <c r="E483" s="100">
        <v>17000</v>
      </c>
      <c r="F483" s="100">
        <v>34501</v>
      </c>
      <c r="H483" s="98" t="s">
        <v>232</v>
      </c>
      <c r="I483" s="99" t="s">
        <v>2212</v>
      </c>
      <c r="J483" s="79"/>
      <c r="K483" s="46">
        <f t="shared" si="29"/>
        <v>43809</v>
      </c>
      <c r="L483" s="79"/>
      <c r="M483" s="100">
        <v>43809</v>
      </c>
      <c r="O483" s="98" t="s">
        <v>1708</v>
      </c>
      <c r="P483" s="99" t="s">
        <v>2147</v>
      </c>
      <c r="Q483" s="100">
        <v>5965616</v>
      </c>
      <c r="R483" s="46">
        <f t="shared" si="30"/>
        <v>8567579</v>
      </c>
      <c r="S483" s="100">
        <v>3010735</v>
      </c>
      <c r="T483" s="100">
        <v>5556844</v>
      </c>
      <c r="V483" s="98" t="s">
        <v>21</v>
      </c>
      <c r="W483" s="99" t="s">
        <v>2265</v>
      </c>
      <c r="X483" s="79"/>
      <c r="Y483" s="100">
        <f t="shared" si="31"/>
        <v>106075</v>
      </c>
      <c r="Z483" s="79"/>
      <c r="AA483" s="100">
        <v>106075</v>
      </c>
    </row>
    <row r="484" spans="1:27" ht="15">
      <c r="A484" s="98" t="s">
        <v>89</v>
      </c>
      <c r="B484" s="99" t="s">
        <v>2173</v>
      </c>
      <c r="C484" s="79"/>
      <c r="D484" s="46">
        <f t="shared" si="28"/>
        <v>146163</v>
      </c>
      <c r="E484" s="79"/>
      <c r="F484" s="100">
        <v>146163</v>
      </c>
      <c r="H484" s="98" t="s">
        <v>235</v>
      </c>
      <c r="I484" s="99" t="s">
        <v>2213</v>
      </c>
      <c r="J484" s="100">
        <v>38000</v>
      </c>
      <c r="K484" s="46">
        <f t="shared" si="29"/>
        <v>36900</v>
      </c>
      <c r="L484" s="79"/>
      <c r="M484" s="100">
        <v>36900</v>
      </c>
      <c r="O484" s="98" t="s">
        <v>1711</v>
      </c>
      <c r="P484" s="99" t="s">
        <v>2148</v>
      </c>
      <c r="Q484" s="79"/>
      <c r="R484" s="46">
        <f t="shared" si="30"/>
        <v>4368394</v>
      </c>
      <c r="S484" s="100">
        <v>33800</v>
      </c>
      <c r="T484" s="100">
        <v>4334594</v>
      </c>
      <c r="V484" s="98" t="s">
        <v>24</v>
      </c>
      <c r="W484" s="99" t="s">
        <v>2154</v>
      </c>
      <c r="X484" s="100">
        <v>45304</v>
      </c>
      <c r="Y484" s="100">
        <f t="shared" si="31"/>
        <v>18962544</v>
      </c>
      <c r="Z484" s="100">
        <v>642036</v>
      </c>
      <c r="AA484" s="100">
        <v>18320508</v>
      </c>
    </row>
    <row r="485" spans="1:27" ht="15">
      <c r="A485" s="98" t="s">
        <v>92</v>
      </c>
      <c r="B485" s="99" t="s">
        <v>2174</v>
      </c>
      <c r="C485" s="79"/>
      <c r="D485" s="46">
        <f t="shared" si="28"/>
        <v>112243</v>
      </c>
      <c r="E485" s="100">
        <v>4500</v>
      </c>
      <c r="F485" s="100">
        <v>107743</v>
      </c>
      <c r="H485" s="98" t="s">
        <v>238</v>
      </c>
      <c r="I485" s="99" t="s">
        <v>2214</v>
      </c>
      <c r="J485" s="100">
        <v>1554066</v>
      </c>
      <c r="K485" s="46">
        <f t="shared" si="29"/>
        <v>88090</v>
      </c>
      <c r="L485" s="100">
        <v>1700</v>
      </c>
      <c r="M485" s="100">
        <v>86390</v>
      </c>
      <c r="O485" s="98" t="s">
        <v>1714</v>
      </c>
      <c r="P485" s="99" t="s">
        <v>2149</v>
      </c>
      <c r="Q485" s="100">
        <v>4898550</v>
      </c>
      <c r="R485" s="46">
        <f t="shared" si="30"/>
        <v>6713249</v>
      </c>
      <c r="S485" s="100">
        <v>1524725</v>
      </c>
      <c r="T485" s="100">
        <v>5188524</v>
      </c>
      <c r="V485" s="98" t="s">
        <v>27</v>
      </c>
      <c r="W485" s="99" t="s">
        <v>2236</v>
      </c>
      <c r="X485" s="100">
        <v>2622836</v>
      </c>
      <c r="Y485" s="100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95</v>
      </c>
      <c r="B486" s="99" t="s">
        <v>2175</v>
      </c>
      <c r="C486" s="79"/>
      <c r="D486" s="46">
        <f t="shared" si="28"/>
        <v>72190</v>
      </c>
      <c r="E486" s="100">
        <v>26000</v>
      </c>
      <c r="F486" s="100">
        <v>46190</v>
      </c>
      <c r="H486" s="98" t="s">
        <v>240</v>
      </c>
      <c r="I486" s="99" t="s">
        <v>2215</v>
      </c>
      <c r="J486" s="79"/>
      <c r="K486" s="46">
        <f t="shared" si="29"/>
        <v>183944</v>
      </c>
      <c r="L486" s="100">
        <v>20000</v>
      </c>
      <c r="M486" s="100">
        <v>163944</v>
      </c>
      <c r="O486" s="98" t="s">
        <v>1717</v>
      </c>
      <c r="P486" s="99" t="s">
        <v>2150</v>
      </c>
      <c r="Q486" s="100">
        <v>4366792</v>
      </c>
      <c r="R486" s="46">
        <f t="shared" si="30"/>
        <v>19628142</v>
      </c>
      <c r="S486" s="100">
        <v>2050436</v>
      </c>
      <c r="T486" s="100">
        <v>17577706</v>
      </c>
      <c r="V486" s="98" t="s">
        <v>30</v>
      </c>
      <c r="W486" s="99" t="s">
        <v>2155</v>
      </c>
      <c r="X486" s="79"/>
      <c r="Y486" s="100">
        <f t="shared" si="31"/>
        <v>8113782</v>
      </c>
      <c r="Z486" s="100">
        <v>4908000</v>
      </c>
      <c r="AA486" s="100">
        <v>3205782</v>
      </c>
    </row>
    <row r="487" spans="1:27" ht="15">
      <c r="A487" s="98" t="s">
        <v>98</v>
      </c>
      <c r="B487" s="99" t="s">
        <v>2176</v>
      </c>
      <c r="C487" s="100">
        <v>10000</v>
      </c>
      <c r="D487" s="46">
        <f t="shared" si="28"/>
        <v>121293</v>
      </c>
      <c r="E487" s="79"/>
      <c r="F487" s="100">
        <v>121293</v>
      </c>
      <c r="H487" s="98" t="s">
        <v>243</v>
      </c>
      <c r="I487" s="99" t="s">
        <v>1814</v>
      </c>
      <c r="J487" s="100">
        <v>87860</v>
      </c>
      <c r="K487" s="46">
        <f t="shared" si="29"/>
        <v>64438</v>
      </c>
      <c r="L487" s="100">
        <v>2000</v>
      </c>
      <c r="M487" s="100">
        <v>62438</v>
      </c>
      <c r="O487" s="98" t="s">
        <v>1720</v>
      </c>
      <c r="P487" s="99" t="s">
        <v>2318</v>
      </c>
      <c r="Q487" s="100">
        <v>677200</v>
      </c>
      <c r="R487" s="46">
        <f t="shared" si="30"/>
        <v>1202808</v>
      </c>
      <c r="S487" s="79"/>
      <c r="T487" s="100">
        <v>1202808</v>
      </c>
      <c r="V487" s="98" t="s">
        <v>32</v>
      </c>
      <c r="W487" s="99" t="s">
        <v>2156</v>
      </c>
      <c r="X487" s="100">
        <v>1124000</v>
      </c>
      <c r="Y487" s="100">
        <f t="shared" si="31"/>
        <v>3788187</v>
      </c>
      <c r="Z487" s="79"/>
      <c r="AA487" s="100">
        <v>3788187</v>
      </c>
    </row>
    <row r="488" spans="1:27" ht="15">
      <c r="A488" s="98" t="s">
        <v>101</v>
      </c>
      <c r="B488" s="99" t="s">
        <v>2263</v>
      </c>
      <c r="C488" s="79"/>
      <c r="D488" s="46">
        <f t="shared" si="28"/>
        <v>1761683</v>
      </c>
      <c r="E488" s="100">
        <v>474125</v>
      </c>
      <c r="F488" s="100">
        <v>1287558</v>
      </c>
      <c r="H488" s="98" t="s">
        <v>246</v>
      </c>
      <c r="I488" s="99" t="s">
        <v>2223</v>
      </c>
      <c r="J488" s="100">
        <v>14001</v>
      </c>
      <c r="K488" s="46">
        <f t="shared" si="29"/>
        <v>30208</v>
      </c>
      <c r="L488" s="79"/>
      <c r="M488" s="100">
        <v>30208</v>
      </c>
      <c r="O488" s="98" t="s">
        <v>1723</v>
      </c>
      <c r="P488" s="99" t="s">
        <v>1928</v>
      </c>
      <c r="Q488" s="100">
        <v>8984806</v>
      </c>
      <c r="R488" s="46">
        <f t="shared" si="30"/>
        <v>21086907</v>
      </c>
      <c r="S488" s="100">
        <v>1781910</v>
      </c>
      <c r="T488" s="100">
        <v>19304997</v>
      </c>
      <c r="V488" s="98" t="s">
        <v>35</v>
      </c>
      <c r="W488" s="99" t="s">
        <v>2157</v>
      </c>
      <c r="X488" s="100">
        <v>41000</v>
      </c>
      <c r="Y488" s="100">
        <f t="shared" si="31"/>
        <v>541418</v>
      </c>
      <c r="Z488" s="79"/>
      <c r="AA488" s="100">
        <v>541418</v>
      </c>
    </row>
    <row r="489" spans="1:27" ht="15">
      <c r="A489" s="98" t="s">
        <v>104</v>
      </c>
      <c r="B489" s="99" t="s">
        <v>2177</v>
      </c>
      <c r="C489" s="79"/>
      <c r="D489" s="46">
        <f t="shared" si="28"/>
        <v>167014</v>
      </c>
      <c r="E489" s="79"/>
      <c r="F489" s="100">
        <v>167014</v>
      </c>
      <c r="H489" s="98" t="s">
        <v>249</v>
      </c>
      <c r="I489" s="99" t="s">
        <v>2224</v>
      </c>
      <c r="J489" s="100">
        <v>7535000</v>
      </c>
      <c r="K489" s="46">
        <f t="shared" si="29"/>
        <v>385000</v>
      </c>
      <c r="L489" s="100">
        <v>385000</v>
      </c>
      <c r="M489" s="79"/>
      <c r="O489" s="98" t="s">
        <v>1725</v>
      </c>
      <c r="P489" s="99" t="s">
        <v>2151</v>
      </c>
      <c r="Q489" s="79"/>
      <c r="R489" s="46">
        <f t="shared" si="30"/>
        <v>3434754</v>
      </c>
      <c r="S489" s="100">
        <v>427600</v>
      </c>
      <c r="T489" s="100">
        <v>3007154</v>
      </c>
      <c r="V489" s="98" t="s">
        <v>38</v>
      </c>
      <c r="W489" s="99" t="s">
        <v>2158</v>
      </c>
      <c r="X489" s="100">
        <v>23800</v>
      </c>
      <c r="Y489" s="100">
        <f t="shared" si="31"/>
        <v>12427104</v>
      </c>
      <c r="Z489" s="100">
        <v>1848018</v>
      </c>
      <c r="AA489" s="100">
        <v>10579086</v>
      </c>
    </row>
    <row r="490" spans="1:27" ht="15">
      <c r="A490" s="98" t="s">
        <v>110</v>
      </c>
      <c r="B490" s="99" t="s">
        <v>2179</v>
      </c>
      <c r="C490" s="79"/>
      <c r="D490" s="46">
        <f t="shared" si="28"/>
        <v>200</v>
      </c>
      <c r="E490" s="79"/>
      <c r="F490" s="100">
        <v>200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100">
        <f t="shared" si="31"/>
        <v>558250</v>
      </c>
      <c r="Z490" s="100">
        <v>5000</v>
      </c>
      <c r="AA490" s="100">
        <v>553250</v>
      </c>
    </row>
    <row r="491" spans="1:27" ht="15">
      <c r="A491" s="98" t="s">
        <v>113</v>
      </c>
      <c r="B491" s="99" t="s">
        <v>2180</v>
      </c>
      <c r="C491" s="79"/>
      <c r="D491" s="46">
        <f t="shared" si="28"/>
        <v>506492</v>
      </c>
      <c r="E491" s="100">
        <v>51800</v>
      </c>
      <c r="F491" s="100">
        <v>454692</v>
      </c>
      <c r="O491" s="98" t="s">
        <v>18</v>
      </c>
      <c r="P491" s="99" t="s">
        <v>2153</v>
      </c>
      <c r="Q491" s="100">
        <v>18000</v>
      </c>
      <c r="R491" s="46">
        <f t="shared" si="30"/>
        <v>4733239</v>
      </c>
      <c r="S491" s="100">
        <v>4575</v>
      </c>
      <c r="T491" s="100">
        <v>4728664</v>
      </c>
      <c r="V491" s="98" t="s">
        <v>43</v>
      </c>
      <c r="W491" s="99" t="s">
        <v>2160</v>
      </c>
      <c r="X491" s="100">
        <v>573500</v>
      </c>
      <c r="Y491" s="100">
        <f t="shared" si="31"/>
        <v>5950038</v>
      </c>
      <c r="Z491" s="100">
        <v>15000</v>
      </c>
      <c r="AA491" s="100">
        <v>5935038</v>
      </c>
    </row>
    <row r="492" spans="1:27" ht="15">
      <c r="A492" s="98" t="s">
        <v>127</v>
      </c>
      <c r="B492" s="99" t="s">
        <v>2181</v>
      </c>
      <c r="C492" s="100">
        <v>160000</v>
      </c>
      <c r="D492" s="46">
        <f t="shared" si="28"/>
        <v>282720</v>
      </c>
      <c r="E492" s="100">
        <v>126525</v>
      </c>
      <c r="F492" s="100">
        <v>156195</v>
      </c>
      <c r="O492" s="98" t="s">
        <v>21</v>
      </c>
      <c r="P492" s="99" t="s">
        <v>2265</v>
      </c>
      <c r="Q492" s="100">
        <v>3200</v>
      </c>
      <c r="R492" s="46">
        <f t="shared" si="30"/>
        <v>374911</v>
      </c>
      <c r="S492" s="100">
        <v>166000</v>
      </c>
      <c r="T492" s="100">
        <v>208911</v>
      </c>
      <c r="V492" s="98" t="s">
        <v>46</v>
      </c>
      <c r="W492" s="99" t="s">
        <v>2161</v>
      </c>
      <c r="X492" s="100">
        <v>142300</v>
      </c>
      <c r="Y492" s="100">
        <f t="shared" si="31"/>
        <v>3232368</v>
      </c>
      <c r="Z492" s="100">
        <v>1000000</v>
      </c>
      <c r="AA492" s="100">
        <v>2232368</v>
      </c>
    </row>
    <row r="493" spans="1:27" ht="15">
      <c r="A493" s="98" t="s">
        <v>129</v>
      </c>
      <c r="B493" s="99" t="s">
        <v>2182</v>
      </c>
      <c r="C493" s="79"/>
      <c r="D493" s="46">
        <f t="shared" si="28"/>
        <v>2020291</v>
      </c>
      <c r="E493" s="100">
        <v>1262000</v>
      </c>
      <c r="F493" s="100">
        <v>758291</v>
      </c>
      <c r="O493" s="98" t="s">
        <v>24</v>
      </c>
      <c r="P493" s="99" t="s">
        <v>2154</v>
      </c>
      <c r="Q493" s="100">
        <v>15792214</v>
      </c>
      <c r="R493" s="46">
        <f t="shared" si="30"/>
        <v>10229368</v>
      </c>
      <c r="S493" s="100">
        <v>971616</v>
      </c>
      <c r="T493" s="100">
        <v>9257752</v>
      </c>
      <c r="V493" s="98" t="s">
        <v>50</v>
      </c>
      <c r="W493" s="99" t="s">
        <v>2333</v>
      </c>
      <c r="X493" s="79"/>
      <c r="Y493" s="100">
        <f t="shared" si="31"/>
        <v>24999</v>
      </c>
      <c r="Z493" s="79"/>
      <c r="AA493" s="100">
        <v>24999</v>
      </c>
    </row>
    <row r="494" spans="1:27" ht="15">
      <c r="A494" s="98" t="s">
        <v>133</v>
      </c>
      <c r="B494" s="99" t="s">
        <v>2183</v>
      </c>
      <c r="C494" s="100">
        <v>659500</v>
      </c>
      <c r="D494" s="46">
        <f t="shared" si="28"/>
        <v>635502</v>
      </c>
      <c r="E494" s="100">
        <v>279000</v>
      </c>
      <c r="F494" s="100">
        <v>356502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88190</v>
      </c>
      <c r="Y494" s="100">
        <f t="shared" si="31"/>
        <v>1152111</v>
      </c>
      <c r="Z494" s="100">
        <v>548229</v>
      </c>
      <c r="AA494" s="100">
        <v>603882</v>
      </c>
    </row>
    <row r="495" spans="1:27" ht="15">
      <c r="A495" s="98" t="s">
        <v>136</v>
      </c>
      <c r="B495" s="99" t="s">
        <v>2184</v>
      </c>
      <c r="C495" s="100">
        <v>47350</v>
      </c>
      <c r="D495" s="46">
        <f t="shared" si="28"/>
        <v>1292084</v>
      </c>
      <c r="E495" s="100">
        <v>499550</v>
      </c>
      <c r="F495" s="100">
        <v>792534</v>
      </c>
      <c r="O495" s="98" t="s">
        <v>30</v>
      </c>
      <c r="P495" s="99" t="s">
        <v>2155</v>
      </c>
      <c r="Q495" s="100">
        <v>786850</v>
      </c>
      <c r="R495" s="46">
        <f t="shared" si="30"/>
        <v>2084629</v>
      </c>
      <c r="S495" s="100">
        <v>770200</v>
      </c>
      <c r="T495" s="100">
        <v>1314429</v>
      </c>
      <c r="V495" s="98" t="s">
        <v>56</v>
      </c>
      <c r="W495" s="99" t="s">
        <v>2222</v>
      </c>
      <c r="X495" s="79"/>
      <c r="Y495" s="100">
        <f t="shared" si="31"/>
        <v>555380</v>
      </c>
      <c r="Z495" s="79"/>
      <c r="AA495" s="100">
        <v>555380</v>
      </c>
    </row>
    <row r="496" spans="1:27" ht="15">
      <c r="A496" s="98" t="s">
        <v>139</v>
      </c>
      <c r="B496" s="99" t="s">
        <v>2185</v>
      </c>
      <c r="C496" s="100">
        <v>11500</v>
      </c>
      <c r="D496" s="46">
        <f t="shared" si="28"/>
        <v>1011050</v>
      </c>
      <c r="E496" s="100">
        <v>2300</v>
      </c>
      <c r="F496" s="100">
        <v>1008750</v>
      </c>
      <c r="O496" s="98" t="s">
        <v>32</v>
      </c>
      <c r="P496" s="99" t="s">
        <v>2156</v>
      </c>
      <c r="Q496" s="100">
        <v>593900</v>
      </c>
      <c r="R496" s="46">
        <f t="shared" si="30"/>
        <v>4850000</v>
      </c>
      <c r="S496" s="100">
        <v>310890</v>
      </c>
      <c r="T496" s="100">
        <v>4539110</v>
      </c>
      <c r="V496" s="98" t="s">
        <v>59</v>
      </c>
      <c r="W496" s="99" t="s">
        <v>2163</v>
      </c>
      <c r="X496" s="100">
        <v>66501</v>
      </c>
      <c r="Y496" s="100">
        <f t="shared" si="31"/>
        <v>1847927</v>
      </c>
      <c r="Z496" s="79"/>
      <c r="AA496" s="100">
        <v>1847927</v>
      </c>
    </row>
    <row r="497" spans="1:27" ht="15">
      <c r="A497" s="98" t="s">
        <v>142</v>
      </c>
      <c r="B497" s="99" t="s">
        <v>2186</v>
      </c>
      <c r="C497" s="100">
        <v>252500</v>
      </c>
      <c r="D497" s="46">
        <f t="shared" si="28"/>
        <v>874985</v>
      </c>
      <c r="E497" s="100">
        <v>343065</v>
      </c>
      <c r="F497" s="100">
        <v>531920</v>
      </c>
      <c r="O497" s="98" t="s">
        <v>35</v>
      </c>
      <c r="P497" s="99" t="s">
        <v>2157</v>
      </c>
      <c r="Q497" s="100">
        <v>2500</v>
      </c>
      <c r="R497" s="46">
        <f t="shared" si="30"/>
        <v>737179</v>
      </c>
      <c r="S497" s="100">
        <v>122500</v>
      </c>
      <c r="T497" s="100">
        <v>614679</v>
      </c>
      <c r="V497" s="98" t="s">
        <v>62</v>
      </c>
      <c r="W497" s="99" t="s">
        <v>2164</v>
      </c>
      <c r="X497" s="100">
        <v>76301</v>
      </c>
      <c r="Y497" s="100">
        <f t="shared" si="31"/>
        <v>1970666</v>
      </c>
      <c r="Z497" s="100">
        <v>291000</v>
      </c>
      <c r="AA497" s="100">
        <v>1679666</v>
      </c>
    </row>
    <row r="498" spans="1:27" ht="15">
      <c r="A498" s="98" t="s">
        <v>145</v>
      </c>
      <c r="B498" s="99" t="s">
        <v>2187</v>
      </c>
      <c r="C498" s="79"/>
      <c r="D498" s="46">
        <f t="shared" si="28"/>
        <v>140533</v>
      </c>
      <c r="E498" s="100">
        <v>96700</v>
      </c>
      <c r="F498" s="100">
        <v>43833</v>
      </c>
      <c r="O498" s="98" t="s">
        <v>38</v>
      </c>
      <c r="P498" s="99" t="s">
        <v>2158</v>
      </c>
      <c r="Q498" s="100">
        <v>5006695</v>
      </c>
      <c r="R498" s="46">
        <f t="shared" si="30"/>
        <v>3854449</v>
      </c>
      <c r="S498" s="100">
        <v>309900</v>
      </c>
      <c r="T498" s="100">
        <v>3544549</v>
      </c>
      <c r="V498" s="98" t="s">
        <v>65</v>
      </c>
      <c r="W498" s="99" t="s">
        <v>2165</v>
      </c>
      <c r="X498" s="100">
        <v>120663</v>
      </c>
      <c r="Y498" s="100">
        <f t="shared" si="31"/>
        <v>1836808</v>
      </c>
      <c r="Z498" s="79"/>
      <c r="AA498" s="100">
        <v>1836808</v>
      </c>
    </row>
    <row r="499" spans="1:27" ht="15">
      <c r="A499" s="98" t="s">
        <v>148</v>
      </c>
      <c r="B499" s="99" t="s">
        <v>2237</v>
      </c>
      <c r="C499" s="100">
        <v>393600</v>
      </c>
      <c r="D499" s="46">
        <f t="shared" si="28"/>
        <v>674347</v>
      </c>
      <c r="E499" s="79"/>
      <c r="F499" s="100">
        <v>674347</v>
      </c>
      <c r="O499" s="98" t="s">
        <v>41</v>
      </c>
      <c r="P499" s="99" t="s">
        <v>2159</v>
      </c>
      <c r="Q499" s="100">
        <v>495700</v>
      </c>
      <c r="R499" s="46">
        <f t="shared" si="30"/>
        <v>1030591</v>
      </c>
      <c r="S499" s="79"/>
      <c r="T499" s="100">
        <v>1030591</v>
      </c>
      <c r="V499" s="98" t="s">
        <v>68</v>
      </c>
      <c r="W499" s="99" t="s">
        <v>2166</v>
      </c>
      <c r="X499" s="100">
        <v>112495</v>
      </c>
      <c r="Y499" s="100">
        <f t="shared" si="31"/>
        <v>475792</v>
      </c>
      <c r="Z499" s="100">
        <v>304036</v>
      </c>
      <c r="AA499" s="100">
        <v>171756</v>
      </c>
    </row>
    <row r="500" spans="1:27" ht="15">
      <c r="A500" s="98" t="s">
        <v>151</v>
      </c>
      <c r="B500" s="99" t="s">
        <v>2188</v>
      </c>
      <c r="C500" s="79"/>
      <c r="D500" s="46">
        <f t="shared" si="28"/>
        <v>240452</v>
      </c>
      <c r="E500" s="79"/>
      <c r="F500" s="100">
        <v>240452</v>
      </c>
      <c r="O500" s="98" t="s">
        <v>43</v>
      </c>
      <c r="P500" s="99" t="s">
        <v>2160</v>
      </c>
      <c r="Q500" s="100">
        <v>11993065</v>
      </c>
      <c r="R500" s="46">
        <f t="shared" si="30"/>
        <v>11478174</v>
      </c>
      <c r="S500" s="100">
        <v>3820525</v>
      </c>
      <c r="T500" s="100">
        <v>7657649</v>
      </c>
      <c r="V500" s="98" t="s">
        <v>71</v>
      </c>
      <c r="W500" s="99" t="s">
        <v>2167</v>
      </c>
      <c r="X500" s="100">
        <v>3362939</v>
      </c>
      <c r="Y500" s="100">
        <f t="shared" si="31"/>
        <v>134774</v>
      </c>
      <c r="Z500" s="100">
        <v>4300</v>
      </c>
      <c r="AA500" s="100">
        <v>130474</v>
      </c>
    </row>
    <row r="501" spans="1:27" ht="15">
      <c r="A501" s="98" t="s">
        <v>154</v>
      </c>
      <c r="B501" s="99" t="s">
        <v>2189</v>
      </c>
      <c r="C501" s="79"/>
      <c r="D501" s="46">
        <f t="shared" si="28"/>
        <v>641573</v>
      </c>
      <c r="E501" s="100">
        <v>14200</v>
      </c>
      <c r="F501" s="100">
        <v>627373</v>
      </c>
      <c r="O501" s="98" t="s">
        <v>46</v>
      </c>
      <c r="P501" s="99" t="s">
        <v>2161</v>
      </c>
      <c r="Q501" s="100">
        <v>1143100</v>
      </c>
      <c r="R501" s="46">
        <f t="shared" si="30"/>
        <v>3882957</v>
      </c>
      <c r="S501" s="100">
        <v>1532074</v>
      </c>
      <c r="T501" s="100">
        <v>2350883</v>
      </c>
      <c r="V501" s="98" t="s">
        <v>74</v>
      </c>
      <c r="W501" s="99" t="s">
        <v>2168</v>
      </c>
      <c r="X501" s="100">
        <v>12861</v>
      </c>
      <c r="Y501" s="100">
        <f t="shared" si="31"/>
        <v>214869</v>
      </c>
      <c r="Z501" s="79"/>
      <c r="AA501" s="100">
        <v>214869</v>
      </c>
    </row>
    <row r="502" spans="1:27" ht="15">
      <c r="A502" s="98" t="s">
        <v>157</v>
      </c>
      <c r="B502" s="99" t="s">
        <v>2190</v>
      </c>
      <c r="C502" s="100">
        <v>1454300</v>
      </c>
      <c r="D502" s="46">
        <f t="shared" si="28"/>
        <v>404981</v>
      </c>
      <c r="E502" s="100">
        <v>118250</v>
      </c>
      <c r="F502" s="100">
        <v>286731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201707</v>
      </c>
      <c r="Y502" s="100">
        <f t="shared" si="31"/>
        <v>859568</v>
      </c>
      <c r="Z502" s="100">
        <v>3500</v>
      </c>
      <c r="AA502" s="100">
        <v>856068</v>
      </c>
    </row>
    <row r="503" spans="1:27" ht="15">
      <c r="A503" s="98" t="s">
        <v>160</v>
      </c>
      <c r="B503" s="99" t="s">
        <v>2191</v>
      </c>
      <c r="C503" s="79"/>
      <c r="D503" s="46">
        <f t="shared" si="28"/>
        <v>1629697</v>
      </c>
      <c r="E503" s="100">
        <v>862412</v>
      </c>
      <c r="F503" s="100">
        <v>767285</v>
      </c>
      <c r="O503" s="98" t="s">
        <v>53</v>
      </c>
      <c r="P503" s="99" t="s">
        <v>2162</v>
      </c>
      <c r="Q503" s="100">
        <v>23450</v>
      </c>
      <c r="R503" s="46">
        <f t="shared" si="30"/>
        <v>1781428</v>
      </c>
      <c r="S503" s="100">
        <v>501398</v>
      </c>
      <c r="T503" s="100">
        <v>1280030</v>
      </c>
      <c r="V503" s="98" t="s">
        <v>80</v>
      </c>
      <c r="W503" s="99" t="s">
        <v>2170</v>
      </c>
      <c r="X503" s="100">
        <v>36826</v>
      </c>
      <c r="Y503" s="100">
        <f t="shared" si="31"/>
        <v>4114187</v>
      </c>
      <c r="Z503" s="100">
        <v>3281975</v>
      </c>
      <c r="AA503" s="100">
        <v>832212</v>
      </c>
    </row>
    <row r="504" spans="1:27" ht="15">
      <c r="A504" s="98" t="s">
        <v>163</v>
      </c>
      <c r="B504" s="99" t="s">
        <v>2192</v>
      </c>
      <c r="C504" s="100">
        <v>151200</v>
      </c>
      <c r="D504" s="46">
        <f t="shared" si="28"/>
        <v>1105993</v>
      </c>
      <c r="E504" s="79"/>
      <c r="F504" s="100">
        <v>1105993</v>
      </c>
      <c r="O504" s="98" t="s">
        <v>56</v>
      </c>
      <c r="P504" s="99" t="s">
        <v>2222</v>
      </c>
      <c r="Q504" s="79"/>
      <c r="R504" s="46">
        <f t="shared" si="30"/>
        <v>693321</v>
      </c>
      <c r="S504" s="79"/>
      <c r="T504" s="100">
        <v>693321</v>
      </c>
      <c r="V504" s="98" t="s">
        <v>83</v>
      </c>
      <c r="W504" s="99" t="s">
        <v>2171</v>
      </c>
      <c r="X504" s="100">
        <v>1410644</v>
      </c>
      <c r="Y504" s="100">
        <f t="shared" si="31"/>
        <v>2784863</v>
      </c>
      <c r="Z504" s="79"/>
      <c r="AA504" s="100">
        <v>2784863</v>
      </c>
    </row>
    <row r="505" spans="1:27" ht="15">
      <c r="A505" s="98" t="s">
        <v>166</v>
      </c>
      <c r="B505" s="99" t="s">
        <v>2193</v>
      </c>
      <c r="C505" s="79"/>
      <c r="D505" s="46">
        <f t="shared" si="28"/>
        <v>372650</v>
      </c>
      <c r="E505" s="100">
        <v>343000</v>
      </c>
      <c r="F505" s="100">
        <v>29650</v>
      </c>
      <c r="O505" s="98" t="s">
        <v>59</v>
      </c>
      <c r="P505" s="99" t="s">
        <v>2163</v>
      </c>
      <c r="Q505" s="100">
        <v>804000</v>
      </c>
      <c r="R505" s="46">
        <f t="shared" si="30"/>
        <v>2573800</v>
      </c>
      <c r="S505" s="100">
        <v>281955</v>
      </c>
      <c r="T505" s="100">
        <v>2291845</v>
      </c>
      <c r="V505" s="98" t="s">
        <v>86</v>
      </c>
      <c r="W505" s="99" t="s">
        <v>2172</v>
      </c>
      <c r="X505" s="100">
        <v>118050</v>
      </c>
      <c r="Y505" s="100">
        <f t="shared" si="31"/>
        <v>1180842</v>
      </c>
      <c r="Z505" s="100">
        <v>45444</v>
      </c>
      <c r="AA505" s="100">
        <v>1135398</v>
      </c>
    </row>
    <row r="506" spans="1:27" ht="15">
      <c r="A506" s="98" t="s">
        <v>169</v>
      </c>
      <c r="B506" s="99" t="s">
        <v>2194</v>
      </c>
      <c r="C506" s="79"/>
      <c r="D506" s="46">
        <f t="shared" si="28"/>
        <v>12450</v>
      </c>
      <c r="E506" s="79"/>
      <c r="F506" s="100">
        <v>12450</v>
      </c>
      <c r="O506" s="98" t="s">
        <v>62</v>
      </c>
      <c r="P506" s="99" t="s">
        <v>2164</v>
      </c>
      <c r="Q506" s="100">
        <v>1418400</v>
      </c>
      <c r="R506" s="46">
        <f t="shared" si="30"/>
        <v>2746450</v>
      </c>
      <c r="S506" s="100">
        <v>452981</v>
      </c>
      <c r="T506" s="100">
        <v>2293469</v>
      </c>
      <c r="V506" s="98" t="s">
        <v>89</v>
      </c>
      <c r="W506" s="99" t="s">
        <v>2173</v>
      </c>
      <c r="X506" s="79"/>
      <c r="Y506" s="100">
        <f t="shared" si="31"/>
        <v>277936</v>
      </c>
      <c r="Z506" s="79"/>
      <c r="AA506" s="100">
        <v>277936</v>
      </c>
    </row>
    <row r="507" spans="1:27" ht="15">
      <c r="A507" s="98" t="s">
        <v>172</v>
      </c>
      <c r="B507" s="99" t="s">
        <v>2195</v>
      </c>
      <c r="C507" s="79"/>
      <c r="D507" s="46">
        <f t="shared" si="28"/>
        <v>409342</v>
      </c>
      <c r="E507" s="100">
        <v>30000</v>
      </c>
      <c r="F507" s="100">
        <v>379342</v>
      </c>
      <c r="O507" s="98" t="s">
        <v>65</v>
      </c>
      <c r="P507" s="99" t="s">
        <v>2165</v>
      </c>
      <c r="Q507" s="100">
        <v>1</v>
      </c>
      <c r="R507" s="46">
        <f t="shared" si="30"/>
        <v>1767146</v>
      </c>
      <c r="S507" s="100">
        <v>105901</v>
      </c>
      <c r="T507" s="100">
        <v>1661245</v>
      </c>
      <c r="V507" s="98" t="s">
        <v>92</v>
      </c>
      <c r="W507" s="99" t="s">
        <v>2174</v>
      </c>
      <c r="X507" s="100">
        <v>1491243</v>
      </c>
      <c r="Y507" s="100">
        <f t="shared" si="31"/>
        <v>2639864</v>
      </c>
      <c r="Z507" s="100">
        <v>467000</v>
      </c>
      <c r="AA507" s="100">
        <v>2172864</v>
      </c>
    </row>
    <row r="508" spans="1:27" ht="15">
      <c r="A508" s="98" t="s">
        <v>175</v>
      </c>
      <c r="B508" s="99" t="s">
        <v>2196</v>
      </c>
      <c r="C508" s="79"/>
      <c r="D508" s="46">
        <f t="shared" si="28"/>
        <v>2102033</v>
      </c>
      <c r="E508" s="100">
        <v>1046050</v>
      </c>
      <c r="F508" s="100">
        <v>1055983</v>
      </c>
      <c r="O508" s="98" t="s">
        <v>68</v>
      </c>
      <c r="P508" s="99" t="s">
        <v>2166</v>
      </c>
      <c r="Q508" s="79"/>
      <c r="R508" s="46">
        <f t="shared" si="30"/>
        <v>1130976</v>
      </c>
      <c r="S508" s="100">
        <v>373150</v>
      </c>
      <c r="T508" s="100">
        <v>757826</v>
      </c>
      <c r="V508" s="98" t="s">
        <v>95</v>
      </c>
      <c r="W508" s="99" t="s">
        <v>2175</v>
      </c>
      <c r="X508" s="100">
        <v>4250</v>
      </c>
      <c r="Y508" s="100">
        <f t="shared" si="31"/>
        <v>118394</v>
      </c>
      <c r="Z508" s="100">
        <v>5000</v>
      </c>
      <c r="AA508" s="100">
        <v>113394</v>
      </c>
    </row>
    <row r="509" spans="1:27" ht="15">
      <c r="A509" s="98" t="s">
        <v>178</v>
      </c>
      <c r="B509" s="99" t="s">
        <v>1846</v>
      </c>
      <c r="C509" s="100">
        <v>422000</v>
      </c>
      <c r="D509" s="46">
        <f t="shared" si="28"/>
        <v>751626</v>
      </c>
      <c r="E509" s="100">
        <v>150600</v>
      </c>
      <c r="F509" s="100">
        <v>601026</v>
      </c>
      <c r="O509" s="98" t="s">
        <v>71</v>
      </c>
      <c r="P509" s="99" t="s">
        <v>2167</v>
      </c>
      <c r="Q509" s="100">
        <v>544801</v>
      </c>
      <c r="R509" s="46">
        <f t="shared" si="30"/>
        <v>1272055</v>
      </c>
      <c r="S509" s="100">
        <v>111402</v>
      </c>
      <c r="T509" s="100">
        <v>1160653</v>
      </c>
      <c r="V509" s="98" t="s">
        <v>98</v>
      </c>
      <c r="W509" s="99" t="s">
        <v>2176</v>
      </c>
      <c r="X509" s="100">
        <v>20000</v>
      </c>
      <c r="Y509" s="100">
        <f t="shared" si="31"/>
        <v>109050</v>
      </c>
      <c r="Z509" s="79"/>
      <c r="AA509" s="100">
        <v>109050</v>
      </c>
    </row>
    <row r="510" spans="1:27" ht="15">
      <c r="A510" s="98" t="s">
        <v>180</v>
      </c>
      <c r="B510" s="99" t="s">
        <v>2197</v>
      </c>
      <c r="C510" s="100">
        <v>965670</v>
      </c>
      <c r="D510" s="46">
        <f t="shared" si="28"/>
        <v>1872779</v>
      </c>
      <c r="E510" s="100">
        <v>740862</v>
      </c>
      <c r="F510" s="100">
        <v>1131917</v>
      </c>
      <c r="O510" s="98" t="s">
        <v>74</v>
      </c>
      <c r="P510" s="99" t="s">
        <v>2168</v>
      </c>
      <c r="Q510" s="100">
        <v>1018255</v>
      </c>
      <c r="R510" s="46">
        <f t="shared" si="30"/>
        <v>637645</v>
      </c>
      <c r="S510" s="100">
        <v>19500</v>
      </c>
      <c r="T510" s="100">
        <v>618145</v>
      </c>
      <c r="V510" s="98" t="s">
        <v>101</v>
      </c>
      <c r="W510" s="99" t="s">
        <v>2263</v>
      </c>
      <c r="X510" s="100">
        <v>1102500</v>
      </c>
      <c r="Y510" s="100">
        <f t="shared" si="31"/>
        <v>7371722</v>
      </c>
      <c r="Z510" s="100">
        <v>357000</v>
      </c>
      <c r="AA510" s="100">
        <v>7014722</v>
      </c>
    </row>
    <row r="511" spans="1:27" ht="15">
      <c r="A511" s="98" t="s">
        <v>183</v>
      </c>
      <c r="B511" s="99" t="s">
        <v>1977</v>
      </c>
      <c r="C511" s="100">
        <v>50000</v>
      </c>
      <c r="D511" s="46">
        <f t="shared" si="28"/>
        <v>1337762</v>
      </c>
      <c r="E511" s="100">
        <v>296300</v>
      </c>
      <c r="F511" s="100">
        <v>1041462</v>
      </c>
      <c r="O511" s="98" t="s">
        <v>77</v>
      </c>
      <c r="P511" s="99" t="s">
        <v>2169</v>
      </c>
      <c r="Q511" s="100">
        <v>723900</v>
      </c>
      <c r="R511" s="46">
        <f t="shared" si="30"/>
        <v>1843553</v>
      </c>
      <c r="S511" s="100">
        <v>451300</v>
      </c>
      <c r="T511" s="100">
        <v>1392253</v>
      </c>
      <c r="V511" s="98" t="s">
        <v>104</v>
      </c>
      <c r="W511" s="99" t="s">
        <v>2177</v>
      </c>
      <c r="X511" s="79"/>
      <c r="Y511" s="100">
        <f t="shared" si="31"/>
        <v>1720</v>
      </c>
      <c r="Z511" s="79"/>
      <c r="AA511" s="100">
        <v>1720</v>
      </c>
    </row>
    <row r="512" spans="1:27" ht="15">
      <c r="A512" s="98" t="s">
        <v>185</v>
      </c>
      <c r="B512" s="99" t="s">
        <v>2198</v>
      </c>
      <c r="C512" s="100">
        <v>954500</v>
      </c>
      <c r="D512" s="46">
        <f t="shared" si="28"/>
        <v>1058638</v>
      </c>
      <c r="E512" s="100">
        <v>556450</v>
      </c>
      <c r="F512" s="100">
        <v>502188</v>
      </c>
      <c r="O512" s="98" t="s">
        <v>80</v>
      </c>
      <c r="P512" s="99" t="s">
        <v>2170</v>
      </c>
      <c r="Q512" s="100">
        <v>503377</v>
      </c>
      <c r="R512" s="46">
        <f t="shared" si="30"/>
        <v>3580485</v>
      </c>
      <c r="S512" s="100">
        <v>699498</v>
      </c>
      <c r="T512" s="100">
        <v>2880987</v>
      </c>
      <c r="V512" s="98" t="s">
        <v>107</v>
      </c>
      <c r="W512" s="99" t="s">
        <v>2178</v>
      </c>
      <c r="X512" s="100">
        <v>200800</v>
      </c>
      <c r="Y512" s="100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191</v>
      </c>
      <c r="B513" s="99" t="s">
        <v>2200</v>
      </c>
      <c r="C513" s="100">
        <v>470380</v>
      </c>
      <c r="D513" s="46">
        <f t="shared" si="28"/>
        <v>137361</v>
      </c>
      <c r="E513" s="100">
        <v>14000</v>
      </c>
      <c r="F513" s="100">
        <v>123361</v>
      </c>
      <c r="O513" s="98" t="s">
        <v>83</v>
      </c>
      <c r="P513" s="99" t="s">
        <v>2171</v>
      </c>
      <c r="Q513" s="100">
        <v>3815374</v>
      </c>
      <c r="R513" s="46">
        <f t="shared" si="30"/>
        <v>7849311</v>
      </c>
      <c r="S513" s="100">
        <v>817550</v>
      </c>
      <c r="T513" s="100">
        <v>7031761</v>
      </c>
      <c r="V513" s="98" t="s">
        <v>110</v>
      </c>
      <c r="W513" s="99" t="s">
        <v>2179</v>
      </c>
      <c r="X513" s="100">
        <v>7300</v>
      </c>
      <c r="Y513" s="100">
        <f t="shared" si="31"/>
        <v>315479</v>
      </c>
      <c r="Z513" s="100">
        <v>93000</v>
      </c>
      <c r="AA513" s="100">
        <v>222479</v>
      </c>
    </row>
    <row r="514" spans="1:27" ht="15">
      <c r="A514" s="98" t="s">
        <v>193</v>
      </c>
      <c r="B514" s="99" t="s">
        <v>2334</v>
      </c>
      <c r="C514" s="79"/>
      <c r="D514" s="46">
        <f t="shared" si="28"/>
        <v>33061</v>
      </c>
      <c r="E514" s="79"/>
      <c r="F514" s="100">
        <v>33061</v>
      </c>
      <c r="O514" s="98" t="s">
        <v>86</v>
      </c>
      <c r="P514" s="99" t="s">
        <v>2172</v>
      </c>
      <c r="Q514" s="79"/>
      <c r="R514" s="46">
        <f t="shared" si="30"/>
        <v>754066</v>
      </c>
      <c r="S514" s="100">
        <v>130000</v>
      </c>
      <c r="T514" s="100">
        <v>624066</v>
      </c>
      <c r="V514" s="98" t="s">
        <v>113</v>
      </c>
      <c r="W514" s="99" t="s">
        <v>2180</v>
      </c>
      <c r="X514" s="100">
        <v>2160585</v>
      </c>
      <c r="Y514" s="100">
        <f t="shared" si="31"/>
        <v>1055736</v>
      </c>
      <c r="Z514" s="100">
        <v>95000</v>
      </c>
      <c r="AA514" s="100">
        <v>960736</v>
      </c>
    </row>
    <row r="515" spans="1:27" ht="15">
      <c r="A515" s="98" t="s">
        <v>194</v>
      </c>
      <c r="B515" s="99" t="s">
        <v>2202</v>
      </c>
      <c r="C515" s="79"/>
      <c r="D515" s="46">
        <f t="shared" si="28"/>
        <v>154711</v>
      </c>
      <c r="E515" s="79"/>
      <c r="F515" s="100">
        <v>154711</v>
      </c>
      <c r="O515" s="98" t="s">
        <v>89</v>
      </c>
      <c r="P515" s="99" t="s">
        <v>2173</v>
      </c>
      <c r="Q515" s="79"/>
      <c r="R515" s="46">
        <f t="shared" si="30"/>
        <v>1107665</v>
      </c>
      <c r="S515" s="100">
        <v>14000</v>
      </c>
      <c r="T515" s="100">
        <v>1093665</v>
      </c>
      <c r="V515" s="98" t="s">
        <v>124</v>
      </c>
      <c r="W515" s="99" t="s">
        <v>2340</v>
      </c>
      <c r="X515" s="79"/>
      <c r="Y515" s="100">
        <f t="shared" si="31"/>
        <v>101</v>
      </c>
      <c r="Z515" s="79"/>
      <c r="AA515" s="100">
        <v>101</v>
      </c>
    </row>
    <row r="516" spans="1:27" ht="15">
      <c r="A516" s="98" t="s">
        <v>198</v>
      </c>
      <c r="B516" s="99" t="s">
        <v>1928</v>
      </c>
      <c r="C516" s="79"/>
      <c r="D516" s="46">
        <f t="shared" si="28"/>
        <v>18700</v>
      </c>
      <c r="E516" s="79"/>
      <c r="F516" s="100">
        <v>18700</v>
      </c>
      <c r="O516" s="98" t="s">
        <v>92</v>
      </c>
      <c r="P516" s="99" t="s">
        <v>2174</v>
      </c>
      <c r="Q516" s="100">
        <v>615289</v>
      </c>
      <c r="R516" s="46">
        <f t="shared" si="30"/>
        <v>1559826</v>
      </c>
      <c r="S516" s="100">
        <v>17675</v>
      </c>
      <c r="T516" s="100">
        <v>1542151</v>
      </c>
      <c r="V516" s="98" t="s">
        <v>127</v>
      </c>
      <c r="W516" s="99" t="s">
        <v>2181</v>
      </c>
      <c r="X516" s="100">
        <v>723348</v>
      </c>
      <c r="Y516" s="100">
        <f t="shared" si="31"/>
        <v>949775</v>
      </c>
      <c r="Z516" s="100">
        <v>26000</v>
      </c>
      <c r="AA516" s="100">
        <v>923775</v>
      </c>
    </row>
    <row r="517" spans="1:27" ht="15">
      <c r="A517" s="98" t="s">
        <v>201</v>
      </c>
      <c r="B517" s="99" t="s">
        <v>2203</v>
      </c>
      <c r="C517" s="79"/>
      <c r="D517" s="46">
        <f t="shared" si="28"/>
        <v>58635</v>
      </c>
      <c r="E517" s="79"/>
      <c r="F517" s="100">
        <v>58635</v>
      </c>
      <c r="O517" s="98" t="s">
        <v>95</v>
      </c>
      <c r="P517" s="99" t="s">
        <v>2175</v>
      </c>
      <c r="Q517" s="79"/>
      <c r="R517" s="46">
        <f t="shared" si="30"/>
        <v>613222</v>
      </c>
      <c r="S517" s="100">
        <v>162800</v>
      </c>
      <c r="T517" s="100">
        <v>450422</v>
      </c>
      <c r="V517" s="98" t="s">
        <v>129</v>
      </c>
      <c r="W517" s="99" t="s">
        <v>2182</v>
      </c>
      <c r="X517" s="79"/>
      <c r="Y517" s="100">
        <f t="shared" si="31"/>
        <v>7343987</v>
      </c>
      <c r="Z517" s="100">
        <v>2091114</v>
      </c>
      <c r="AA517" s="100">
        <v>5252873</v>
      </c>
    </row>
    <row r="518" spans="1:27" ht="15">
      <c r="A518" s="98" t="s">
        <v>204</v>
      </c>
      <c r="B518" s="99" t="s">
        <v>1898</v>
      </c>
      <c r="C518" s="79"/>
      <c r="D518" s="46">
        <f t="shared" si="28"/>
        <v>56175</v>
      </c>
      <c r="E518" s="79"/>
      <c r="F518" s="100">
        <v>56175</v>
      </c>
      <c r="O518" s="98" t="s">
        <v>98</v>
      </c>
      <c r="P518" s="99" t="s">
        <v>2176</v>
      </c>
      <c r="Q518" s="100">
        <v>10000</v>
      </c>
      <c r="R518" s="46">
        <f t="shared" si="30"/>
        <v>842900</v>
      </c>
      <c r="S518" s="100">
        <v>295250</v>
      </c>
      <c r="T518" s="100">
        <v>547650</v>
      </c>
      <c r="V518" s="98" t="s">
        <v>133</v>
      </c>
      <c r="W518" s="99" t="s">
        <v>2183</v>
      </c>
      <c r="X518" s="100">
        <v>1200000</v>
      </c>
      <c r="Y518" s="100">
        <f t="shared" si="31"/>
        <v>12258964</v>
      </c>
      <c r="Z518" s="79"/>
      <c r="AA518" s="100">
        <v>12258964</v>
      </c>
    </row>
    <row r="519" spans="1:27" ht="15">
      <c r="A519" s="98" t="s">
        <v>207</v>
      </c>
      <c r="B519" s="99" t="s">
        <v>2204</v>
      </c>
      <c r="C519" s="79"/>
      <c r="D519" s="46">
        <f aca="true" t="shared" si="32" ref="D519:D533">E519+F519</f>
        <v>61000</v>
      </c>
      <c r="E519" s="100">
        <v>35000</v>
      </c>
      <c r="F519" s="100">
        <v>26000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12584140</v>
      </c>
      <c r="S519" s="100">
        <v>2790740</v>
      </c>
      <c r="T519" s="100">
        <v>9793400</v>
      </c>
      <c r="V519" s="98" t="s">
        <v>136</v>
      </c>
      <c r="W519" s="99" t="s">
        <v>2184</v>
      </c>
      <c r="X519" s="100">
        <v>13287</v>
      </c>
      <c r="Y519" s="100">
        <f aca="true" t="shared" si="34" ref="Y519:Y559">Z519+AA519</f>
        <v>8087844</v>
      </c>
      <c r="Z519" s="100">
        <v>129000</v>
      </c>
      <c r="AA519" s="100">
        <v>7958844</v>
      </c>
    </row>
    <row r="520" spans="1:27" ht="15">
      <c r="A520" s="98" t="s">
        <v>209</v>
      </c>
      <c r="B520" s="99" t="s">
        <v>2205</v>
      </c>
      <c r="C520" s="79"/>
      <c r="D520" s="46">
        <f t="shared" si="32"/>
        <v>65468</v>
      </c>
      <c r="E520" s="100">
        <v>18100</v>
      </c>
      <c r="F520" s="100">
        <v>47368</v>
      </c>
      <c r="O520" s="98" t="s">
        <v>104</v>
      </c>
      <c r="P520" s="99" t="s">
        <v>2177</v>
      </c>
      <c r="Q520" s="79"/>
      <c r="R520" s="46">
        <f t="shared" si="33"/>
        <v>2165793</v>
      </c>
      <c r="S520" s="100">
        <v>6000</v>
      </c>
      <c r="T520" s="100">
        <v>2159793</v>
      </c>
      <c r="V520" s="98" t="s">
        <v>139</v>
      </c>
      <c r="W520" s="99" t="s">
        <v>2185</v>
      </c>
      <c r="X520" s="100">
        <v>33426199</v>
      </c>
      <c r="Y520" s="100">
        <f t="shared" si="34"/>
        <v>23081058</v>
      </c>
      <c r="Z520" s="79"/>
      <c r="AA520" s="100">
        <v>23081058</v>
      </c>
    </row>
    <row r="521" spans="1:27" ht="15">
      <c r="A521" s="98" t="s">
        <v>212</v>
      </c>
      <c r="B521" s="99" t="s">
        <v>2206</v>
      </c>
      <c r="C521" s="79"/>
      <c r="D521" s="46">
        <f t="shared" si="32"/>
        <v>9100</v>
      </c>
      <c r="E521" s="79"/>
      <c r="F521" s="100">
        <v>9100</v>
      </c>
      <c r="O521" s="98" t="s">
        <v>107</v>
      </c>
      <c r="P521" s="99" t="s">
        <v>2178</v>
      </c>
      <c r="Q521" s="100">
        <v>179500</v>
      </c>
      <c r="R521" s="46">
        <f t="shared" si="33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100">
        <f t="shared" si="34"/>
        <v>2062545</v>
      </c>
      <c r="Z521" s="100">
        <v>2000</v>
      </c>
      <c r="AA521" s="100">
        <v>2060545</v>
      </c>
    </row>
    <row r="522" spans="1:27" ht="15">
      <c r="A522" s="98" t="s">
        <v>214</v>
      </c>
      <c r="B522" s="99" t="s">
        <v>2207</v>
      </c>
      <c r="C522" s="79"/>
      <c r="D522" s="46">
        <f t="shared" si="32"/>
        <v>92330</v>
      </c>
      <c r="E522" s="100">
        <v>0</v>
      </c>
      <c r="F522" s="100">
        <v>92330</v>
      </c>
      <c r="O522" s="98" t="s">
        <v>110</v>
      </c>
      <c r="P522" s="99" t="s">
        <v>2179</v>
      </c>
      <c r="Q522" s="79"/>
      <c r="R522" s="46">
        <f t="shared" si="33"/>
        <v>314941</v>
      </c>
      <c r="S522" s="100">
        <v>3000</v>
      </c>
      <c r="T522" s="100">
        <v>311941</v>
      </c>
      <c r="V522" s="98" t="s">
        <v>145</v>
      </c>
      <c r="W522" s="99" t="s">
        <v>2187</v>
      </c>
      <c r="X522" s="100">
        <v>109804</v>
      </c>
      <c r="Y522" s="100">
        <f t="shared" si="34"/>
        <v>1664890</v>
      </c>
      <c r="Z522" s="79"/>
      <c r="AA522" s="100">
        <v>1664890</v>
      </c>
    </row>
    <row r="523" spans="1:27" ht="15">
      <c r="A523" s="98" t="s">
        <v>217</v>
      </c>
      <c r="B523" s="99" t="s">
        <v>2208</v>
      </c>
      <c r="C523" s="79"/>
      <c r="D523" s="46">
        <f t="shared" si="32"/>
        <v>188461</v>
      </c>
      <c r="E523" s="79"/>
      <c r="F523" s="100">
        <v>188461</v>
      </c>
      <c r="O523" s="98" t="s">
        <v>113</v>
      </c>
      <c r="P523" s="99" t="s">
        <v>2180</v>
      </c>
      <c r="Q523" s="100">
        <v>575075</v>
      </c>
      <c r="R523" s="46">
        <f t="shared" si="33"/>
        <v>6650970</v>
      </c>
      <c r="S523" s="100">
        <v>581305</v>
      </c>
      <c r="T523" s="100">
        <v>6069665</v>
      </c>
      <c r="V523" s="98" t="s">
        <v>148</v>
      </c>
      <c r="W523" s="99" t="s">
        <v>2237</v>
      </c>
      <c r="X523" s="100">
        <v>116320</v>
      </c>
      <c r="Y523" s="100">
        <f t="shared" si="34"/>
        <v>1710268</v>
      </c>
      <c r="Z523" s="100">
        <v>98760</v>
      </c>
      <c r="AA523" s="100">
        <v>1611508</v>
      </c>
    </row>
    <row r="524" spans="1:27" ht="15">
      <c r="A524" s="98" t="s">
        <v>220</v>
      </c>
      <c r="B524" s="99" t="s">
        <v>2209</v>
      </c>
      <c r="C524" s="79"/>
      <c r="D524" s="46">
        <f t="shared" si="32"/>
        <v>98499</v>
      </c>
      <c r="E524" s="79"/>
      <c r="F524" s="100">
        <v>98499</v>
      </c>
      <c r="O524" s="98" t="s">
        <v>127</v>
      </c>
      <c r="P524" s="99" t="s">
        <v>2181</v>
      </c>
      <c r="Q524" s="100">
        <v>1205731</v>
      </c>
      <c r="R524" s="46">
        <f t="shared" si="33"/>
        <v>2619799</v>
      </c>
      <c r="S524" s="100">
        <v>361483</v>
      </c>
      <c r="T524" s="100">
        <v>2258316</v>
      </c>
      <c r="V524" s="98" t="s">
        <v>151</v>
      </c>
      <c r="W524" s="99" t="s">
        <v>2188</v>
      </c>
      <c r="X524" s="100">
        <v>2800000</v>
      </c>
      <c r="Y524" s="100">
        <f t="shared" si="34"/>
        <v>2738892</v>
      </c>
      <c r="Z524" s="79"/>
      <c r="AA524" s="100">
        <v>2738892</v>
      </c>
    </row>
    <row r="525" spans="1:27" ht="15">
      <c r="A525" s="98" t="s">
        <v>223</v>
      </c>
      <c r="B525" s="99" t="s">
        <v>2210</v>
      </c>
      <c r="C525" s="79"/>
      <c r="D525" s="46">
        <f t="shared" si="32"/>
        <v>38340</v>
      </c>
      <c r="E525" s="100">
        <v>7000</v>
      </c>
      <c r="F525" s="100">
        <v>31340</v>
      </c>
      <c r="O525" s="98" t="s">
        <v>129</v>
      </c>
      <c r="P525" s="99" t="s">
        <v>2182</v>
      </c>
      <c r="Q525" s="100">
        <v>952500</v>
      </c>
      <c r="R525" s="46">
        <f t="shared" si="33"/>
        <v>12382103</v>
      </c>
      <c r="S525" s="100">
        <v>5527789</v>
      </c>
      <c r="T525" s="100">
        <v>6854314</v>
      </c>
      <c r="V525" s="98" t="s">
        <v>154</v>
      </c>
      <c r="W525" s="99" t="s">
        <v>2189</v>
      </c>
      <c r="X525" s="100">
        <v>5335804</v>
      </c>
      <c r="Y525" s="100">
        <f t="shared" si="34"/>
        <v>27165091</v>
      </c>
      <c r="Z525" s="100">
        <v>1390751</v>
      </c>
      <c r="AA525" s="100">
        <v>25774340</v>
      </c>
    </row>
    <row r="526" spans="1:27" ht="15">
      <c r="A526" s="98" t="s">
        <v>226</v>
      </c>
      <c r="B526" s="99" t="s">
        <v>2211</v>
      </c>
      <c r="C526" s="79"/>
      <c r="D526" s="46">
        <f t="shared" si="32"/>
        <v>15610</v>
      </c>
      <c r="E526" s="79"/>
      <c r="F526" s="100">
        <v>15610</v>
      </c>
      <c r="O526" s="98" t="s">
        <v>133</v>
      </c>
      <c r="P526" s="99" t="s">
        <v>2183</v>
      </c>
      <c r="Q526" s="100">
        <v>2437100</v>
      </c>
      <c r="R526" s="46">
        <f t="shared" si="33"/>
        <v>8026686</v>
      </c>
      <c r="S526" s="100">
        <v>3825043</v>
      </c>
      <c r="T526" s="100">
        <v>4201643</v>
      </c>
      <c r="V526" s="98" t="s">
        <v>157</v>
      </c>
      <c r="W526" s="99" t="s">
        <v>2190</v>
      </c>
      <c r="X526" s="100">
        <v>16857862</v>
      </c>
      <c r="Y526" s="100">
        <f t="shared" si="34"/>
        <v>3547391</v>
      </c>
      <c r="Z526" s="79"/>
      <c r="AA526" s="100">
        <v>3547391</v>
      </c>
    </row>
    <row r="527" spans="1:27" ht="15">
      <c r="A527" s="98" t="s">
        <v>229</v>
      </c>
      <c r="B527" s="99" t="s">
        <v>1832</v>
      </c>
      <c r="C527" s="79"/>
      <c r="D527" s="46">
        <f t="shared" si="32"/>
        <v>486112</v>
      </c>
      <c r="E527" s="100">
        <v>14750</v>
      </c>
      <c r="F527" s="100">
        <v>471362</v>
      </c>
      <c r="O527" s="98" t="s">
        <v>136</v>
      </c>
      <c r="P527" s="99" t="s">
        <v>2184</v>
      </c>
      <c r="Q527" s="100">
        <v>2410874</v>
      </c>
      <c r="R527" s="46">
        <f t="shared" si="33"/>
        <v>15547940</v>
      </c>
      <c r="S527" s="100">
        <v>6229432</v>
      </c>
      <c r="T527" s="100">
        <v>9318508</v>
      </c>
      <c r="V527" s="98" t="s">
        <v>160</v>
      </c>
      <c r="W527" s="99" t="s">
        <v>2191</v>
      </c>
      <c r="X527" s="100">
        <v>2768929</v>
      </c>
      <c r="Y527" s="100">
        <f t="shared" si="34"/>
        <v>17674186</v>
      </c>
      <c r="Z527" s="100">
        <v>1217002</v>
      </c>
      <c r="AA527" s="100">
        <v>16457184</v>
      </c>
    </row>
    <row r="528" spans="1:27" ht="15">
      <c r="A528" s="98" t="s">
        <v>232</v>
      </c>
      <c r="B528" s="99" t="s">
        <v>2212</v>
      </c>
      <c r="C528" s="79"/>
      <c r="D528" s="46">
        <f t="shared" si="32"/>
        <v>183601</v>
      </c>
      <c r="E528" s="100">
        <v>48220</v>
      </c>
      <c r="F528" s="100">
        <v>135381</v>
      </c>
      <c r="O528" s="98" t="s">
        <v>139</v>
      </c>
      <c r="P528" s="99" t="s">
        <v>2185</v>
      </c>
      <c r="Q528" s="100">
        <v>18887012</v>
      </c>
      <c r="R528" s="46">
        <f t="shared" si="33"/>
        <v>12462507</v>
      </c>
      <c r="S528" s="100">
        <v>132200</v>
      </c>
      <c r="T528" s="100">
        <v>12330307</v>
      </c>
      <c r="V528" s="98" t="s">
        <v>163</v>
      </c>
      <c r="W528" s="99" t="s">
        <v>2192</v>
      </c>
      <c r="X528" s="100">
        <v>165100</v>
      </c>
      <c r="Y528" s="100">
        <f t="shared" si="34"/>
        <v>2063868</v>
      </c>
      <c r="Z528" s="79"/>
      <c r="AA528" s="100">
        <v>2063868</v>
      </c>
    </row>
    <row r="529" spans="1:27" ht="15">
      <c r="A529" s="98" t="s">
        <v>235</v>
      </c>
      <c r="B529" s="99" t="s">
        <v>2213</v>
      </c>
      <c r="C529" s="79"/>
      <c r="D529" s="46">
        <f t="shared" si="32"/>
        <v>308454</v>
      </c>
      <c r="E529" s="79"/>
      <c r="F529" s="100">
        <v>308454</v>
      </c>
      <c r="O529" s="98" t="s">
        <v>142</v>
      </c>
      <c r="P529" s="99" t="s">
        <v>2186</v>
      </c>
      <c r="Q529" s="100">
        <v>1112700</v>
      </c>
      <c r="R529" s="46">
        <f t="shared" si="33"/>
        <v>5358588</v>
      </c>
      <c r="S529" s="100">
        <v>1735545</v>
      </c>
      <c r="T529" s="100">
        <v>3623043</v>
      </c>
      <c r="V529" s="98" t="s">
        <v>166</v>
      </c>
      <c r="W529" s="99" t="s">
        <v>2193</v>
      </c>
      <c r="X529" s="79"/>
      <c r="Y529" s="100">
        <f t="shared" si="34"/>
        <v>14580204</v>
      </c>
      <c r="Z529" s="79"/>
      <c r="AA529" s="100">
        <v>14580204</v>
      </c>
    </row>
    <row r="530" spans="1:27" ht="15">
      <c r="A530" s="98" t="s">
        <v>238</v>
      </c>
      <c r="B530" s="99" t="s">
        <v>2214</v>
      </c>
      <c r="C530" s="79"/>
      <c r="D530" s="46">
        <f t="shared" si="32"/>
        <v>91601</v>
      </c>
      <c r="E530" s="100">
        <v>33400</v>
      </c>
      <c r="F530" s="100">
        <v>58201</v>
      </c>
      <c r="O530" s="98" t="s">
        <v>145</v>
      </c>
      <c r="P530" s="99" t="s">
        <v>2187</v>
      </c>
      <c r="Q530" s="100">
        <v>249200</v>
      </c>
      <c r="R530" s="46">
        <f t="shared" si="33"/>
        <v>2129605</v>
      </c>
      <c r="S530" s="100">
        <v>1037559</v>
      </c>
      <c r="T530" s="100">
        <v>1092046</v>
      </c>
      <c r="V530" s="98" t="s">
        <v>169</v>
      </c>
      <c r="W530" s="99" t="s">
        <v>2194</v>
      </c>
      <c r="X530" s="100">
        <v>4130000</v>
      </c>
      <c r="Y530" s="100">
        <f t="shared" si="34"/>
        <v>6072314</v>
      </c>
      <c r="Z530" s="100">
        <v>1345000</v>
      </c>
      <c r="AA530" s="100">
        <v>4727314</v>
      </c>
    </row>
    <row r="531" spans="1:27" ht="15">
      <c r="A531" s="98" t="s">
        <v>240</v>
      </c>
      <c r="B531" s="99" t="s">
        <v>2215</v>
      </c>
      <c r="C531" s="79"/>
      <c r="D531" s="46">
        <f t="shared" si="32"/>
        <v>81198</v>
      </c>
      <c r="E531" s="79"/>
      <c r="F531" s="100">
        <v>81198</v>
      </c>
      <c r="O531" s="98" t="s">
        <v>148</v>
      </c>
      <c r="P531" s="99" t="s">
        <v>2237</v>
      </c>
      <c r="Q531" s="100">
        <v>722101</v>
      </c>
      <c r="R531" s="46">
        <f t="shared" si="33"/>
        <v>3948528</v>
      </c>
      <c r="S531" s="100">
        <v>9600</v>
      </c>
      <c r="T531" s="100">
        <v>3938928</v>
      </c>
      <c r="V531" s="98" t="s">
        <v>172</v>
      </c>
      <c r="W531" s="99" t="s">
        <v>2195</v>
      </c>
      <c r="X531" s="100">
        <v>3500</v>
      </c>
      <c r="Y531" s="100">
        <f t="shared" si="34"/>
        <v>4119953</v>
      </c>
      <c r="Z531" s="79"/>
      <c r="AA531" s="100">
        <v>4119953</v>
      </c>
    </row>
    <row r="532" spans="1:27" ht="15">
      <c r="A532" s="98" t="s">
        <v>243</v>
      </c>
      <c r="B532" s="99" t="s">
        <v>1814</v>
      </c>
      <c r="C532" s="79"/>
      <c r="D532" s="46">
        <f t="shared" si="32"/>
        <v>352687</v>
      </c>
      <c r="E532" s="100">
        <v>28650</v>
      </c>
      <c r="F532" s="100">
        <v>324037</v>
      </c>
      <c r="O532" s="98" t="s">
        <v>151</v>
      </c>
      <c r="P532" s="99" t="s">
        <v>2188</v>
      </c>
      <c r="Q532" s="100">
        <v>998020</v>
      </c>
      <c r="R532" s="46">
        <f t="shared" si="33"/>
        <v>2989561</v>
      </c>
      <c r="S532" s="100">
        <v>407200</v>
      </c>
      <c r="T532" s="100">
        <v>2582361</v>
      </c>
      <c r="V532" s="98" t="s">
        <v>175</v>
      </c>
      <c r="W532" s="99" t="s">
        <v>2196</v>
      </c>
      <c r="X532" s="100">
        <v>11338600</v>
      </c>
      <c r="Y532" s="100">
        <f t="shared" si="34"/>
        <v>5305640</v>
      </c>
      <c r="Z532" s="79"/>
      <c r="AA532" s="100">
        <v>5305640</v>
      </c>
    </row>
    <row r="533" spans="1:27" ht="15">
      <c r="A533" s="98" t="s">
        <v>246</v>
      </c>
      <c r="B533" s="99" t="s">
        <v>2223</v>
      </c>
      <c r="C533" s="79"/>
      <c r="D533" s="46">
        <f t="shared" si="32"/>
        <v>87086</v>
      </c>
      <c r="E533" s="100">
        <v>4500</v>
      </c>
      <c r="F533" s="100">
        <v>82586</v>
      </c>
      <c r="O533" s="98" t="s">
        <v>154</v>
      </c>
      <c r="P533" s="99" t="s">
        <v>2189</v>
      </c>
      <c r="Q533" s="100">
        <v>3728396</v>
      </c>
      <c r="R533" s="46">
        <f t="shared" si="33"/>
        <v>9625288</v>
      </c>
      <c r="S533" s="100">
        <v>1284251</v>
      </c>
      <c r="T533" s="100">
        <v>8341037</v>
      </c>
      <c r="V533" s="98" t="s">
        <v>178</v>
      </c>
      <c r="W533" s="99" t="s">
        <v>1846</v>
      </c>
      <c r="X533" s="100">
        <v>4450700</v>
      </c>
      <c r="Y533" s="100">
        <f t="shared" si="34"/>
        <v>13074098</v>
      </c>
      <c r="Z533" s="79"/>
      <c r="AA533" s="100">
        <v>13074098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3"/>
        <v>8228983</v>
      </c>
      <c r="S534" s="100">
        <v>1807380</v>
      </c>
      <c r="T534" s="100">
        <v>6421603</v>
      </c>
      <c r="V534" s="98" t="s">
        <v>180</v>
      </c>
      <c r="W534" s="99" t="s">
        <v>2197</v>
      </c>
      <c r="X534" s="100">
        <v>1103702</v>
      </c>
      <c r="Y534" s="100">
        <f t="shared" si="34"/>
        <v>59177424</v>
      </c>
      <c r="Z534" s="100">
        <v>7568152</v>
      </c>
      <c r="AA534" s="100">
        <v>51609272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3"/>
        <v>11584231</v>
      </c>
      <c r="S535" s="100">
        <v>4001851</v>
      </c>
      <c r="T535" s="100">
        <v>7582380</v>
      </c>
      <c r="V535" s="98" t="s">
        <v>183</v>
      </c>
      <c r="W535" s="99" t="s">
        <v>1977</v>
      </c>
      <c r="X535" s="100">
        <v>3049778</v>
      </c>
      <c r="Y535" s="100">
        <f t="shared" si="34"/>
        <v>14968442</v>
      </c>
      <c r="Z535" s="100">
        <v>429171</v>
      </c>
      <c r="AA535" s="100">
        <v>14539271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3"/>
        <v>17449167</v>
      </c>
      <c r="S536" s="100">
        <v>5500</v>
      </c>
      <c r="T536" s="100">
        <v>17443667</v>
      </c>
      <c r="V536" s="98" t="s">
        <v>185</v>
      </c>
      <c r="W536" s="99" t="s">
        <v>2198</v>
      </c>
      <c r="X536" s="100">
        <v>884500</v>
      </c>
      <c r="Y536" s="100">
        <f t="shared" si="34"/>
        <v>10112288</v>
      </c>
      <c r="Z536" s="100">
        <v>830800</v>
      </c>
      <c r="AA536" s="100">
        <v>9281488</v>
      </c>
    </row>
    <row r="537" spans="15:27" ht="15">
      <c r="O537" s="98" t="s">
        <v>166</v>
      </c>
      <c r="P537" s="99" t="s">
        <v>2193</v>
      </c>
      <c r="Q537" s="100">
        <v>6976875</v>
      </c>
      <c r="R537" s="46">
        <f t="shared" si="33"/>
        <v>5103938</v>
      </c>
      <c r="S537" s="100">
        <v>1768172</v>
      </c>
      <c r="T537" s="100">
        <v>3335766</v>
      </c>
      <c r="V537" s="98" t="s">
        <v>191</v>
      </c>
      <c r="W537" s="99" t="s">
        <v>2200</v>
      </c>
      <c r="X537" s="100">
        <v>2400</v>
      </c>
      <c r="Y537" s="100">
        <f t="shared" si="34"/>
        <v>600400</v>
      </c>
      <c r="Z537" s="100">
        <v>133245</v>
      </c>
      <c r="AA537" s="100">
        <v>467155</v>
      </c>
    </row>
    <row r="538" spans="15:27" ht="15">
      <c r="O538" s="98" t="s">
        <v>169</v>
      </c>
      <c r="P538" s="99" t="s">
        <v>2194</v>
      </c>
      <c r="Q538" s="79"/>
      <c r="R538" s="46">
        <f t="shared" si="33"/>
        <v>4830494</v>
      </c>
      <c r="S538" s="100">
        <v>338650</v>
      </c>
      <c r="T538" s="100">
        <v>4491844</v>
      </c>
      <c r="V538" s="98" t="s">
        <v>192</v>
      </c>
      <c r="W538" s="99" t="s">
        <v>2201</v>
      </c>
      <c r="X538" s="100">
        <v>17700</v>
      </c>
      <c r="Y538" s="100">
        <f t="shared" si="34"/>
        <v>93288</v>
      </c>
      <c r="Z538" s="100">
        <v>57000</v>
      </c>
      <c r="AA538" s="100">
        <v>36288</v>
      </c>
    </row>
    <row r="539" spans="15:27" ht="15">
      <c r="O539" s="98" t="s">
        <v>172</v>
      </c>
      <c r="P539" s="99" t="s">
        <v>2195</v>
      </c>
      <c r="Q539" s="79"/>
      <c r="R539" s="46">
        <f t="shared" si="33"/>
        <v>3003411</v>
      </c>
      <c r="S539" s="100">
        <v>346455</v>
      </c>
      <c r="T539" s="100">
        <v>2656956</v>
      </c>
      <c r="V539" s="98" t="s">
        <v>193</v>
      </c>
      <c r="W539" s="99" t="s">
        <v>2334</v>
      </c>
      <c r="X539" s="79"/>
      <c r="Y539" s="100">
        <f t="shared" si="34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3"/>
        <v>16013546</v>
      </c>
      <c r="S540" s="100">
        <v>6057163</v>
      </c>
      <c r="T540" s="100">
        <v>9956383</v>
      </c>
      <c r="V540" s="98" t="s">
        <v>194</v>
      </c>
      <c r="W540" s="99" t="s">
        <v>2202</v>
      </c>
      <c r="X540" s="100">
        <v>287300</v>
      </c>
      <c r="Y540" s="100">
        <f t="shared" si="34"/>
        <v>1881770</v>
      </c>
      <c r="Z540" s="100">
        <v>503259</v>
      </c>
      <c r="AA540" s="100">
        <v>1378511</v>
      </c>
    </row>
    <row r="541" spans="15:27" ht="15">
      <c r="O541" s="98" t="s">
        <v>178</v>
      </c>
      <c r="P541" s="99" t="s">
        <v>1846</v>
      </c>
      <c r="Q541" s="100">
        <v>1226000</v>
      </c>
      <c r="R541" s="46">
        <f t="shared" si="33"/>
        <v>6194281</v>
      </c>
      <c r="S541" s="100">
        <v>1264840</v>
      </c>
      <c r="T541" s="100">
        <v>4929441</v>
      </c>
      <c r="V541" s="98" t="s">
        <v>198</v>
      </c>
      <c r="W541" s="99" t="s">
        <v>1928</v>
      </c>
      <c r="X541" s="100">
        <v>68500</v>
      </c>
      <c r="Y541" s="100">
        <f t="shared" si="34"/>
        <v>619457</v>
      </c>
      <c r="Z541" s="100">
        <v>30500</v>
      </c>
      <c r="AA541" s="100">
        <v>588957</v>
      </c>
    </row>
    <row r="542" spans="15:27" ht="15">
      <c r="O542" s="98" t="s">
        <v>180</v>
      </c>
      <c r="P542" s="99" t="s">
        <v>2197</v>
      </c>
      <c r="Q542" s="100">
        <v>11524076</v>
      </c>
      <c r="R542" s="46">
        <f t="shared" si="33"/>
        <v>29589891</v>
      </c>
      <c r="S542" s="100">
        <v>8349621</v>
      </c>
      <c r="T542" s="100">
        <v>21240270</v>
      </c>
      <c r="V542" s="98" t="s">
        <v>201</v>
      </c>
      <c r="W542" s="99" t="s">
        <v>2203</v>
      </c>
      <c r="X542" s="100">
        <v>24825</v>
      </c>
      <c r="Y542" s="100">
        <f t="shared" si="34"/>
        <v>205748</v>
      </c>
      <c r="Z542" s="79"/>
      <c r="AA542" s="100">
        <v>205748</v>
      </c>
    </row>
    <row r="543" spans="15:27" ht="15">
      <c r="O543" s="98" t="s">
        <v>183</v>
      </c>
      <c r="P543" s="99" t="s">
        <v>1977</v>
      </c>
      <c r="Q543" s="100">
        <v>22242695</v>
      </c>
      <c r="R543" s="46">
        <f t="shared" si="33"/>
        <v>13566416</v>
      </c>
      <c r="S543" s="100">
        <v>2409897</v>
      </c>
      <c r="T543" s="100">
        <v>11156519</v>
      </c>
      <c r="V543" s="98" t="s">
        <v>204</v>
      </c>
      <c r="W543" s="99" t="s">
        <v>1898</v>
      </c>
      <c r="X543" s="100">
        <v>64771</v>
      </c>
      <c r="Y543" s="100">
        <f t="shared" si="34"/>
        <v>19550138</v>
      </c>
      <c r="Z543" s="100">
        <v>221308</v>
      </c>
      <c r="AA543" s="100">
        <v>19328830</v>
      </c>
    </row>
    <row r="544" spans="15:27" ht="15">
      <c r="O544" s="98" t="s">
        <v>185</v>
      </c>
      <c r="P544" s="99" t="s">
        <v>2198</v>
      </c>
      <c r="Q544" s="100">
        <v>19185091</v>
      </c>
      <c r="R544" s="46">
        <f t="shared" si="33"/>
        <v>27380019</v>
      </c>
      <c r="S544" s="100">
        <v>14066046</v>
      </c>
      <c r="T544" s="100">
        <v>13313973</v>
      </c>
      <c r="V544" s="98" t="s">
        <v>207</v>
      </c>
      <c r="W544" s="99" t="s">
        <v>2204</v>
      </c>
      <c r="X544" s="100">
        <v>2075400</v>
      </c>
      <c r="Y544" s="100">
        <f t="shared" si="34"/>
        <v>7319833</v>
      </c>
      <c r="Z544" s="100">
        <v>147500</v>
      </c>
      <c r="AA544" s="100">
        <v>7172333</v>
      </c>
    </row>
    <row r="545" spans="15:27" ht="15">
      <c r="O545" s="98" t="s">
        <v>188</v>
      </c>
      <c r="P545" s="99" t="s">
        <v>2199</v>
      </c>
      <c r="Q545" s="79"/>
      <c r="R545" s="46">
        <f t="shared" si="33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100">
        <f t="shared" si="34"/>
        <v>185650</v>
      </c>
      <c r="Z545" s="100">
        <v>11400</v>
      </c>
      <c r="AA545" s="100">
        <v>174250</v>
      </c>
    </row>
    <row r="546" spans="15:27" ht="15">
      <c r="O546" s="98" t="s">
        <v>191</v>
      </c>
      <c r="P546" s="99" t="s">
        <v>2200</v>
      </c>
      <c r="Q546" s="100">
        <v>1389844</v>
      </c>
      <c r="R546" s="46">
        <f t="shared" si="33"/>
        <v>1019507</v>
      </c>
      <c r="S546" s="100">
        <v>96400</v>
      </c>
      <c r="T546" s="100">
        <v>923107</v>
      </c>
      <c r="V546" s="98" t="s">
        <v>212</v>
      </c>
      <c r="W546" s="99" t="s">
        <v>2206</v>
      </c>
      <c r="X546" s="100">
        <v>162877</v>
      </c>
      <c r="Y546" s="100">
        <f t="shared" si="34"/>
        <v>850766</v>
      </c>
      <c r="Z546" s="100">
        <v>137001</v>
      </c>
      <c r="AA546" s="100">
        <v>713765</v>
      </c>
    </row>
    <row r="547" spans="15:27" ht="15">
      <c r="O547" s="98" t="s">
        <v>192</v>
      </c>
      <c r="P547" s="99" t="s">
        <v>2201</v>
      </c>
      <c r="Q547" s="79"/>
      <c r="R547" s="46">
        <f t="shared" si="33"/>
        <v>370549</v>
      </c>
      <c r="S547" s="79"/>
      <c r="T547" s="100">
        <v>370549</v>
      </c>
      <c r="V547" s="98" t="s">
        <v>214</v>
      </c>
      <c r="W547" s="99" t="s">
        <v>2207</v>
      </c>
      <c r="X547" s="100">
        <v>72200</v>
      </c>
      <c r="Y547" s="100">
        <f t="shared" si="34"/>
        <v>201242</v>
      </c>
      <c r="Z547" s="100">
        <v>46410</v>
      </c>
      <c r="AA547" s="100">
        <v>154832</v>
      </c>
    </row>
    <row r="548" spans="15:27" ht="15">
      <c r="O548" s="98" t="s">
        <v>193</v>
      </c>
      <c r="P548" s="99" t="s">
        <v>2334</v>
      </c>
      <c r="Q548" s="79"/>
      <c r="R548" s="46">
        <f t="shared" si="33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135399</v>
      </c>
      <c r="Y548" s="100">
        <f t="shared" si="34"/>
        <v>570533</v>
      </c>
      <c r="Z548" s="100">
        <v>5000</v>
      </c>
      <c r="AA548" s="100">
        <v>565533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1427398</v>
      </c>
      <c r="S549" s="100">
        <v>213570</v>
      </c>
      <c r="T549" s="100">
        <v>1213828</v>
      </c>
      <c r="V549" s="98" t="s">
        <v>220</v>
      </c>
      <c r="W549" s="99" t="s">
        <v>2209</v>
      </c>
      <c r="X549" s="100">
        <v>2095203</v>
      </c>
      <c r="Y549" s="100">
        <f t="shared" si="34"/>
        <v>294375</v>
      </c>
      <c r="Z549" s="100">
        <v>114785</v>
      </c>
      <c r="AA549" s="100">
        <v>179590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301003</v>
      </c>
      <c r="S550" s="100">
        <v>110000</v>
      </c>
      <c r="T550" s="100">
        <v>191003</v>
      </c>
      <c r="V550" s="98" t="s">
        <v>223</v>
      </c>
      <c r="W550" s="99" t="s">
        <v>2210</v>
      </c>
      <c r="X550" s="100">
        <v>76770</v>
      </c>
      <c r="Y550" s="100">
        <f t="shared" si="34"/>
        <v>137071</v>
      </c>
      <c r="Z550" s="100">
        <v>7320</v>
      </c>
      <c r="AA550" s="100">
        <v>129751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666795</v>
      </c>
      <c r="S551" s="100">
        <v>129125</v>
      </c>
      <c r="T551" s="100">
        <v>537670</v>
      </c>
      <c r="V551" s="98" t="s">
        <v>226</v>
      </c>
      <c r="W551" s="99" t="s">
        <v>2211</v>
      </c>
      <c r="X551" s="100">
        <v>9946383</v>
      </c>
      <c r="Y551" s="100">
        <f t="shared" si="34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647779</v>
      </c>
      <c r="S552" s="100">
        <v>183900</v>
      </c>
      <c r="T552" s="100">
        <v>463879</v>
      </c>
      <c r="V552" s="98" t="s">
        <v>229</v>
      </c>
      <c r="W552" s="99" t="s">
        <v>1832</v>
      </c>
      <c r="X552" s="79"/>
      <c r="Y552" s="100">
        <f t="shared" si="34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269744</v>
      </c>
      <c r="S553" s="100">
        <v>71500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100">
        <f t="shared" si="34"/>
        <v>356843</v>
      </c>
      <c r="Z553" s="100">
        <v>34846</v>
      </c>
      <c r="AA553" s="100">
        <v>321997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333302</v>
      </c>
      <c r="S554" s="100">
        <v>18100</v>
      </c>
      <c r="T554" s="100">
        <v>315202</v>
      </c>
      <c r="V554" s="98" t="s">
        <v>235</v>
      </c>
      <c r="W554" s="99" t="s">
        <v>2213</v>
      </c>
      <c r="X554" s="100">
        <v>2587768</v>
      </c>
      <c r="Y554" s="100">
        <f t="shared" si="34"/>
        <v>5732975</v>
      </c>
      <c r="Z554" s="100">
        <v>112000</v>
      </c>
      <c r="AA554" s="100">
        <v>5620975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680162</v>
      </c>
      <c r="S555" s="100">
        <v>366611</v>
      </c>
      <c r="T555" s="100">
        <v>313551</v>
      </c>
      <c r="V555" s="98" t="s">
        <v>238</v>
      </c>
      <c r="W555" s="99" t="s">
        <v>2214</v>
      </c>
      <c r="X555" s="100">
        <v>1620026</v>
      </c>
      <c r="Y555" s="100">
        <f t="shared" si="34"/>
        <v>1025125</v>
      </c>
      <c r="Z555" s="100">
        <v>25233</v>
      </c>
      <c r="AA555" s="100">
        <v>999892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562597</v>
      </c>
      <c r="S556" s="100">
        <v>133600</v>
      </c>
      <c r="T556" s="100">
        <v>428997</v>
      </c>
      <c r="V556" s="98" t="s">
        <v>240</v>
      </c>
      <c r="W556" s="99" t="s">
        <v>2215</v>
      </c>
      <c r="X556" s="100">
        <v>873350</v>
      </c>
      <c r="Y556" s="100">
        <f t="shared" si="34"/>
        <v>1769364</v>
      </c>
      <c r="Z556" s="100">
        <v>35050</v>
      </c>
      <c r="AA556" s="100">
        <v>1734314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1274372</v>
      </c>
      <c r="S557" s="100">
        <v>20600</v>
      </c>
      <c r="T557" s="100">
        <v>1253772</v>
      </c>
      <c r="V557" s="98" t="s">
        <v>243</v>
      </c>
      <c r="W557" s="99" t="s">
        <v>1814</v>
      </c>
      <c r="X557" s="100">
        <v>470281</v>
      </c>
      <c r="Y557" s="100">
        <f t="shared" si="34"/>
        <v>1630981</v>
      </c>
      <c r="Z557" s="100">
        <v>24780</v>
      </c>
      <c r="AA557" s="100">
        <v>1606201</v>
      </c>
    </row>
    <row r="558" spans="15:27" ht="15">
      <c r="O558" s="98" t="s">
        <v>220</v>
      </c>
      <c r="P558" s="99" t="s">
        <v>2209</v>
      </c>
      <c r="Q558" s="79"/>
      <c r="R558" s="46">
        <f t="shared" si="33"/>
        <v>438590</v>
      </c>
      <c r="S558" s="100">
        <v>500</v>
      </c>
      <c r="T558" s="100">
        <v>438090</v>
      </c>
      <c r="V558" s="98" t="s">
        <v>246</v>
      </c>
      <c r="W558" s="99" t="s">
        <v>2223</v>
      </c>
      <c r="X558" s="100">
        <v>320131</v>
      </c>
      <c r="Y558" s="100">
        <f t="shared" si="34"/>
        <v>2515334</v>
      </c>
      <c r="Z558" s="100">
        <v>1160000</v>
      </c>
      <c r="AA558" s="100">
        <v>1355334</v>
      </c>
    </row>
    <row r="559" spans="15:27" ht="15">
      <c r="O559" s="98" t="s">
        <v>223</v>
      </c>
      <c r="P559" s="99" t="s">
        <v>2210</v>
      </c>
      <c r="Q559" s="100">
        <v>242900</v>
      </c>
      <c r="R559" s="46">
        <f t="shared" si="33"/>
        <v>702661</v>
      </c>
      <c r="S559" s="100">
        <v>15900</v>
      </c>
      <c r="T559" s="100">
        <v>686761</v>
      </c>
      <c r="V559" s="98" t="s">
        <v>249</v>
      </c>
      <c r="W559" s="99" t="s">
        <v>2224</v>
      </c>
      <c r="X559" s="100">
        <v>166976825</v>
      </c>
      <c r="Y559" s="100">
        <f t="shared" si="34"/>
        <v>6784437</v>
      </c>
      <c r="Z559" s="100">
        <v>3199003</v>
      </c>
      <c r="AA559" s="100">
        <v>3585434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479167</v>
      </c>
      <c r="S562" s="100">
        <v>52920</v>
      </c>
      <c r="T562" s="100">
        <v>426247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3251676</v>
      </c>
      <c r="S563" s="100">
        <v>193001</v>
      </c>
      <c r="T563" s="100">
        <v>3058675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902339</v>
      </c>
      <c r="S564" s="100">
        <v>49900</v>
      </c>
      <c r="T564" s="100">
        <v>852439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1083182</v>
      </c>
      <c r="S565" s="100">
        <v>108241</v>
      </c>
      <c r="T565" s="100">
        <v>974941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1687029</v>
      </c>
      <c r="S566" s="100">
        <v>28650</v>
      </c>
      <c r="T566" s="100">
        <v>1658379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884764</v>
      </c>
      <c r="S567" s="100">
        <v>287750</v>
      </c>
      <c r="T567" s="100">
        <v>597014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6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October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667362</v>
      </c>
      <c r="F31" s="171">
        <f>work!I31+work!J31</f>
        <v>56900</v>
      </c>
      <c r="G31" s="172"/>
      <c r="H31" s="173" t="str">
        <f>work!L31</f>
        <v>20171108</v>
      </c>
      <c r="I31" s="174">
        <f>E31</f>
        <v>667362</v>
      </c>
      <c r="J31" s="174">
        <f>F31</f>
        <v>56900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8191200</v>
      </c>
      <c r="F32" s="177">
        <f>work!I32+work!J32</f>
        <v>18034088</v>
      </c>
      <c r="G32" s="121"/>
      <c r="H32" s="178" t="str">
        <f>work!L32</f>
        <v>20171108</v>
      </c>
      <c r="I32" s="120">
        <f aca="true" t="shared" si="0" ref="I32:I95">E32</f>
        <v>8191200</v>
      </c>
      <c r="J32" s="120">
        <f aca="true" t="shared" si="1" ref="J32:J95">F32</f>
        <v>18034088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3400184</v>
      </c>
      <c r="F33" s="177">
        <f>work!I33+work!J33</f>
        <v>26750</v>
      </c>
      <c r="G33" s="121"/>
      <c r="H33" s="178" t="str">
        <f>work!L33</f>
        <v>20171108</v>
      </c>
      <c r="I33" s="120">
        <f t="shared" si="0"/>
        <v>3400184</v>
      </c>
      <c r="J33" s="120">
        <f t="shared" si="1"/>
        <v>26750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188987</v>
      </c>
      <c r="F34" s="177">
        <f>work!I34+work!J34</f>
        <v>7100</v>
      </c>
      <c r="G34" s="119"/>
      <c r="H34" s="178" t="str">
        <f>work!L34</f>
        <v>20171207</v>
      </c>
      <c r="I34" s="120">
        <f t="shared" si="0"/>
        <v>188987</v>
      </c>
      <c r="J34" s="120">
        <f t="shared" si="1"/>
        <v>7100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122632</v>
      </c>
      <c r="F35" s="177">
        <f>work!I35+work!J35</f>
        <v>108217</v>
      </c>
      <c r="G35" s="121"/>
      <c r="H35" s="178" t="str">
        <f>work!L35</f>
        <v>20171207</v>
      </c>
      <c r="I35" s="120">
        <f t="shared" si="0"/>
        <v>122632</v>
      </c>
      <c r="J35" s="120">
        <f t="shared" si="1"/>
        <v>108217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1728</v>
      </c>
      <c r="F36" s="177">
        <f>work!I36+work!J36</f>
        <v>0</v>
      </c>
      <c r="G36" s="121"/>
      <c r="H36" s="178" t="str">
        <f>work!L36</f>
        <v>20171108</v>
      </c>
      <c r="I36" s="120">
        <f t="shared" si="0"/>
        <v>1728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86698</v>
      </c>
      <c r="F37" s="177">
        <f>work!I37+work!J37</f>
        <v>8000</v>
      </c>
      <c r="G37" s="121"/>
      <c r="H37" s="178" t="str">
        <f>work!L37</f>
        <v>20171108</v>
      </c>
      <c r="I37" s="120">
        <f t="shared" si="0"/>
        <v>86698</v>
      </c>
      <c r="J37" s="120">
        <f t="shared" si="1"/>
        <v>8000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1537180</v>
      </c>
      <c r="F38" s="177">
        <f>work!I38+work!J38</f>
        <v>13593542</v>
      </c>
      <c r="G38" s="121"/>
      <c r="H38" s="178" t="str">
        <f>work!L38</f>
        <v>20171108</v>
      </c>
      <c r="I38" s="120">
        <f t="shared" si="0"/>
        <v>1537180</v>
      </c>
      <c r="J38" s="120">
        <f t="shared" si="1"/>
        <v>13593542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17002</v>
      </c>
      <c r="F39" s="177">
        <f>work!I39+work!J39</f>
        <v>108550</v>
      </c>
      <c r="G39" s="121"/>
      <c r="H39" s="178" t="str">
        <f>work!L39</f>
        <v>20171108</v>
      </c>
      <c r="I39" s="120">
        <f t="shared" si="0"/>
        <v>17002</v>
      </c>
      <c r="J39" s="120">
        <f t="shared" si="1"/>
        <v>108550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71938</v>
      </c>
      <c r="F40" s="177">
        <f>work!I40+work!J40</f>
        <v>365100</v>
      </c>
      <c r="G40" s="121"/>
      <c r="H40" s="178" t="str">
        <f>work!L40</f>
        <v>20171207</v>
      </c>
      <c r="I40" s="120">
        <f t="shared" si="0"/>
        <v>71938</v>
      </c>
      <c r="J40" s="120">
        <f t="shared" si="1"/>
        <v>365100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1637461</v>
      </c>
      <c r="F41" s="177">
        <f>work!I41+work!J41</f>
        <v>192950</v>
      </c>
      <c r="G41" s="121"/>
      <c r="H41" s="178" t="str">
        <f>work!L41</f>
        <v>20171108</v>
      </c>
      <c r="I41" s="120">
        <f t="shared" si="0"/>
        <v>1637461</v>
      </c>
      <c r="J41" s="120">
        <f t="shared" si="1"/>
        <v>192950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9341991</v>
      </c>
      <c r="F42" s="177">
        <f>work!I42+work!J42</f>
        <v>589625</v>
      </c>
      <c r="G42" s="121"/>
      <c r="H42" s="178" t="str">
        <f>work!L42</f>
        <v>20171108</v>
      </c>
      <c r="I42" s="120">
        <f t="shared" si="0"/>
        <v>9341991</v>
      </c>
      <c r="J42" s="120">
        <f t="shared" si="1"/>
        <v>589625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213568</v>
      </c>
      <c r="F43" s="177">
        <f>work!I43+work!J43</f>
        <v>138809</v>
      </c>
      <c r="G43" s="121"/>
      <c r="H43" s="178" t="str">
        <f>work!L43</f>
        <v>20171108</v>
      </c>
      <c r="I43" s="120">
        <f t="shared" si="0"/>
        <v>213568</v>
      </c>
      <c r="J43" s="120">
        <f t="shared" si="1"/>
        <v>138809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254023</v>
      </c>
      <c r="F44" s="177">
        <f>work!I44+work!J44</f>
        <v>244976</v>
      </c>
      <c r="G44" s="119"/>
      <c r="H44" s="178" t="str">
        <f>work!L44</f>
        <v>20171108</v>
      </c>
      <c r="I44" s="120">
        <f t="shared" si="0"/>
        <v>254023</v>
      </c>
      <c r="J44" s="120">
        <f t="shared" si="1"/>
        <v>244976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7039189</v>
      </c>
      <c r="F45" s="177">
        <f>work!I45+work!J45</f>
        <v>0</v>
      </c>
      <c r="G45" s="121"/>
      <c r="H45" s="178" t="str">
        <f>work!L45</f>
        <v>20171108</v>
      </c>
      <c r="I45" s="120">
        <f t="shared" si="0"/>
        <v>7039189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4114475</v>
      </c>
      <c r="F46" s="177">
        <f>work!I46+work!J46</f>
        <v>3000</v>
      </c>
      <c r="G46" s="121"/>
      <c r="H46" s="178" t="str">
        <f>work!L46</f>
        <v>20171108</v>
      </c>
      <c r="I46" s="120">
        <f t="shared" si="0"/>
        <v>4114475</v>
      </c>
      <c r="J46" s="120">
        <f t="shared" si="1"/>
        <v>3000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251869</v>
      </c>
      <c r="F47" s="177">
        <f>work!I47+work!J47</f>
        <v>25213</v>
      </c>
      <c r="G47" s="121"/>
      <c r="H47" s="178" t="str">
        <f>work!L47</f>
        <v>20171108</v>
      </c>
      <c r="I47" s="120">
        <f t="shared" si="0"/>
        <v>251869</v>
      </c>
      <c r="J47" s="120">
        <f t="shared" si="1"/>
        <v>25213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844673</v>
      </c>
      <c r="F48" s="177">
        <f>work!I48+work!J48</f>
        <v>86700</v>
      </c>
      <c r="G48" s="121"/>
      <c r="H48" s="178" t="str">
        <f>work!L48</f>
        <v>20171108</v>
      </c>
      <c r="I48" s="120">
        <f t="shared" si="0"/>
        <v>844673</v>
      </c>
      <c r="J48" s="120">
        <f t="shared" si="1"/>
        <v>86700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352819</v>
      </c>
      <c r="F49" s="177">
        <f>work!I49+work!J49</f>
        <v>543844</v>
      </c>
      <c r="G49" s="121"/>
      <c r="H49" s="178" t="str">
        <f>work!L49</f>
        <v>20171108</v>
      </c>
      <c r="I49" s="120">
        <f t="shared" si="0"/>
        <v>352819</v>
      </c>
      <c r="J49" s="120">
        <f t="shared" si="1"/>
        <v>543844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60060</v>
      </c>
      <c r="F50" s="177">
        <f>work!I50+work!J50</f>
        <v>0</v>
      </c>
      <c r="G50" s="121"/>
      <c r="H50" s="178" t="s">
        <v>9</v>
      </c>
      <c r="I50" s="120">
        <f t="shared" si="0"/>
        <v>60060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405037</v>
      </c>
      <c r="F51" s="177">
        <f>work!I51+work!J51</f>
        <v>274919</v>
      </c>
      <c r="G51" s="121"/>
      <c r="H51" s="178" t="str">
        <f>work!L51</f>
        <v>20171108</v>
      </c>
      <c r="I51" s="120">
        <f t="shared" si="0"/>
        <v>405037</v>
      </c>
      <c r="J51" s="120">
        <f t="shared" si="1"/>
        <v>274919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1331910</v>
      </c>
      <c r="F52" s="177">
        <f>work!I52+work!J52</f>
        <v>1236985</v>
      </c>
      <c r="G52" s="121"/>
      <c r="H52" s="178" t="str">
        <f>work!L52</f>
        <v>20171108</v>
      </c>
      <c r="I52" s="120">
        <f t="shared" si="0"/>
        <v>1331910</v>
      </c>
      <c r="J52" s="120">
        <f t="shared" si="1"/>
        <v>1236985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75957</v>
      </c>
      <c r="F53" s="177">
        <f>work!I53+work!J53</f>
        <v>57252</v>
      </c>
      <c r="G53" s="121"/>
      <c r="H53" s="178" t="str">
        <f>work!L53</f>
        <v>20171207</v>
      </c>
      <c r="I53" s="120">
        <f t="shared" si="0"/>
        <v>75957</v>
      </c>
      <c r="J53" s="120">
        <f t="shared" si="1"/>
        <v>57252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576158</v>
      </c>
      <c r="F54" s="177">
        <f>work!I54+work!J54</f>
        <v>58901</v>
      </c>
      <c r="G54" s="121"/>
      <c r="H54" s="178" t="str">
        <f>work!L54</f>
        <v>20171207</v>
      </c>
      <c r="I54" s="120">
        <f t="shared" si="0"/>
        <v>576158</v>
      </c>
      <c r="J54" s="120">
        <f t="shared" si="1"/>
        <v>58901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165345</v>
      </c>
      <c r="F55" s="177">
        <f>work!I55+work!J55</f>
        <v>73100</v>
      </c>
      <c r="G55" s="121"/>
      <c r="H55" s="178" t="str">
        <f>work!L55</f>
        <v>20171108</v>
      </c>
      <c r="I55" s="120">
        <f t="shared" si="0"/>
        <v>165345</v>
      </c>
      <c r="J55" s="120">
        <f t="shared" si="1"/>
        <v>73100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1666671</v>
      </c>
      <c r="F56" s="177">
        <f>work!I56+work!J56</f>
        <v>11094</v>
      </c>
      <c r="G56" s="121"/>
      <c r="H56" s="178" t="str">
        <f>work!L56</f>
        <v>20171207</v>
      </c>
      <c r="I56" s="120">
        <f t="shared" si="0"/>
        <v>1666671</v>
      </c>
      <c r="J56" s="120">
        <f t="shared" si="1"/>
        <v>11094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164403</v>
      </c>
      <c r="F57" s="177">
        <f>work!I57+work!J57</f>
        <v>100000</v>
      </c>
      <c r="G57" s="121"/>
      <c r="H57" s="178" t="str">
        <f>work!L57</f>
        <v>20171108</v>
      </c>
      <c r="I57" s="120">
        <f t="shared" si="0"/>
        <v>164403</v>
      </c>
      <c r="J57" s="120">
        <f t="shared" si="1"/>
        <v>100000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139013</v>
      </c>
      <c r="F58" s="177">
        <f>work!I58+work!J58</f>
        <v>221601</v>
      </c>
      <c r="G58" s="121"/>
      <c r="H58" s="178" t="str">
        <f>work!L58</f>
        <v>20171207</v>
      </c>
      <c r="I58" s="120">
        <f t="shared" si="0"/>
        <v>139013</v>
      </c>
      <c r="J58" s="120">
        <f t="shared" si="1"/>
        <v>221601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327905</v>
      </c>
      <c r="F59" s="177">
        <f>work!I59+work!J59</f>
        <v>745553</v>
      </c>
      <c r="G59" s="121"/>
      <c r="H59" s="178" t="str">
        <f>work!L59</f>
        <v>20171108</v>
      </c>
      <c r="I59" s="120">
        <f t="shared" si="0"/>
        <v>327905</v>
      </c>
      <c r="J59" s="120">
        <f t="shared" si="1"/>
        <v>745553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953444</v>
      </c>
      <c r="F60" s="177">
        <f>work!I60+work!J60</f>
        <v>657200</v>
      </c>
      <c r="G60" s="121"/>
      <c r="H60" s="178" t="str">
        <f>work!L60</f>
        <v>20171108</v>
      </c>
      <c r="I60" s="120">
        <f t="shared" si="0"/>
        <v>953444</v>
      </c>
      <c r="J60" s="120">
        <f t="shared" si="1"/>
        <v>657200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1204376</v>
      </c>
      <c r="F61" s="177">
        <f>work!I61+work!J61</f>
        <v>150900</v>
      </c>
      <c r="G61" s="121"/>
      <c r="H61" s="178" t="str">
        <f>work!L61</f>
        <v>20171108</v>
      </c>
      <c r="I61" s="120">
        <f t="shared" si="0"/>
        <v>1204376</v>
      </c>
      <c r="J61" s="120">
        <f t="shared" si="1"/>
        <v>150900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953361</v>
      </c>
      <c r="F62" s="177">
        <f>work!I62+work!J62</f>
        <v>0</v>
      </c>
      <c r="G62" s="121"/>
      <c r="H62" s="178" t="str">
        <f>work!L62</f>
        <v>20171108</v>
      </c>
      <c r="I62" s="120">
        <f t="shared" si="0"/>
        <v>953361</v>
      </c>
      <c r="J62" s="120">
        <f t="shared" si="1"/>
        <v>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518461</v>
      </c>
      <c r="F63" s="177">
        <f>work!I63+work!J63</f>
        <v>23250</v>
      </c>
      <c r="G63" s="121"/>
      <c r="H63" s="178" t="str">
        <f>work!L63</f>
        <v>20171108</v>
      </c>
      <c r="I63" s="120">
        <f t="shared" si="0"/>
        <v>518461</v>
      </c>
      <c r="J63" s="120">
        <f t="shared" si="1"/>
        <v>23250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854055</v>
      </c>
      <c r="F64" s="177">
        <f>work!I64+work!J64</f>
        <v>162400</v>
      </c>
      <c r="G64" s="121"/>
      <c r="H64" s="178" t="str">
        <f>work!L64</f>
        <v>20171207</v>
      </c>
      <c r="I64" s="120">
        <f t="shared" si="0"/>
        <v>854055</v>
      </c>
      <c r="J64" s="120">
        <f t="shared" si="1"/>
        <v>162400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384139</v>
      </c>
      <c r="F65" s="177">
        <f>work!I65+work!J65</f>
        <v>2981471</v>
      </c>
      <c r="G65" s="121"/>
      <c r="H65" s="178" t="str">
        <f>work!L65</f>
        <v>20171108</v>
      </c>
      <c r="I65" s="120">
        <f t="shared" si="0"/>
        <v>384139</v>
      </c>
      <c r="J65" s="120">
        <f t="shared" si="1"/>
        <v>2981471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615999</v>
      </c>
      <c r="F66" s="177">
        <f>work!I66+work!J66</f>
        <v>104000</v>
      </c>
      <c r="G66" s="121"/>
      <c r="H66" s="178" t="str">
        <f>work!L66</f>
        <v>20171207</v>
      </c>
      <c r="I66" s="120">
        <f t="shared" si="0"/>
        <v>615999</v>
      </c>
      <c r="J66" s="120">
        <f t="shared" si="1"/>
        <v>104000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273165</v>
      </c>
      <c r="F67" s="177">
        <f>work!I67+work!J67</f>
        <v>37150</v>
      </c>
      <c r="G67" s="121"/>
      <c r="H67" s="178" t="str">
        <f>work!L67</f>
        <v>20171108</v>
      </c>
      <c r="I67" s="120">
        <f t="shared" si="0"/>
        <v>273165</v>
      </c>
      <c r="J67" s="120">
        <f t="shared" si="1"/>
        <v>37150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378907</v>
      </c>
      <c r="F68" s="177">
        <f>work!I68+work!J68</f>
        <v>776219</v>
      </c>
      <c r="G68" s="121"/>
      <c r="H68" s="178" t="str">
        <f>work!L68</f>
        <v>20171108</v>
      </c>
      <c r="I68" s="120">
        <f t="shared" si="0"/>
        <v>378907</v>
      </c>
      <c r="J68" s="120">
        <f t="shared" si="1"/>
        <v>776219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583932</v>
      </c>
      <c r="F69" s="177">
        <f>work!I69+work!J69</f>
        <v>695800</v>
      </c>
      <c r="G69" s="121"/>
      <c r="H69" s="178" t="str">
        <f>work!L69</f>
        <v>20171108</v>
      </c>
      <c r="I69" s="120">
        <f t="shared" si="0"/>
        <v>583932</v>
      </c>
      <c r="J69" s="120">
        <f t="shared" si="1"/>
        <v>695800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1899166</v>
      </c>
      <c r="F70" s="177">
        <f>work!I70+work!J70</f>
        <v>888638</v>
      </c>
      <c r="G70" s="121"/>
      <c r="H70" s="178" t="str">
        <f>work!L70</f>
        <v>20171108</v>
      </c>
      <c r="I70" s="120">
        <f t="shared" si="0"/>
        <v>1899166</v>
      </c>
      <c r="J70" s="120">
        <f t="shared" si="1"/>
        <v>888638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922349</v>
      </c>
      <c r="F71" s="177">
        <f>work!I71+work!J71</f>
        <v>19140</v>
      </c>
      <c r="G71" s="121"/>
      <c r="H71" s="178" t="str">
        <f>work!L71</f>
        <v>20171108</v>
      </c>
      <c r="I71" s="120">
        <f t="shared" si="0"/>
        <v>922349</v>
      </c>
      <c r="J71" s="120">
        <f t="shared" si="1"/>
        <v>19140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5958133</v>
      </c>
      <c r="F72" s="177">
        <f>work!I72+work!J72</f>
        <v>346672</v>
      </c>
      <c r="G72" s="121"/>
      <c r="H72" s="178" t="str">
        <f>work!L72</f>
        <v>20171108</v>
      </c>
      <c r="I72" s="120">
        <f t="shared" si="0"/>
        <v>5958133</v>
      </c>
      <c r="J72" s="120">
        <f t="shared" si="1"/>
        <v>346672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1675836</v>
      </c>
      <c r="F73" s="177">
        <f>work!I73+work!J73</f>
        <v>186271</v>
      </c>
      <c r="G73" s="121"/>
      <c r="H73" s="178" t="str">
        <f>work!L73</f>
        <v>20171108</v>
      </c>
      <c r="I73" s="120">
        <f t="shared" si="0"/>
        <v>1675836</v>
      </c>
      <c r="J73" s="120">
        <f t="shared" si="1"/>
        <v>186271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647100</v>
      </c>
      <c r="F74" s="177">
        <f>work!I74+work!J74</f>
        <v>334501</v>
      </c>
      <c r="G74" s="121"/>
      <c r="H74" s="178" t="str">
        <f>work!L74</f>
        <v>20171108</v>
      </c>
      <c r="I74" s="120">
        <f t="shared" si="0"/>
        <v>647100</v>
      </c>
      <c r="J74" s="120">
        <f t="shared" si="1"/>
        <v>334501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1070683</v>
      </c>
      <c r="F75" s="177">
        <f>work!I75+work!J75</f>
        <v>229850</v>
      </c>
      <c r="G75" s="121"/>
      <c r="H75" s="178" t="str">
        <f>work!L75</f>
        <v>20171108</v>
      </c>
      <c r="I75" s="120">
        <f t="shared" si="0"/>
        <v>1070683</v>
      </c>
      <c r="J75" s="120">
        <f t="shared" si="1"/>
        <v>229850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957820</v>
      </c>
      <c r="F76" s="177">
        <f>work!I76+work!J76</f>
        <v>2248053</v>
      </c>
      <c r="G76" s="121"/>
      <c r="H76" s="178" t="str">
        <f>work!L76</f>
        <v>20171207</v>
      </c>
      <c r="I76" s="120">
        <f t="shared" si="0"/>
        <v>957820</v>
      </c>
      <c r="J76" s="120">
        <f t="shared" si="1"/>
        <v>2248053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329358</v>
      </c>
      <c r="F77" s="177">
        <f>work!I77+work!J77</f>
        <v>0</v>
      </c>
      <c r="G77" s="121"/>
      <c r="H77" s="178" t="str">
        <f>work!L77</f>
        <v>20171108</v>
      </c>
      <c r="I77" s="120">
        <f t="shared" si="0"/>
        <v>329358</v>
      </c>
      <c r="J77" s="120">
        <f t="shared" si="1"/>
        <v>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462389</v>
      </c>
      <c r="F78" s="177">
        <f>work!I78+work!J78</f>
        <v>124600</v>
      </c>
      <c r="G78" s="121"/>
      <c r="H78" s="178" t="str">
        <f>work!L78</f>
        <v>20171108</v>
      </c>
      <c r="I78" s="120">
        <f t="shared" si="0"/>
        <v>462389</v>
      </c>
      <c r="J78" s="120">
        <f t="shared" si="1"/>
        <v>124600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645017</v>
      </c>
      <c r="F79" s="177">
        <f>work!I79+work!J79</f>
        <v>88895</v>
      </c>
      <c r="G79" s="121"/>
      <c r="H79" s="178" t="str">
        <f>work!L79</f>
        <v>20171108</v>
      </c>
      <c r="I79" s="120">
        <f t="shared" si="0"/>
        <v>645017</v>
      </c>
      <c r="J79" s="120">
        <f t="shared" si="1"/>
        <v>88895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822540</v>
      </c>
      <c r="F80" s="177">
        <f>work!I80+work!J80</f>
        <v>512315</v>
      </c>
      <c r="G80" s="121"/>
      <c r="H80" s="178" t="str">
        <f>work!L80</f>
        <v>20171108</v>
      </c>
      <c r="I80" s="120">
        <f t="shared" si="0"/>
        <v>822540</v>
      </c>
      <c r="J80" s="120">
        <f t="shared" si="1"/>
        <v>512315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769401</v>
      </c>
      <c r="F81" s="177">
        <f>work!I81+work!J81</f>
        <v>85000</v>
      </c>
      <c r="G81" s="121"/>
      <c r="H81" s="178" t="str">
        <f>work!L81</f>
        <v>20171108</v>
      </c>
      <c r="I81" s="120">
        <f t="shared" si="0"/>
        <v>769401</v>
      </c>
      <c r="J81" s="120">
        <f t="shared" si="1"/>
        <v>85000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841741</v>
      </c>
      <c r="F82" s="177">
        <f>work!I82+work!J82</f>
        <v>2500</v>
      </c>
      <c r="G82" s="121"/>
      <c r="H82" s="178" t="str">
        <f>work!L82</f>
        <v>20171108</v>
      </c>
      <c r="I82" s="120">
        <f t="shared" si="0"/>
        <v>841741</v>
      </c>
      <c r="J82" s="120">
        <f t="shared" si="1"/>
        <v>2500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310092</v>
      </c>
      <c r="F83" s="177">
        <f>work!I83+work!J83</f>
        <v>339050</v>
      </c>
      <c r="G83" s="121"/>
      <c r="H83" s="178" t="str">
        <f>work!L83</f>
        <v>20171108</v>
      </c>
      <c r="I83" s="120">
        <f t="shared" si="0"/>
        <v>310092</v>
      </c>
      <c r="J83" s="120">
        <f t="shared" si="1"/>
        <v>339050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623650</v>
      </c>
      <c r="F84" s="177">
        <f>work!I84+work!J84</f>
        <v>4743029</v>
      </c>
      <c r="G84" s="121"/>
      <c r="H84" s="178" t="str">
        <f>work!L84</f>
        <v>20171108</v>
      </c>
      <c r="I84" s="120">
        <f t="shared" si="0"/>
        <v>623650</v>
      </c>
      <c r="J84" s="120">
        <f t="shared" si="1"/>
        <v>4743029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903219</v>
      </c>
      <c r="F85" s="177">
        <f>work!I85+work!J85</f>
        <v>1128879</v>
      </c>
      <c r="G85" s="121"/>
      <c r="H85" s="178" t="str">
        <f>work!L85</f>
        <v>20171108</v>
      </c>
      <c r="I85" s="120">
        <f t="shared" si="0"/>
        <v>903219</v>
      </c>
      <c r="J85" s="120">
        <f t="shared" si="1"/>
        <v>1128879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1646331</v>
      </c>
      <c r="F86" s="177">
        <f>work!I86+work!J86</f>
        <v>1644434</v>
      </c>
      <c r="G86" s="121"/>
      <c r="H86" s="178" t="str">
        <f>work!L86</f>
        <v>20171108</v>
      </c>
      <c r="I86" s="120">
        <f t="shared" si="0"/>
        <v>1646331</v>
      </c>
      <c r="J86" s="120">
        <f t="shared" si="1"/>
        <v>1644434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664400</v>
      </c>
      <c r="F87" s="177">
        <f>work!I87+work!J87</f>
        <v>38205</v>
      </c>
      <c r="G87" s="121"/>
      <c r="H87" s="178" t="str">
        <f>work!L87</f>
        <v>20171108</v>
      </c>
      <c r="I87" s="120">
        <f t="shared" si="0"/>
        <v>664400</v>
      </c>
      <c r="J87" s="120">
        <f t="shared" si="1"/>
        <v>38205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506503</v>
      </c>
      <c r="F88" s="177">
        <f>work!I88+work!J88</f>
        <v>50653</v>
      </c>
      <c r="G88" s="121"/>
      <c r="H88" s="178" t="str">
        <f>work!L88</f>
        <v>20171108</v>
      </c>
      <c r="I88" s="120">
        <f t="shared" si="0"/>
        <v>506503</v>
      </c>
      <c r="J88" s="120">
        <f t="shared" si="1"/>
        <v>50653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2229355</v>
      </c>
      <c r="F89" s="177">
        <f>work!I89+work!J89</f>
        <v>3532136</v>
      </c>
      <c r="G89" s="121"/>
      <c r="H89" s="178" t="str">
        <f>work!L89</f>
        <v>20171108</v>
      </c>
      <c r="I89" s="120">
        <f t="shared" si="0"/>
        <v>2229355</v>
      </c>
      <c r="J89" s="120">
        <f t="shared" si="1"/>
        <v>3532136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103054</v>
      </c>
      <c r="F90" s="177">
        <f>work!I90+work!J90</f>
        <v>360740</v>
      </c>
      <c r="G90" s="121"/>
      <c r="H90" s="178" t="str">
        <f>work!L90</f>
        <v>20171108</v>
      </c>
      <c r="I90" s="120">
        <f t="shared" si="0"/>
        <v>103054</v>
      </c>
      <c r="J90" s="120">
        <f t="shared" si="1"/>
        <v>360740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369071</v>
      </c>
      <c r="F91" s="177">
        <f>work!I91+work!J91</f>
        <v>33350</v>
      </c>
      <c r="G91" s="121"/>
      <c r="H91" s="178" t="str">
        <f>work!L91</f>
        <v>20171108</v>
      </c>
      <c r="I91" s="120">
        <f t="shared" si="0"/>
        <v>369071</v>
      </c>
      <c r="J91" s="120">
        <f t="shared" si="1"/>
        <v>33350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486502</v>
      </c>
      <c r="F92" s="177">
        <f>work!I92+work!J92</f>
        <v>59425</v>
      </c>
      <c r="G92" s="121"/>
      <c r="H92" s="178" t="str">
        <f>work!L92</f>
        <v>20171108</v>
      </c>
      <c r="I92" s="120">
        <f t="shared" si="0"/>
        <v>486502</v>
      </c>
      <c r="J92" s="120">
        <f t="shared" si="1"/>
        <v>59425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229207</v>
      </c>
      <c r="F93" s="177">
        <f>work!I93+work!J93</f>
        <v>549200</v>
      </c>
      <c r="G93" s="121"/>
      <c r="H93" s="178" t="str">
        <f>work!L93</f>
        <v>20171108</v>
      </c>
      <c r="I93" s="120">
        <f t="shared" si="0"/>
        <v>229207</v>
      </c>
      <c r="J93" s="120">
        <f t="shared" si="1"/>
        <v>549200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302087</v>
      </c>
      <c r="F94" s="177">
        <f>work!I94+work!J94</f>
        <v>0</v>
      </c>
      <c r="G94" s="121"/>
      <c r="H94" s="178" t="str">
        <f>work!L94</f>
        <v>20171108</v>
      </c>
      <c r="I94" s="120">
        <f t="shared" si="0"/>
        <v>302087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525892</v>
      </c>
      <c r="F95" s="177">
        <f>work!I95+work!J95</f>
        <v>108700</v>
      </c>
      <c r="G95" s="121"/>
      <c r="H95" s="178" t="str">
        <f>work!L95</f>
        <v>20171108</v>
      </c>
      <c r="I95" s="120">
        <f t="shared" si="0"/>
        <v>525892</v>
      </c>
      <c r="J95" s="120">
        <f t="shared" si="1"/>
        <v>108700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381282</v>
      </c>
      <c r="F96" s="177">
        <f>work!I96+work!J96</f>
        <v>0</v>
      </c>
      <c r="G96" s="121"/>
      <c r="H96" s="178" t="str">
        <f>work!L96</f>
        <v>20171108</v>
      </c>
      <c r="I96" s="120">
        <f aca="true" t="shared" si="2" ref="I96:I159">E96</f>
        <v>381282</v>
      </c>
      <c r="J96" s="120">
        <f aca="true" t="shared" si="3" ref="J96:J159">F96</f>
        <v>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1358663</v>
      </c>
      <c r="F97" s="177">
        <f>work!I97+work!J97</f>
        <v>23750</v>
      </c>
      <c r="G97" s="121"/>
      <c r="H97" s="178" t="str">
        <f>work!L97</f>
        <v>20171207</v>
      </c>
      <c r="I97" s="120">
        <f t="shared" si="2"/>
        <v>1358663</v>
      </c>
      <c r="J97" s="120">
        <f t="shared" si="3"/>
        <v>23750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1879360</v>
      </c>
      <c r="F98" s="177">
        <f>work!I98+work!J98</f>
        <v>73250</v>
      </c>
      <c r="G98" s="121"/>
      <c r="H98" s="178" t="str">
        <f>work!L98</f>
        <v>20171108</v>
      </c>
      <c r="I98" s="120">
        <f t="shared" si="2"/>
        <v>1879360</v>
      </c>
      <c r="J98" s="120">
        <f t="shared" si="3"/>
        <v>73250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1756612</v>
      </c>
      <c r="F99" s="177">
        <f>work!I99+work!J99</f>
        <v>2610469</v>
      </c>
      <c r="G99" s="121"/>
      <c r="H99" s="178" t="str">
        <f>work!L99</f>
        <v>20171108</v>
      </c>
      <c r="I99" s="120">
        <f t="shared" si="2"/>
        <v>1756612</v>
      </c>
      <c r="J99" s="120">
        <f t="shared" si="3"/>
        <v>2610469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316015</v>
      </c>
      <c r="F100" s="177">
        <f>work!I100+work!J100</f>
        <v>292050</v>
      </c>
      <c r="G100" s="121"/>
      <c r="H100" s="178" t="str">
        <f>work!L100</f>
        <v>20171207</v>
      </c>
      <c r="I100" s="120">
        <f t="shared" si="2"/>
        <v>316015</v>
      </c>
      <c r="J100" s="120">
        <f t="shared" si="3"/>
        <v>292050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1488700</v>
      </c>
      <c r="F101" s="177">
        <f>work!I101+work!J101</f>
        <v>613064</v>
      </c>
      <c r="G101" s="121"/>
      <c r="H101" s="178" t="str">
        <f>work!L101</f>
        <v>20171108</v>
      </c>
      <c r="I101" s="120">
        <f t="shared" si="2"/>
        <v>1488700</v>
      </c>
      <c r="J101" s="120">
        <f t="shared" si="3"/>
        <v>613064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241721</v>
      </c>
      <c r="F102" s="177">
        <f>work!I102+work!J102</f>
        <v>69900</v>
      </c>
      <c r="G102" s="121"/>
      <c r="H102" s="178" t="str">
        <f>work!L102</f>
        <v>20171108</v>
      </c>
      <c r="I102" s="120">
        <f t="shared" si="2"/>
        <v>241721</v>
      </c>
      <c r="J102" s="120">
        <f t="shared" si="3"/>
        <v>69900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 t="e">
        <f>work!G103+work!H103</f>
        <v>#VALUE!</v>
      </c>
      <c r="F103" s="177" t="e">
        <f>work!I103+work!J103</f>
        <v>#VALUE!</v>
      </c>
      <c r="G103" s="121"/>
      <c r="H103" s="178" t="str">
        <f>work!L103</f>
        <v>No report</v>
      </c>
      <c r="I103" s="120" t="e">
        <f t="shared" si="2"/>
        <v>#VALUE!</v>
      </c>
      <c r="J103" s="120" t="e">
        <f t="shared" si="3"/>
        <v>#VALUE!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2105112</v>
      </c>
      <c r="F104" s="177">
        <f>work!I104+work!J104</f>
        <v>679102</v>
      </c>
      <c r="G104" s="121"/>
      <c r="H104" s="178" t="str">
        <f>work!L104</f>
        <v>20171207</v>
      </c>
      <c r="I104" s="120">
        <f t="shared" si="2"/>
        <v>2105112</v>
      </c>
      <c r="J104" s="120">
        <f t="shared" si="3"/>
        <v>679102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754849</v>
      </c>
      <c r="F105" s="177">
        <f>work!I105+work!J105</f>
        <v>42600</v>
      </c>
      <c r="G105" s="121"/>
      <c r="H105" s="178" t="str">
        <f>work!L105</f>
        <v>20171207</v>
      </c>
      <c r="I105" s="120">
        <f t="shared" si="2"/>
        <v>754849</v>
      </c>
      <c r="J105" s="120">
        <f t="shared" si="3"/>
        <v>42600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349506</v>
      </c>
      <c r="F106" s="177">
        <f>work!I106+work!J106</f>
        <v>146055</v>
      </c>
      <c r="G106" s="121"/>
      <c r="H106" s="178" t="str">
        <f>work!L106</f>
        <v>20171108</v>
      </c>
      <c r="I106" s="120">
        <f t="shared" si="2"/>
        <v>349506</v>
      </c>
      <c r="J106" s="120">
        <f t="shared" si="3"/>
        <v>146055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197381</v>
      </c>
      <c r="F107" s="177">
        <f>work!I107+work!J107</f>
        <v>332995</v>
      </c>
      <c r="G107" s="121"/>
      <c r="H107" s="178" t="str">
        <f>work!L107</f>
        <v>20171108</v>
      </c>
      <c r="I107" s="120">
        <f t="shared" si="2"/>
        <v>197381</v>
      </c>
      <c r="J107" s="120">
        <f t="shared" si="3"/>
        <v>332995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4000</v>
      </c>
      <c r="F108" s="177">
        <f>work!I108+work!J108</f>
        <v>149000</v>
      </c>
      <c r="G108" s="121"/>
      <c r="H108" s="178" t="str">
        <f>work!L108</f>
        <v>20171108</v>
      </c>
      <c r="I108" s="120">
        <f t="shared" si="2"/>
        <v>4000</v>
      </c>
      <c r="J108" s="120">
        <f t="shared" si="3"/>
        <v>149000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1065199</v>
      </c>
      <c r="F109" s="177">
        <f>work!I109+work!J109</f>
        <v>151395</v>
      </c>
      <c r="G109" s="121"/>
      <c r="H109" s="178" t="str">
        <f>work!L109</f>
        <v>20171108</v>
      </c>
      <c r="I109" s="120">
        <f t="shared" si="2"/>
        <v>1065199</v>
      </c>
      <c r="J109" s="120">
        <f t="shared" si="3"/>
        <v>151395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2611312</v>
      </c>
      <c r="F110" s="177">
        <f>work!I110+work!J110</f>
        <v>235884</v>
      </c>
      <c r="G110" s="121"/>
      <c r="H110" s="178" t="str">
        <f>work!L110</f>
        <v>20171108</v>
      </c>
      <c r="I110" s="120">
        <f t="shared" si="2"/>
        <v>2611312</v>
      </c>
      <c r="J110" s="120">
        <f t="shared" si="3"/>
        <v>235884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3687327</v>
      </c>
      <c r="F111" s="177">
        <f>work!I111+work!J111</f>
        <v>68650</v>
      </c>
      <c r="G111" s="121"/>
      <c r="H111" s="178" t="str">
        <f>work!L111</f>
        <v>20171108</v>
      </c>
      <c r="I111" s="120">
        <f t="shared" si="2"/>
        <v>3687327</v>
      </c>
      <c r="J111" s="120">
        <f t="shared" si="3"/>
        <v>68650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169443</v>
      </c>
      <c r="F112" s="177">
        <f>work!I112+work!J112</f>
        <v>467295</v>
      </c>
      <c r="G112" s="121"/>
      <c r="H112" s="178" t="str">
        <f>work!L112</f>
        <v>20171108</v>
      </c>
      <c r="I112" s="120">
        <f t="shared" si="2"/>
        <v>169443</v>
      </c>
      <c r="J112" s="120">
        <f t="shared" si="3"/>
        <v>467295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3312872</v>
      </c>
      <c r="F113" s="177">
        <f>work!I113+work!J113</f>
        <v>310422</v>
      </c>
      <c r="G113" s="121"/>
      <c r="H113" s="178" t="str">
        <f>work!L113</f>
        <v>20171108</v>
      </c>
      <c r="I113" s="120">
        <f t="shared" si="2"/>
        <v>3312872</v>
      </c>
      <c r="J113" s="120">
        <f t="shared" si="3"/>
        <v>310422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4880046</v>
      </c>
      <c r="F114" s="177">
        <f>work!I114+work!J114</f>
        <v>274793</v>
      </c>
      <c r="G114" s="121"/>
      <c r="H114" s="178" t="str">
        <f>work!L114</f>
        <v>20171108</v>
      </c>
      <c r="I114" s="120">
        <f t="shared" si="2"/>
        <v>4880046</v>
      </c>
      <c r="J114" s="120">
        <f t="shared" si="3"/>
        <v>274793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7408481</v>
      </c>
      <c r="G115" s="121"/>
      <c r="H115" s="178" t="str">
        <f>work!L115</f>
        <v>20171108</v>
      </c>
      <c r="I115" s="120">
        <f t="shared" si="2"/>
        <v>0</v>
      </c>
      <c r="J115" s="120">
        <f t="shared" si="3"/>
        <v>7408481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1930670</v>
      </c>
      <c r="F116" s="177">
        <f>work!I116+work!J116</f>
        <v>306500</v>
      </c>
      <c r="G116" s="121"/>
      <c r="H116" s="178" t="str">
        <f>work!L116</f>
        <v>20171108</v>
      </c>
      <c r="I116" s="120">
        <f t="shared" si="2"/>
        <v>1930670</v>
      </c>
      <c r="J116" s="120">
        <f t="shared" si="3"/>
        <v>306500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242256</v>
      </c>
      <c r="F117" s="177">
        <f>work!I117+work!J117</f>
        <v>394330</v>
      </c>
      <c r="G117" s="121"/>
      <c r="H117" s="178" t="str">
        <f>work!L117</f>
        <v>20171108</v>
      </c>
      <c r="I117" s="120">
        <f t="shared" si="2"/>
        <v>242256</v>
      </c>
      <c r="J117" s="120">
        <f t="shared" si="3"/>
        <v>394330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179797</v>
      </c>
      <c r="F118" s="177">
        <f>work!I118+work!J118</f>
        <v>4500</v>
      </c>
      <c r="G118" s="121"/>
      <c r="H118" s="178" t="str">
        <f>work!L118</f>
        <v>20171207</v>
      </c>
      <c r="I118" s="120">
        <f t="shared" si="2"/>
        <v>179797</v>
      </c>
      <c r="J118" s="120">
        <f t="shared" si="3"/>
        <v>4500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372836</v>
      </c>
      <c r="F119" s="177">
        <f>work!I119+work!J119</f>
        <v>0</v>
      </c>
      <c r="G119" s="121"/>
      <c r="H119" s="178" t="str">
        <f>work!L119</f>
        <v>20171207</v>
      </c>
      <c r="I119" s="120">
        <f t="shared" si="2"/>
        <v>372836</v>
      </c>
      <c r="J119" s="120">
        <f t="shared" si="3"/>
        <v>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600744</v>
      </c>
      <c r="F120" s="177">
        <f>work!I120+work!J120</f>
        <v>833199</v>
      </c>
      <c r="G120" s="121"/>
      <c r="H120" s="178" t="str">
        <f>work!L120</f>
        <v>20171108</v>
      </c>
      <c r="I120" s="120">
        <f t="shared" si="2"/>
        <v>600744</v>
      </c>
      <c r="J120" s="120">
        <f t="shared" si="3"/>
        <v>833199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771194</v>
      </c>
      <c r="F121" s="177">
        <f>work!I121+work!J121</f>
        <v>458500</v>
      </c>
      <c r="G121" s="121"/>
      <c r="H121" s="178" t="str">
        <f>work!L121</f>
        <v>20171207</v>
      </c>
      <c r="I121" s="120">
        <f t="shared" si="2"/>
        <v>771194</v>
      </c>
      <c r="J121" s="120">
        <f t="shared" si="3"/>
        <v>458500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399806</v>
      </c>
      <c r="F122" s="177">
        <f>work!I122+work!J122</f>
        <v>851275</v>
      </c>
      <c r="G122" s="121"/>
      <c r="H122" s="178" t="str">
        <f>work!L122</f>
        <v>20171108</v>
      </c>
      <c r="I122" s="120">
        <f t="shared" si="2"/>
        <v>399806</v>
      </c>
      <c r="J122" s="120">
        <f t="shared" si="3"/>
        <v>851275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2403639</v>
      </c>
      <c r="F123" s="177">
        <f>work!I123+work!J123</f>
        <v>442720</v>
      </c>
      <c r="G123" s="121"/>
      <c r="H123" s="178" t="str">
        <f>work!L123</f>
        <v>20171207</v>
      </c>
      <c r="I123" s="120">
        <f t="shared" si="2"/>
        <v>2403639</v>
      </c>
      <c r="J123" s="120">
        <f t="shared" si="3"/>
        <v>442720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65248</v>
      </c>
      <c r="F124" s="177">
        <f>work!I124+work!J124</f>
        <v>0</v>
      </c>
      <c r="G124" s="121"/>
      <c r="H124" s="178" t="str">
        <f>work!L124</f>
        <v>20171108</v>
      </c>
      <c r="I124" s="120">
        <f t="shared" si="2"/>
        <v>65248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128927</v>
      </c>
      <c r="F125" s="177">
        <f>work!I125+work!J125</f>
        <v>13500</v>
      </c>
      <c r="G125" s="121"/>
      <c r="H125" s="178" t="str">
        <f>work!L125</f>
        <v>20171207</v>
      </c>
      <c r="I125" s="120">
        <f t="shared" si="2"/>
        <v>128927</v>
      </c>
      <c r="J125" s="120">
        <f t="shared" si="3"/>
        <v>13500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118232</v>
      </c>
      <c r="F126" s="177">
        <f>work!I126+work!J126</f>
        <v>4300</v>
      </c>
      <c r="G126" s="121"/>
      <c r="H126" s="178" t="str">
        <f>work!L126</f>
        <v>20171207</v>
      </c>
      <c r="I126" s="120">
        <f t="shared" si="2"/>
        <v>118232</v>
      </c>
      <c r="J126" s="120">
        <f t="shared" si="3"/>
        <v>4300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623944</v>
      </c>
      <c r="F127" s="177">
        <f>work!I127+work!J127</f>
        <v>2495649</v>
      </c>
      <c r="G127" s="121"/>
      <c r="H127" s="178" t="str">
        <f>work!L127</f>
        <v>20171108</v>
      </c>
      <c r="I127" s="120">
        <f t="shared" si="2"/>
        <v>623944</v>
      </c>
      <c r="J127" s="120">
        <f t="shared" si="3"/>
        <v>2495649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245177</v>
      </c>
      <c r="F128" s="177">
        <f>work!I128+work!J128</f>
        <v>21725</v>
      </c>
      <c r="G128" s="121"/>
      <c r="H128" s="178" t="str">
        <f>work!L128</f>
        <v>20171207</v>
      </c>
      <c r="I128" s="120">
        <f t="shared" si="2"/>
        <v>245177</v>
      </c>
      <c r="J128" s="120">
        <f t="shared" si="3"/>
        <v>21725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185950</v>
      </c>
      <c r="F130" s="177">
        <f>work!I130+work!J130</f>
        <v>45454</v>
      </c>
      <c r="G130" s="121"/>
      <c r="H130" s="178" t="str">
        <f>work!L130</f>
        <v>20171108</v>
      </c>
      <c r="I130" s="120">
        <f t="shared" si="2"/>
        <v>185950</v>
      </c>
      <c r="J130" s="120">
        <f t="shared" si="3"/>
        <v>45454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767036</v>
      </c>
      <c r="F131" s="177">
        <f>work!I131+work!J131</f>
        <v>1057344</v>
      </c>
      <c r="G131" s="121"/>
      <c r="H131" s="178" t="str">
        <f>work!L131</f>
        <v>20171207</v>
      </c>
      <c r="I131" s="120">
        <f t="shared" si="2"/>
        <v>767036</v>
      </c>
      <c r="J131" s="120">
        <f t="shared" si="3"/>
        <v>1057344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5197556</v>
      </c>
      <c r="F132" s="177">
        <f>work!I132+work!J132</f>
        <v>1098100</v>
      </c>
      <c r="G132" s="121"/>
      <c r="H132" s="178" t="str">
        <f>work!L132</f>
        <v>20171108</v>
      </c>
      <c r="I132" s="120">
        <f t="shared" si="2"/>
        <v>5197556</v>
      </c>
      <c r="J132" s="120">
        <f t="shared" si="3"/>
        <v>1098100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582659</v>
      </c>
      <c r="F133" s="177">
        <f>work!I133+work!J133</f>
        <v>646249</v>
      </c>
      <c r="G133" s="121"/>
      <c r="H133" s="178" t="str">
        <f>work!L133</f>
        <v>20171207</v>
      </c>
      <c r="I133" s="120">
        <f t="shared" si="2"/>
        <v>582659</v>
      </c>
      <c r="J133" s="120">
        <f t="shared" si="3"/>
        <v>646249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192322</v>
      </c>
      <c r="F134" s="177">
        <f>work!I134+work!J134</f>
        <v>61100</v>
      </c>
      <c r="G134" s="121"/>
      <c r="H134" s="178" t="str">
        <f>work!L134</f>
        <v>20171108</v>
      </c>
      <c r="I134" s="120">
        <f t="shared" si="2"/>
        <v>192322</v>
      </c>
      <c r="J134" s="120">
        <f t="shared" si="3"/>
        <v>61100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191851</v>
      </c>
      <c r="F135" s="177">
        <f>work!I135+work!J135</f>
        <v>0</v>
      </c>
      <c r="G135" s="121"/>
      <c r="H135" s="178" t="str">
        <f>work!L135</f>
        <v>20171207</v>
      </c>
      <c r="I135" s="120">
        <f t="shared" si="2"/>
        <v>191851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2717925</v>
      </c>
      <c r="F136" s="177">
        <f>work!I136+work!J136</f>
        <v>1354477</v>
      </c>
      <c r="G136" s="121"/>
      <c r="H136" s="178" t="str">
        <f>work!L136</f>
        <v>20171207</v>
      </c>
      <c r="I136" s="120">
        <f t="shared" si="2"/>
        <v>2717925</v>
      </c>
      <c r="J136" s="120">
        <f t="shared" si="3"/>
        <v>1354477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6339</v>
      </c>
      <c r="F137" s="177">
        <f>work!I137+work!J137</f>
        <v>11220</v>
      </c>
      <c r="G137" s="121"/>
      <c r="H137" s="178" t="str">
        <f>work!L137</f>
        <v>20171207</v>
      </c>
      <c r="I137" s="120">
        <f t="shared" si="2"/>
        <v>6339</v>
      </c>
      <c r="J137" s="120">
        <f t="shared" si="3"/>
        <v>11220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370616</v>
      </c>
      <c r="F138" s="177">
        <f>work!I138+work!J138</f>
        <v>357951</v>
      </c>
      <c r="G138" s="121"/>
      <c r="H138" s="178" t="str">
        <f>work!L138</f>
        <v>20171108</v>
      </c>
      <c r="I138" s="120">
        <f t="shared" si="2"/>
        <v>370616</v>
      </c>
      <c r="J138" s="120">
        <f t="shared" si="3"/>
        <v>357951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216257</v>
      </c>
      <c r="F139" s="177">
        <f>work!I139+work!J139</f>
        <v>187170</v>
      </c>
      <c r="G139" s="121"/>
      <c r="H139" s="178" t="str">
        <f>work!L139</f>
        <v>20171108</v>
      </c>
      <c r="I139" s="120">
        <f t="shared" si="2"/>
        <v>216257</v>
      </c>
      <c r="J139" s="120">
        <f t="shared" si="3"/>
        <v>187170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733720</v>
      </c>
      <c r="F140" s="177">
        <f>work!I140+work!J140</f>
        <v>4027507</v>
      </c>
      <c r="G140" s="121"/>
      <c r="H140" s="178" t="str">
        <f>work!L140</f>
        <v>20171108</v>
      </c>
      <c r="I140" s="120">
        <f t="shared" si="2"/>
        <v>733720</v>
      </c>
      <c r="J140" s="120">
        <f t="shared" si="3"/>
        <v>4027507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510096</v>
      </c>
      <c r="F141" s="177">
        <f>work!I141+work!J141</f>
        <v>91226</v>
      </c>
      <c r="G141" s="121"/>
      <c r="H141" s="178" t="str">
        <f>work!L141</f>
        <v>20171108</v>
      </c>
      <c r="I141" s="120">
        <f t="shared" si="2"/>
        <v>510096</v>
      </c>
      <c r="J141" s="120">
        <f t="shared" si="3"/>
        <v>91226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273727</v>
      </c>
      <c r="F142" s="177">
        <f>work!I142+work!J142</f>
        <v>580150</v>
      </c>
      <c r="G142" s="121"/>
      <c r="H142" s="178" t="str">
        <f>work!L142</f>
        <v>20171108</v>
      </c>
      <c r="I142" s="120">
        <f t="shared" si="2"/>
        <v>273727</v>
      </c>
      <c r="J142" s="120">
        <f t="shared" si="3"/>
        <v>580150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1633028</v>
      </c>
      <c r="F143" s="177">
        <f>work!I143+work!J143</f>
        <v>1045542</v>
      </c>
      <c r="G143" s="121"/>
      <c r="H143" s="178" t="str">
        <f>work!L143</f>
        <v>20171108</v>
      </c>
      <c r="I143" s="120">
        <f t="shared" si="2"/>
        <v>1633028</v>
      </c>
      <c r="J143" s="120">
        <f t="shared" si="3"/>
        <v>1045542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146516</v>
      </c>
      <c r="F144" s="177">
        <f>work!I144+work!J144</f>
        <v>0</v>
      </c>
      <c r="G144" s="119"/>
      <c r="H144" s="178" t="str">
        <f>work!L144</f>
        <v>20171108</v>
      </c>
      <c r="I144" s="120">
        <f t="shared" si="2"/>
        <v>146516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144836</v>
      </c>
      <c r="F146" s="177">
        <f>work!I146+work!J146</f>
        <v>94896</v>
      </c>
      <c r="G146" s="121"/>
      <c r="H146" s="178" t="str">
        <f>work!L146</f>
        <v>20171108</v>
      </c>
      <c r="I146" s="120">
        <f t="shared" si="2"/>
        <v>144836</v>
      </c>
      <c r="J146" s="120">
        <f t="shared" si="3"/>
        <v>94896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1847549</v>
      </c>
      <c r="F147" s="177">
        <f>work!I147+work!J147</f>
        <v>11781652</v>
      </c>
      <c r="G147" s="121"/>
      <c r="H147" s="178" t="str">
        <f>work!L147</f>
        <v>20171108</v>
      </c>
      <c r="I147" s="120">
        <f t="shared" si="2"/>
        <v>1847549</v>
      </c>
      <c r="J147" s="120">
        <f t="shared" si="3"/>
        <v>11781652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69491</v>
      </c>
      <c r="F148" s="177">
        <f>work!I148+work!J148</f>
        <v>55000</v>
      </c>
      <c r="G148" s="121"/>
      <c r="H148" s="178" t="str">
        <f>work!L148</f>
        <v>20171108</v>
      </c>
      <c r="I148" s="120">
        <f t="shared" si="2"/>
        <v>69491</v>
      </c>
      <c r="J148" s="120">
        <f t="shared" si="3"/>
        <v>55000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662242</v>
      </c>
      <c r="F149" s="177">
        <f>work!I149+work!J149</f>
        <v>32862</v>
      </c>
      <c r="G149" s="121"/>
      <c r="H149" s="178" t="str">
        <f>work!L149</f>
        <v>20171207</v>
      </c>
      <c r="I149" s="120">
        <f t="shared" si="2"/>
        <v>662242</v>
      </c>
      <c r="J149" s="120">
        <f t="shared" si="3"/>
        <v>32862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260117</v>
      </c>
      <c r="F150" s="177">
        <f>work!I150+work!J150</f>
        <v>6850</v>
      </c>
      <c r="G150" s="121"/>
      <c r="H150" s="178" t="str">
        <f>work!L150</f>
        <v>20171108</v>
      </c>
      <c r="I150" s="120">
        <f t="shared" si="2"/>
        <v>260117</v>
      </c>
      <c r="J150" s="120">
        <f t="shared" si="3"/>
        <v>6850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12498</v>
      </c>
      <c r="F151" s="177">
        <f>work!I151+work!J151</f>
        <v>0</v>
      </c>
      <c r="G151" s="121"/>
      <c r="H151" s="178" t="str">
        <f>work!L151</f>
        <v>20171108</v>
      </c>
      <c r="I151" s="120">
        <f t="shared" si="2"/>
        <v>12498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575939</v>
      </c>
      <c r="F152" s="177">
        <f>work!I152+work!J152</f>
        <v>737302</v>
      </c>
      <c r="G152" s="121"/>
      <c r="H152" s="178" t="str">
        <f>work!L152</f>
        <v>20171108</v>
      </c>
      <c r="I152" s="120">
        <f t="shared" si="2"/>
        <v>575939</v>
      </c>
      <c r="J152" s="120">
        <f t="shared" si="3"/>
        <v>737302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230949</v>
      </c>
      <c r="F153" s="177">
        <f>work!I153+work!J153</f>
        <v>21200</v>
      </c>
      <c r="G153" s="121"/>
      <c r="H153" s="178" t="str">
        <f>work!L153</f>
        <v>20171207</v>
      </c>
      <c r="I153" s="120">
        <f t="shared" si="2"/>
        <v>230949</v>
      </c>
      <c r="J153" s="120">
        <f t="shared" si="3"/>
        <v>21200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301958</v>
      </c>
      <c r="F154" s="177">
        <f>work!I154+work!J154</f>
        <v>21251</v>
      </c>
      <c r="G154" s="121"/>
      <c r="H154" s="178" t="str">
        <f>work!L154</f>
        <v>20171108</v>
      </c>
      <c r="I154" s="120">
        <f t="shared" si="2"/>
        <v>301958</v>
      </c>
      <c r="J154" s="120">
        <f t="shared" si="3"/>
        <v>21251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285304</v>
      </c>
      <c r="F155" s="177">
        <f>work!I155+work!J155</f>
        <v>119855</v>
      </c>
      <c r="G155" s="121"/>
      <c r="H155" s="178" t="str">
        <f>work!L155</f>
        <v>20171108</v>
      </c>
      <c r="I155" s="120">
        <f t="shared" si="2"/>
        <v>285304</v>
      </c>
      <c r="J155" s="120">
        <f t="shared" si="3"/>
        <v>119855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406261</v>
      </c>
      <c r="F156" s="177">
        <f>work!I156+work!J156</f>
        <v>10100</v>
      </c>
      <c r="G156" s="121"/>
      <c r="H156" s="178" t="str">
        <f>work!L156</f>
        <v>20171207</v>
      </c>
      <c r="I156" s="120">
        <f t="shared" si="2"/>
        <v>406261</v>
      </c>
      <c r="J156" s="120">
        <f t="shared" si="3"/>
        <v>10100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285585</v>
      </c>
      <c r="F157" s="177">
        <f>work!I157+work!J157</f>
        <v>34285</v>
      </c>
      <c r="G157" s="121"/>
      <c r="H157" s="178" t="str">
        <f>work!L157</f>
        <v>20171207</v>
      </c>
      <c r="I157" s="120">
        <f t="shared" si="2"/>
        <v>285585</v>
      </c>
      <c r="J157" s="120">
        <f t="shared" si="3"/>
        <v>34285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258077</v>
      </c>
      <c r="F158" s="177">
        <f>work!I158+work!J158</f>
        <v>11680</v>
      </c>
      <c r="G158" s="121"/>
      <c r="H158" s="178" t="str">
        <f>work!L158</f>
        <v>20171207</v>
      </c>
      <c r="I158" s="120">
        <f t="shared" si="2"/>
        <v>258077</v>
      </c>
      <c r="J158" s="120">
        <f t="shared" si="3"/>
        <v>11680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9320</v>
      </c>
      <c r="F159" s="177">
        <f>work!I159+work!J159</f>
        <v>0</v>
      </c>
      <c r="G159" s="121"/>
      <c r="H159" s="178" t="str">
        <f>work!L159</f>
        <v>20171108</v>
      </c>
      <c r="I159" s="120">
        <f t="shared" si="2"/>
        <v>9320</v>
      </c>
      <c r="J159" s="120">
        <f t="shared" si="3"/>
        <v>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343265</v>
      </c>
      <c r="F160" s="177">
        <f>work!I160+work!J160</f>
        <v>346103</v>
      </c>
      <c r="G160" s="121"/>
      <c r="H160" s="178" t="str">
        <f>work!L160</f>
        <v>20171207</v>
      </c>
      <c r="I160" s="120">
        <f aca="true" t="shared" si="4" ref="I160:I223">E160</f>
        <v>343265</v>
      </c>
      <c r="J160" s="120">
        <f aca="true" t="shared" si="5" ref="J160:J223">F160</f>
        <v>346103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178274</v>
      </c>
      <c r="F162" s="177">
        <f>work!I162+work!J162</f>
        <v>45500</v>
      </c>
      <c r="G162" s="119"/>
      <c r="H162" s="178" t="str">
        <f>work!L162</f>
        <v>20171207</v>
      </c>
      <c r="I162" s="120">
        <f t="shared" si="4"/>
        <v>178274</v>
      </c>
      <c r="J162" s="120">
        <f t="shared" si="5"/>
        <v>45500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397538</v>
      </c>
      <c r="F164" s="177">
        <f>work!I164+work!J164</f>
        <v>309710</v>
      </c>
      <c r="G164" s="121"/>
      <c r="H164" s="178" t="str">
        <f>work!L164</f>
        <v>20171108</v>
      </c>
      <c r="I164" s="120">
        <f t="shared" si="4"/>
        <v>397538</v>
      </c>
      <c r="J164" s="120">
        <f t="shared" si="5"/>
        <v>309710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164000</v>
      </c>
      <c r="F165" s="177">
        <f>work!I165+work!J165</f>
        <v>0</v>
      </c>
      <c r="G165" s="121"/>
      <c r="H165" s="178" t="s">
        <v>9</v>
      </c>
      <c r="I165" s="120">
        <f t="shared" si="4"/>
        <v>164000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164521</v>
      </c>
      <c r="F166" s="177">
        <f>work!I166+work!J166</f>
        <v>11900</v>
      </c>
      <c r="G166" s="121"/>
      <c r="H166" s="178" t="str">
        <f>work!L166</f>
        <v>20171207</v>
      </c>
      <c r="I166" s="120">
        <f t="shared" si="4"/>
        <v>164521</v>
      </c>
      <c r="J166" s="120">
        <f t="shared" si="5"/>
        <v>11900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809189</v>
      </c>
      <c r="F167" s="177">
        <f>work!I167+work!J167</f>
        <v>308861</v>
      </c>
      <c r="G167" s="121"/>
      <c r="H167" s="178" t="str">
        <f>work!L167</f>
        <v>20171108</v>
      </c>
      <c r="I167" s="120">
        <f t="shared" si="4"/>
        <v>809189</v>
      </c>
      <c r="J167" s="120">
        <f t="shared" si="5"/>
        <v>308861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156377</v>
      </c>
      <c r="F168" s="177">
        <f>work!I168+work!J168</f>
        <v>403049</v>
      </c>
      <c r="G168" s="121"/>
      <c r="H168" s="178" t="str">
        <f>work!L168</f>
        <v>20171108</v>
      </c>
      <c r="I168" s="120">
        <f t="shared" si="4"/>
        <v>156377</v>
      </c>
      <c r="J168" s="120">
        <f t="shared" si="5"/>
        <v>403049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285393</v>
      </c>
      <c r="F169" s="177">
        <f>work!I169+work!J169</f>
        <v>41400</v>
      </c>
      <c r="G169" s="121"/>
      <c r="H169" s="178" t="str">
        <f>work!L169</f>
        <v>20171108</v>
      </c>
      <c r="I169" s="120">
        <f t="shared" si="4"/>
        <v>285393</v>
      </c>
      <c r="J169" s="120">
        <f t="shared" si="5"/>
        <v>41400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59373</v>
      </c>
      <c r="F170" s="177">
        <f>work!I170+work!J170</f>
        <v>5000</v>
      </c>
      <c r="G170" s="121"/>
      <c r="H170" s="178" t="str">
        <f>work!L170</f>
        <v>20171108</v>
      </c>
      <c r="I170" s="120">
        <f t="shared" si="4"/>
        <v>59373</v>
      </c>
      <c r="J170" s="120">
        <f t="shared" si="5"/>
        <v>5000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624232</v>
      </c>
      <c r="F171" s="177">
        <f>work!I171+work!J171</f>
        <v>15179511</v>
      </c>
      <c r="G171" s="121"/>
      <c r="H171" s="178" t="str">
        <f>work!L171</f>
        <v>20171108</v>
      </c>
      <c r="I171" s="120">
        <f t="shared" si="4"/>
        <v>624232</v>
      </c>
      <c r="J171" s="120">
        <f t="shared" si="5"/>
        <v>15179511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7022287</v>
      </c>
      <c r="F172" s="177">
        <f>work!I172+work!J172</f>
        <v>4618372</v>
      </c>
      <c r="G172" s="121"/>
      <c r="H172" s="178" t="str">
        <f>work!L172</f>
        <v>20171108</v>
      </c>
      <c r="I172" s="120">
        <f t="shared" si="4"/>
        <v>7022287</v>
      </c>
      <c r="J172" s="120">
        <f t="shared" si="5"/>
        <v>4618372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10710</v>
      </c>
      <c r="F173" s="177">
        <f>work!I173+work!J173</f>
        <v>7700</v>
      </c>
      <c r="G173" s="121"/>
      <c r="H173" s="178" t="str">
        <f>work!L173</f>
        <v>20171207</v>
      </c>
      <c r="I173" s="120">
        <f t="shared" si="4"/>
        <v>10710</v>
      </c>
      <c r="J173" s="120">
        <f t="shared" si="5"/>
        <v>7700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77159</v>
      </c>
      <c r="F174" s="177">
        <f>work!I174+work!J174</f>
        <v>7400</v>
      </c>
      <c r="G174" s="121"/>
      <c r="H174" s="178" t="str">
        <f>work!L174</f>
        <v>20171207</v>
      </c>
      <c r="I174" s="120">
        <f t="shared" si="4"/>
        <v>77159</v>
      </c>
      <c r="J174" s="120">
        <f t="shared" si="5"/>
        <v>7400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606784</v>
      </c>
      <c r="F175" s="177">
        <f>work!I175+work!J175</f>
        <v>312054</v>
      </c>
      <c r="G175" s="121"/>
      <c r="H175" s="178" t="str">
        <f>work!L175</f>
        <v>20171108</v>
      </c>
      <c r="I175" s="120">
        <f t="shared" si="4"/>
        <v>606784</v>
      </c>
      <c r="J175" s="120">
        <f t="shared" si="5"/>
        <v>312054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103362</v>
      </c>
      <c r="F176" s="177">
        <f>work!I176+work!J176</f>
        <v>27200</v>
      </c>
      <c r="G176" s="121"/>
      <c r="H176" s="178" t="str">
        <f>work!L176</f>
        <v>20171207</v>
      </c>
      <c r="I176" s="120">
        <f t="shared" si="4"/>
        <v>103362</v>
      </c>
      <c r="J176" s="120">
        <f t="shared" si="5"/>
        <v>27200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151162</v>
      </c>
      <c r="F177" s="177">
        <f>work!I177+work!J177</f>
        <v>164224</v>
      </c>
      <c r="G177" s="121"/>
      <c r="H177" s="178" t="str">
        <f>work!L177</f>
        <v>20171207</v>
      </c>
      <c r="I177" s="120">
        <f t="shared" si="4"/>
        <v>151162</v>
      </c>
      <c r="J177" s="120">
        <f t="shared" si="5"/>
        <v>164224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2335480</v>
      </c>
      <c r="F178" s="177">
        <f>work!I178+work!J178</f>
        <v>1903019</v>
      </c>
      <c r="G178" s="121"/>
      <c r="H178" s="178" t="str">
        <f>work!L178</f>
        <v>20171108</v>
      </c>
      <c r="I178" s="120">
        <f t="shared" si="4"/>
        <v>2335480</v>
      </c>
      <c r="J178" s="120">
        <f t="shared" si="5"/>
        <v>1903019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708928</v>
      </c>
      <c r="F179" s="177">
        <f>work!I179+work!J179</f>
        <v>64115</v>
      </c>
      <c r="G179" s="121"/>
      <c r="H179" s="178" t="str">
        <f>work!L179</f>
        <v>20171108</v>
      </c>
      <c r="I179" s="120">
        <f t="shared" si="4"/>
        <v>708928</v>
      </c>
      <c r="J179" s="120">
        <f t="shared" si="5"/>
        <v>64115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2642215</v>
      </c>
      <c r="F180" s="177">
        <f>work!I180+work!J180</f>
        <v>134006</v>
      </c>
      <c r="G180" s="121"/>
      <c r="H180" s="178" t="str">
        <f>work!L180</f>
        <v>20171207</v>
      </c>
      <c r="I180" s="120">
        <f t="shared" si="4"/>
        <v>2642215</v>
      </c>
      <c r="J180" s="120">
        <f t="shared" si="5"/>
        <v>134006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331308</v>
      </c>
      <c r="F181" s="177">
        <f>work!I181+work!J181</f>
        <v>32900</v>
      </c>
      <c r="G181" s="121"/>
      <c r="H181" s="178" t="str">
        <f>work!L181</f>
        <v>20171108</v>
      </c>
      <c r="I181" s="120">
        <f t="shared" si="4"/>
        <v>331308</v>
      </c>
      <c r="J181" s="120">
        <f t="shared" si="5"/>
        <v>32900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41195</v>
      </c>
      <c r="F182" s="177">
        <f>work!I182+work!J182</f>
        <v>0</v>
      </c>
      <c r="G182" s="121"/>
      <c r="H182" s="178" t="str">
        <f>work!L182</f>
        <v>20171108</v>
      </c>
      <c r="I182" s="120">
        <f t="shared" si="4"/>
        <v>41195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32675</v>
      </c>
      <c r="F183" s="177">
        <f>work!I183+work!J183</f>
        <v>0</v>
      </c>
      <c r="G183" s="121"/>
      <c r="H183" s="178" t="str">
        <f>work!L183</f>
        <v>20171207</v>
      </c>
      <c r="I183" s="120">
        <f t="shared" si="4"/>
        <v>32675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249</v>
      </c>
      <c r="F184" s="177">
        <f>work!I184+work!J184</f>
        <v>0</v>
      </c>
      <c r="G184" s="121"/>
      <c r="H184" s="178" t="str">
        <f>work!L184</f>
        <v>20171010</v>
      </c>
      <c r="I184" s="120">
        <f t="shared" si="4"/>
        <v>249</v>
      </c>
      <c r="J184" s="120">
        <f t="shared" si="5"/>
        <v>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450230</v>
      </c>
      <c r="F185" s="177">
        <f>work!I185+work!J185</f>
        <v>1310</v>
      </c>
      <c r="G185" s="121"/>
      <c r="H185" s="178" t="str">
        <f>work!L185</f>
        <v>20171108</v>
      </c>
      <c r="I185" s="120">
        <f t="shared" si="4"/>
        <v>450230</v>
      </c>
      <c r="J185" s="120">
        <f t="shared" si="5"/>
        <v>1310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55070</v>
      </c>
      <c r="F186" s="177">
        <f>work!I186+work!J186</f>
        <v>44000</v>
      </c>
      <c r="G186" s="121"/>
      <c r="H186" s="178" t="str">
        <f>work!L186</f>
        <v>20171108</v>
      </c>
      <c r="I186" s="120">
        <f t="shared" si="4"/>
        <v>55070</v>
      </c>
      <c r="J186" s="120">
        <f t="shared" si="5"/>
        <v>44000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119453</v>
      </c>
      <c r="F187" s="177">
        <f>work!I187+work!J187</f>
        <v>823909</v>
      </c>
      <c r="G187" s="121"/>
      <c r="H187" s="178" t="str">
        <f>work!L187</f>
        <v>20171207</v>
      </c>
      <c r="I187" s="120">
        <f t="shared" si="4"/>
        <v>119453</v>
      </c>
      <c r="J187" s="120">
        <f t="shared" si="5"/>
        <v>823909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 t="e">
        <f>work!G188+work!H188</f>
        <v>#VALUE!</v>
      </c>
      <c r="F188" s="177" t="e">
        <f>work!I188+work!J188</f>
        <v>#VALUE!</v>
      </c>
      <c r="G188" s="121"/>
      <c r="H188" s="178" t="str">
        <f>work!L188</f>
        <v>No report</v>
      </c>
      <c r="I188" s="120" t="e">
        <f t="shared" si="4"/>
        <v>#VALUE!</v>
      </c>
      <c r="J188" s="120" t="e">
        <f t="shared" si="5"/>
        <v>#VALUE!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72869</v>
      </c>
      <c r="F189" s="177">
        <f>work!I189+work!J189</f>
        <v>83400</v>
      </c>
      <c r="G189" s="121"/>
      <c r="H189" s="178" t="str">
        <f>work!L189</f>
        <v>20171207</v>
      </c>
      <c r="I189" s="120">
        <f t="shared" si="4"/>
        <v>72869</v>
      </c>
      <c r="J189" s="120">
        <f t="shared" si="5"/>
        <v>83400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672864</v>
      </c>
      <c r="F190" s="177">
        <f>work!I190+work!J190</f>
        <v>3225415</v>
      </c>
      <c r="G190" s="121"/>
      <c r="H190" s="178" t="str">
        <f>work!L190</f>
        <v>20171108</v>
      </c>
      <c r="I190" s="120">
        <f t="shared" si="4"/>
        <v>672864</v>
      </c>
      <c r="J190" s="120">
        <f t="shared" si="5"/>
        <v>3225415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192610</v>
      </c>
      <c r="F191" s="177">
        <f>work!I191+work!J191</f>
        <v>13595</v>
      </c>
      <c r="G191" s="121"/>
      <c r="H191" s="178" t="str">
        <f>work!L191</f>
        <v>20171207</v>
      </c>
      <c r="I191" s="120">
        <f t="shared" si="4"/>
        <v>192610</v>
      </c>
      <c r="J191" s="120">
        <f t="shared" si="5"/>
        <v>13595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20171207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219880</v>
      </c>
      <c r="F193" s="177">
        <f>work!I193+work!J193</f>
        <v>63527</v>
      </c>
      <c r="G193" s="121"/>
      <c r="H193" s="178" t="str">
        <f>work!L193</f>
        <v>20171108</v>
      </c>
      <c r="I193" s="120">
        <f t="shared" si="4"/>
        <v>219880</v>
      </c>
      <c r="J193" s="120">
        <f t="shared" si="5"/>
        <v>63527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177413</v>
      </c>
      <c r="F194" s="177">
        <f>work!I194+work!J194</f>
        <v>11746</v>
      </c>
      <c r="G194" s="121"/>
      <c r="H194" s="178" t="str">
        <f>work!L194</f>
        <v>20171207</v>
      </c>
      <c r="I194" s="120">
        <f t="shared" si="4"/>
        <v>177413</v>
      </c>
      <c r="J194" s="120">
        <f t="shared" si="5"/>
        <v>11746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192058</v>
      </c>
      <c r="F195" s="177">
        <f>work!I195+work!J195</f>
        <v>4500</v>
      </c>
      <c r="G195" s="121"/>
      <c r="H195" s="178" t="str">
        <f>work!L195</f>
        <v>20171108</v>
      </c>
      <c r="I195" s="120">
        <f t="shared" si="4"/>
        <v>192058</v>
      </c>
      <c r="J195" s="120">
        <f t="shared" si="5"/>
        <v>4500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1433929</v>
      </c>
      <c r="F197" s="177">
        <f>work!I197+work!J197</f>
        <v>545726</v>
      </c>
      <c r="G197" s="121"/>
      <c r="H197" s="178" t="str">
        <f>work!L197</f>
        <v>20171207</v>
      </c>
      <c r="I197" s="120">
        <f t="shared" si="4"/>
        <v>1433929</v>
      </c>
      <c r="J197" s="120">
        <f t="shared" si="5"/>
        <v>545726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28650</v>
      </c>
      <c r="G198" s="121"/>
      <c r="H198" s="178" t="str">
        <f>work!L198</f>
        <v>20171108</v>
      </c>
      <c r="I198" s="120">
        <f t="shared" si="4"/>
        <v>0</v>
      </c>
      <c r="J198" s="120">
        <f t="shared" si="5"/>
        <v>28650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1272692</v>
      </c>
      <c r="F199" s="177">
        <f>work!I199+work!J199</f>
        <v>2047440</v>
      </c>
      <c r="G199" s="121"/>
      <c r="H199" s="178" t="str">
        <f>work!L199</f>
        <v>20171108</v>
      </c>
      <c r="I199" s="120">
        <f t="shared" si="4"/>
        <v>1272692</v>
      </c>
      <c r="J199" s="120">
        <f t="shared" si="5"/>
        <v>2047440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9415885</v>
      </c>
      <c r="F201" s="177">
        <f>work!I201+work!J201</f>
        <v>489255</v>
      </c>
      <c r="G201" s="121"/>
      <c r="H201" s="178" t="str">
        <f>work!L201</f>
        <v>20171108</v>
      </c>
      <c r="I201" s="120">
        <f t="shared" si="4"/>
        <v>9415885</v>
      </c>
      <c r="J201" s="120">
        <f t="shared" si="5"/>
        <v>489255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6088044</v>
      </c>
      <c r="F202" s="177">
        <f>work!I202+work!J202</f>
        <v>279146</v>
      </c>
      <c r="G202" s="121"/>
      <c r="H202" s="178" t="str">
        <f>work!L202</f>
        <v>20171207</v>
      </c>
      <c r="I202" s="120">
        <f t="shared" si="4"/>
        <v>6088044</v>
      </c>
      <c r="J202" s="120">
        <f t="shared" si="5"/>
        <v>279146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32988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32988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410947</v>
      </c>
      <c r="F204" s="177">
        <f>work!I204+work!J204</f>
        <v>187675</v>
      </c>
      <c r="G204" s="121"/>
      <c r="H204" s="178" t="str">
        <f>work!L204</f>
        <v>20171207</v>
      </c>
      <c r="I204" s="120">
        <f t="shared" si="4"/>
        <v>410947</v>
      </c>
      <c r="J204" s="120">
        <f t="shared" si="5"/>
        <v>187675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994913</v>
      </c>
      <c r="F205" s="177">
        <f>work!I205+work!J205</f>
        <v>84247</v>
      </c>
      <c r="G205" s="121"/>
      <c r="H205" s="178" t="str">
        <f>work!L205</f>
        <v>20171207</v>
      </c>
      <c r="I205" s="120">
        <f t="shared" si="4"/>
        <v>994913</v>
      </c>
      <c r="J205" s="120">
        <f t="shared" si="5"/>
        <v>84247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2925998</v>
      </c>
      <c r="F206" s="177">
        <f>work!I206+work!J206</f>
        <v>162490</v>
      </c>
      <c r="G206" s="121"/>
      <c r="H206" s="178" t="str">
        <f>work!L206</f>
        <v>20171108</v>
      </c>
      <c r="I206" s="120">
        <f t="shared" si="4"/>
        <v>2925998</v>
      </c>
      <c r="J206" s="120">
        <f t="shared" si="5"/>
        <v>162490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2458048</v>
      </c>
      <c r="F207" s="177">
        <f>work!I207+work!J207</f>
        <v>67400</v>
      </c>
      <c r="G207" s="121"/>
      <c r="H207" s="178" t="str">
        <f>work!L207</f>
        <v>20171108</v>
      </c>
      <c r="I207" s="120">
        <f t="shared" si="4"/>
        <v>2458048</v>
      </c>
      <c r="J207" s="120">
        <f t="shared" si="5"/>
        <v>67400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11250958</v>
      </c>
      <c r="F208" s="177">
        <f>work!I208+work!J208</f>
        <v>292256</v>
      </c>
      <c r="G208" s="121"/>
      <c r="H208" s="178" t="str">
        <f>work!L208</f>
        <v>20171108</v>
      </c>
      <c r="I208" s="120">
        <f t="shared" si="4"/>
        <v>11250958</v>
      </c>
      <c r="J208" s="120">
        <f t="shared" si="5"/>
        <v>292256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4402152</v>
      </c>
      <c r="F209" s="177">
        <f>work!I209+work!J209</f>
        <v>128350</v>
      </c>
      <c r="G209" s="121"/>
      <c r="H209" s="178" t="str">
        <f>work!L209</f>
        <v>20171108</v>
      </c>
      <c r="I209" s="120">
        <f t="shared" si="4"/>
        <v>4402152</v>
      </c>
      <c r="J209" s="120">
        <f t="shared" si="5"/>
        <v>128350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1769773</v>
      </c>
      <c r="F210" s="177">
        <f>work!I210+work!J210</f>
        <v>164220</v>
      </c>
      <c r="G210" s="121"/>
      <c r="H210" s="178" t="str">
        <f>work!L210</f>
        <v>20171108</v>
      </c>
      <c r="I210" s="120">
        <f t="shared" si="4"/>
        <v>1769773</v>
      </c>
      <c r="J210" s="120">
        <f t="shared" si="5"/>
        <v>164220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1276174</v>
      </c>
      <c r="F211" s="177">
        <f>work!I211+work!J211</f>
        <v>59295</v>
      </c>
      <c r="G211" s="121"/>
      <c r="H211" s="178" t="str">
        <f>work!L211</f>
        <v>20171207</v>
      </c>
      <c r="I211" s="120">
        <f t="shared" si="4"/>
        <v>1276174</v>
      </c>
      <c r="J211" s="120">
        <f t="shared" si="5"/>
        <v>59295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143800</v>
      </c>
      <c r="F212" s="177">
        <f>work!I212+work!J212</f>
        <v>0</v>
      </c>
      <c r="G212" s="121"/>
      <c r="H212" s="178" t="str">
        <f>work!L212</f>
        <v>20171207</v>
      </c>
      <c r="I212" s="120">
        <f t="shared" si="4"/>
        <v>143800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321261</v>
      </c>
      <c r="F213" s="177">
        <f>work!I213+work!J213</f>
        <v>0</v>
      </c>
      <c r="G213" s="121"/>
      <c r="H213" s="178" t="str">
        <f>work!L213</f>
        <v>20171108</v>
      </c>
      <c r="I213" s="120">
        <f t="shared" si="4"/>
        <v>321261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218713</v>
      </c>
      <c r="F214" s="177">
        <f>work!I214+work!J214</f>
        <v>82425</v>
      </c>
      <c r="G214" s="121"/>
      <c r="H214" s="178" t="str">
        <f>work!L214</f>
        <v>20171108</v>
      </c>
      <c r="I214" s="120">
        <f t="shared" si="4"/>
        <v>218713</v>
      </c>
      <c r="J214" s="120">
        <f t="shared" si="5"/>
        <v>82425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1576129</v>
      </c>
      <c r="F215" s="177">
        <f>work!I215+work!J215</f>
        <v>28200</v>
      </c>
      <c r="G215" s="121"/>
      <c r="H215" s="178" t="str">
        <f>work!L215</f>
        <v>20171108</v>
      </c>
      <c r="I215" s="120">
        <f t="shared" si="4"/>
        <v>1576129</v>
      </c>
      <c r="J215" s="120">
        <f t="shared" si="5"/>
        <v>28200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15137</v>
      </c>
      <c r="F216" s="177">
        <f>work!I216+work!J216</f>
        <v>384492</v>
      </c>
      <c r="G216" s="121"/>
      <c r="H216" s="178" t="str">
        <f>work!L216</f>
        <v>20171108</v>
      </c>
      <c r="I216" s="120">
        <f t="shared" si="4"/>
        <v>15137</v>
      </c>
      <c r="J216" s="120">
        <f t="shared" si="5"/>
        <v>384492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845212</v>
      </c>
      <c r="F217" s="177">
        <f>work!I217+work!J217</f>
        <v>531800</v>
      </c>
      <c r="G217" s="121"/>
      <c r="H217" s="178" t="str">
        <f>work!L217</f>
        <v>20171207</v>
      </c>
      <c r="I217" s="120">
        <f t="shared" si="4"/>
        <v>845212</v>
      </c>
      <c r="J217" s="120">
        <f t="shared" si="5"/>
        <v>531800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56510</v>
      </c>
      <c r="F218" s="177">
        <f>work!I218+work!J218</f>
        <v>25350</v>
      </c>
      <c r="G218" s="121"/>
      <c r="H218" s="178" t="str">
        <f>work!L218</f>
        <v>20171108</v>
      </c>
      <c r="I218" s="120">
        <f t="shared" si="4"/>
        <v>56510</v>
      </c>
      <c r="J218" s="120">
        <f t="shared" si="5"/>
        <v>25350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 t="e">
        <f>work!G219+work!H219</f>
        <v>#VALUE!</v>
      </c>
      <c r="F219" s="177" t="e">
        <f>work!I219+work!J219</f>
        <v>#VALUE!</v>
      </c>
      <c r="G219" s="121"/>
      <c r="H219" s="178" t="str">
        <f>work!L219</f>
        <v>No report</v>
      </c>
      <c r="I219" s="120" t="e">
        <f t="shared" si="4"/>
        <v>#VALUE!</v>
      </c>
      <c r="J219" s="120" t="e">
        <f t="shared" si="5"/>
        <v>#VALUE!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54062</v>
      </c>
      <c r="F220" s="177">
        <f>work!I220+work!J220</f>
        <v>0</v>
      </c>
      <c r="G220" s="121"/>
      <c r="H220" s="178" t="str">
        <f>work!L220</f>
        <v>20171108</v>
      </c>
      <c r="I220" s="120">
        <f t="shared" si="4"/>
        <v>54062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 t="e">
        <f>work!G221+work!H221</f>
        <v>#VALUE!</v>
      </c>
      <c r="F221" s="177" t="e">
        <f>work!I221+work!J221</f>
        <v>#VALUE!</v>
      </c>
      <c r="G221" s="121"/>
      <c r="H221" s="178" t="str">
        <f>work!L221</f>
        <v>No report</v>
      </c>
      <c r="I221" s="120" t="e">
        <f t="shared" si="4"/>
        <v>#VALUE!</v>
      </c>
      <c r="J221" s="120" t="e">
        <f t="shared" si="5"/>
        <v>#VALUE!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 t="e">
        <f>work!G222+work!H222</f>
        <v>#VALUE!</v>
      </c>
      <c r="F222" s="177" t="e">
        <f>work!I222+work!J222</f>
        <v>#VALUE!</v>
      </c>
      <c r="G222" s="121"/>
      <c r="H222" s="178" t="str">
        <f>work!L222</f>
        <v>No report</v>
      </c>
      <c r="I222" s="120" t="e">
        <f t="shared" si="4"/>
        <v>#VALUE!</v>
      </c>
      <c r="J222" s="120" t="e">
        <f t="shared" si="5"/>
        <v>#VALUE!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34093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34093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59950</v>
      </c>
      <c r="F225" s="177">
        <f>work!I225+work!J225</f>
        <v>114063</v>
      </c>
      <c r="G225" s="121"/>
      <c r="H225" s="178" t="str">
        <f>work!L225</f>
        <v>20171108</v>
      </c>
      <c r="I225" s="120">
        <f t="shared" si="6"/>
        <v>59950</v>
      </c>
      <c r="J225" s="120">
        <f t="shared" si="7"/>
        <v>114063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11150</v>
      </c>
      <c r="F226" s="177">
        <f>work!I226+work!J226</f>
        <v>78495</v>
      </c>
      <c r="G226" s="121"/>
      <c r="H226" s="178" t="str">
        <f>work!L226</f>
        <v>20171010</v>
      </c>
      <c r="I226" s="120">
        <f t="shared" si="6"/>
        <v>11150</v>
      </c>
      <c r="J226" s="120">
        <f t="shared" si="7"/>
        <v>78495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0</v>
      </c>
      <c r="F227" s="177">
        <f>work!I227+work!J227</f>
        <v>0</v>
      </c>
      <c r="G227" s="121"/>
      <c r="H227" s="178" t="str">
        <f>work!L227</f>
        <v>20171010</v>
      </c>
      <c r="I227" s="120">
        <f t="shared" si="6"/>
        <v>0</v>
      </c>
      <c r="J227" s="120">
        <f t="shared" si="7"/>
        <v>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 t="e">
        <f>work!G228+work!H228</f>
        <v>#VALUE!</v>
      </c>
      <c r="F228" s="177" t="e">
        <f>work!I228+work!J228</f>
        <v>#VALUE!</v>
      </c>
      <c r="G228" s="121"/>
      <c r="H228" s="178" t="str">
        <f>work!L228</f>
        <v>No report</v>
      </c>
      <c r="I228" s="120" t="e">
        <f t="shared" si="6"/>
        <v>#VALUE!</v>
      </c>
      <c r="J228" s="120" t="e">
        <f t="shared" si="7"/>
        <v>#VALUE!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10455</v>
      </c>
      <c r="F229" s="177">
        <f>work!I229+work!J229</f>
        <v>8000</v>
      </c>
      <c r="G229" s="121"/>
      <c r="H229" s="178" t="str">
        <f>work!L229</f>
        <v>20171010</v>
      </c>
      <c r="I229" s="120">
        <f t="shared" si="6"/>
        <v>10455</v>
      </c>
      <c r="J229" s="120">
        <f t="shared" si="7"/>
        <v>8000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252566</v>
      </c>
      <c r="F230" s="177">
        <f>work!I230+work!J230</f>
        <v>0</v>
      </c>
      <c r="G230" s="121"/>
      <c r="H230" s="178" t="str">
        <f>work!L230</f>
        <v>20171207</v>
      </c>
      <c r="I230" s="120">
        <f t="shared" si="6"/>
        <v>252566</v>
      </c>
      <c r="J230" s="120">
        <f t="shared" si="7"/>
        <v>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834457</v>
      </c>
      <c r="F231" s="177">
        <f>work!I231+work!J231</f>
        <v>329750</v>
      </c>
      <c r="G231" s="121"/>
      <c r="H231" s="178" t="str">
        <f>work!L231</f>
        <v>20171108</v>
      </c>
      <c r="I231" s="120">
        <f t="shared" si="6"/>
        <v>834457</v>
      </c>
      <c r="J231" s="120">
        <f t="shared" si="7"/>
        <v>329750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73184</v>
      </c>
      <c r="F232" s="177">
        <f>work!I232+work!J232</f>
        <v>8150</v>
      </c>
      <c r="G232" s="121"/>
      <c r="H232" s="178" t="str">
        <f>work!L232</f>
        <v>20171010</v>
      </c>
      <c r="I232" s="120">
        <f t="shared" si="6"/>
        <v>73184</v>
      </c>
      <c r="J232" s="120">
        <f t="shared" si="7"/>
        <v>8150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487005</v>
      </c>
      <c r="F233" s="177">
        <f>work!I233+work!J233</f>
        <v>96790</v>
      </c>
      <c r="G233" s="121"/>
      <c r="H233" s="178" t="str">
        <f>work!L233</f>
        <v>20171108</v>
      </c>
      <c r="I233" s="120">
        <f t="shared" si="6"/>
        <v>487005</v>
      </c>
      <c r="J233" s="120">
        <f t="shared" si="7"/>
        <v>96790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1324452</v>
      </c>
      <c r="F234" s="177">
        <f>work!I234+work!J234</f>
        <v>20000</v>
      </c>
      <c r="G234" s="121"/>
      <c r="H234" s="178" t="str">
        <f>work!L234</f>
        <v>20171108</v>
      </c>
      <c r="I234" s="120">
        <f t="shared" si="6"/>
        <v>1324452</v>
      </c>
      <c r="J234" s="120">
        <f t="shared" si="7"/>
        <v>20000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1685045</v>
      </c>
      <c r="F235" s="177">
        <f>work!I235+work!J235</f>
        <v>183299</v>
      </c>
      <c r="G235" s="121"/>
      <c r="H235" s="178" t="str">
        <f>work!L235</f>
        <v>20171108</v>
      </c>
      <c r="I235" s="120">
        <f t="shared" si="6"/>
        <v>1685045</v>
      </c>
      <c r="J235" s="120">
        <f t="shared" si="7"/>
        <v>183299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268392</v>
      </c>
      <c r="F236" s="177">
        <f>work!I236+work!J236</f>
        <v>0</v>
      </c>
      <c r="G236" s="121"/>
      <c r="H236" s="178" t="str">
        <f>work!L236</f>
        <v>20171108</v>
      </c>
      <c r="I236" s="120">
        <f t="shared" si="6"/>
        <v>268392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2147738</v>
      </c>
      <c r="F237" s="177">
        <f>work!I237+work!J237</f>
        <v>451388</v>
      </c>
      <c r="G237" s="121"/>
      <c r="H237" s="178" t="str">
        <f>work!L237</f>
        <v>20171108</v>
      </c>
      <c r="I237" s="120">
        <f t="shared" si="6"/>
        <v>2147738</v>
      </c>
      <c r="J237" s="120">
        <f t="shared" si="7"/>
        <v>451388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575122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575122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1613562</v>
      </c>
      <c r="F239" s="177">
        <f>work!I239+work!J239</f>
        <v>1795779</v>
      </c>
      <c r="G239" s="121"/>
      <c r="H239" s="178" t="str">
        <f>work!L239</f>
        <v>20171207</v>
      </c>
      <c r="I239" s="120">
        <f t="shared" si="6"/>
        <v>1613562</v>
      </c>
      <c r="J239" s="120">
        <f t="shared" si="7"/>
        <v>1795779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3713629</v>
      </c>
      <c r="F240" s="177">
        <f>work!I240+work!J240</f>
        <v>975247</v>
      </c>
      <c r="G240" s="121"/>
      <c r="H240" s="178" t="str">
        <f>work!L240</f>
        <v>20171108</v>
      </c>
      <c r="I240" s="120">
        <f t="shared" si="6"/>
        <v>3713629</v>
      </c>
      <c r="J240" s="120">
        <f t="shared" si="7"/>
        <v>975247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1949719</v>
      </c>
      <c r="F241" s="177">
        <f>work!I241+work!J241</f>
        <v>423432</v>
      </c>
      <c r="G241" s="121"/>
      <c r="H241" s="178" t="str">
        <f>work!L241</f>
        <v>20171207</v>
      </c>
      <c r="I241" s="120">
        <f t="shared" si="6"/>
        <v>1949719</v>
      </c>
      <c r="J241" s="120">
        <f t="shared" si="7"/>
        <v>423432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6465349</v>
      </c>
      <c r="F242" s="177">
        <f>work!I242+work!J242</f>
        <v>1519142</v>
      </c>
      <c r="G242" s="121"/>
      <c r="H242" s="178" t="str">
        <f>work!L242</f>
        <v>20171108</v>
      </c>
      <c r="I242" s="120">
        <f t="shared" si="6"/>
        <v>6465349</v>
      </c>
      <c r="J242" s="120">
        <f t="shared" si="7"/>
        <v>1519142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4885315</v>
      </c>
      <c r="F243" s="177">
        <f>work!I243+work!J243</f>
        <v>778955</v>
      </c>
      <c r="G243" s="121"/>
      <c r="H243" s="178" t="str">
        <f>work!L243</f>
        <v>20171108</v>
      </c>
      <c r="I243" s="120">
        <f t="shared" si="6"/>
        <v>4885315</v>
      </c>
      <c r="J243" s="120">
        <f t="shared" si="7"/>
        <v>778955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49797108</v>
      </c>
      <c r="F244" s="177">
        <f>work!I244+work!J244</f>
        <v>22881891</v>
      </c>
      <c r="G244" s="121"/>
      <c r="H244" s="178" t="str">
        <f>work!L244</f>
        <v>20171108</v>
      </c>
      <c r="I244" s="120">
        <f t="shared" si="6"/>
        <v>49797108</v>
      </c>
      <c r="J244" s="120">
        <f t="shared" si="7"/>
        <v>22881891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1610919</v>
      </c>
      <c r="F245" s="177">
        <f>work!I245+work!J245</f>
        <v>1</v>
      </c>
      <c r="G245" s="121"/>
      <c r="H245" s="178" t="str">
        <f>work!L245</f>
        <v>20171207</v>
      </c>
      <c r="I245" s="120">
        <f t="shared" si="6"/>
        <v>1610919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1311216</v>
      </c>
      <c r="F246" s="177">
        <f>work!I246+work!J246</f>
        <v>228500</v>
      </c>
      <c r="G246" s="121"/>
      <c r="H246" s="178" t="str">
        <f>work!L246</f>
        <v>20171108</v>
      </c>
      <c r="I246" s="120">
        <f t="shared" si="6"/>
        <v>1311216</v>
      </c>
      <c r="J246" s="120">
        <f t="shared" si="7"/>
        <v>228500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902003</v>
      </c>
      <c r="F247" s="177">
        <f>work!I247+work!J247</f>
        <v>281905</v>
      </c>
      <c r="G247" s="119"/>
      <c r="H247" s="178" t="str">
        <f>work!L247</f>
        <v>20171207</v>
      </c>
      <c r="I247" s="120">
        <f t="shared" si="6"/>
        <v>902003</v>
      </c>
      <c r="J247" s="120">
        <f t="shared" si="7"/>
        <v>281905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230971</v>
      </c>
      <c r="F248" s="177">
        <f>work!I248+work!J248</f>
        <v>655800</v>
      </c>
      <c r="G248" s="121"/>
      <c r="H248" s="178" t="str">
        <f>work!L248</f>
        <v>20171108</v>
      </c>
      <c r="I248" s="120">
        <f t="shared" si="6"/>
        <v>230971</v>
      </c>
      <c r="J248" s="120">
        <f t="shared" si="7"/>
        <v>655800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1704287</v>
      </c>
      <c r="F249" s="177">
        <f>work!I249+work!J249</f>
        <v>84900</v>
      </c>
      <c r="G249" s="121"/>
      <c r="H249" s="178" t="str">
        <f>work!L249</f>
        <v>20171108</v>
      </c>
      <c r="I249" s="120">
        <f t="shared" si="6"/>
        <v>1704287</v>
      </c>
      <c r="J249" s="120">
        <f t="shared" si="7"/>
        <v>84900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860009</v>
      </c>
      <c r="F250" s="177">
        <f>work!I250+work!J250</f>
        <v>162925</v>
      </c>
      <c r="G250" s="121"/>
      <c r="H250" s="178" t="str">
        <f>work!L250</f>
        <v>20171207</v>
      </c>
      <c r="I250" s="120">
        <f t="shared" si="6"/>
        <v>860009</v>
      </c>
      <c r="J250" s="120">
        <f t="shared" si="7"/>
        <v>162925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844445</v>
      </c>
      <c r="F251" s="177">
        <f>work!I251+work!J251</f>
        <v>10783324</v>
      </c>
      <c r="G251" s="121"/>
      <c r="H251" s="178" t="str">
        <f>work!L251</f>
        <v>20171207</v>
      </c>
      <c r="I251" s="120">
        <f t="shared" si="6"/>
        <v>844445</v>
      </c>
      <c r="J251" s="120">
        <f t="shared" si="7"/>
        <v>10783324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2308497</v>
      </c>
      <c r="F252" s="177">
        <f>work!I252+work!J252</f>
        <v>952697</v>
      </c>
      <c r="G252" s="121"/>
      <c r="H252" s="178" t="str">
        <f>work!L252</f>
        <v>20171108</v>
      </c>
      <c r="I252" s="120">
        <f t="shared" si="6"/>
        <v>2308497</v>
      </c>
      <c r="J252" s="120">
        <f t="shared" si="7"/>
        <v>952697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 t="e">
        <f>work!G253+work!H253</f>
        <v>#VALUE!</v>
      </c>
      <c r="F253" s="177" t="e">
        <f>work!I253+work!J253</f>
        <v>#VALUE!</v>
      </c>
      <c r="G253" s="121"/>
      <c r="H253" s="178" t="str">
        <f>work!L253</f>
        <v>No report</v>
      </c>
      <c r="I253" s="120" t="e">
        <f t="shared" si="6"/>
        <v>#VALUE!</v>
      </c>
      <c r="J253" s="120" t="e">
        <f t="shared" si="7"/>
        <v>#VALUE!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2051467</v>
      </c>
      <c r="F254" s="177">
        <f>work!I254+work!J254</f>
        <v>1539513</v>
      </c>
      <c r="G254" s="121"/>
      <c r="H254" s="178" t="str">
        <f>work!L254</f>
        <v>20171108</v>
      </c>
      <c r="I254" s="120">
        <f t="shared" si="6"/>
        <v>2051467</v>
      </c>
      <c r="J254" s="120">
        <f t="shared" si="7"/>
        <v>1539513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586850</v>
      </c>
      <c r="F255" s="177">
        <f>work!I255+work!J255</f>
        <v>1713691</v>
      </c>
      <c r="G255" s="121"/>
      <c r="H255" s="178" t="str">
        <f>work!L255</f>
        <v>20171108</v>
      </c>
      <c r="I255" s="120">
        <f t="shared" si="6"/>
        <v>586850</v>
      </c>
      <c r="J255" s="120">
        <f t="shared" si="7"/>
        <v>1713691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640000</v>
      </c>
      <c r="F256" s="177">
        <f>work!I256+work!J256</f>
        <v>213538</v>
      </c>
      <c r="G256" s="121"/>
      <c r="H256" s="178" t="str">
        <f>work!L256</f>
        <v>20171108</v>
      </c>
      <c r="I256" s="120">
        <f t="shared" si="6"/>
        <v>640000</v>
      </c>
      <c r="J256" s="120">
        <f t="shared" si="7"/>
        <v>213538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856014</v>
      </c>
      <c r="F257" s="177">
        <f>work!I257+work!J257</f>
        <v>30211</v>
      </c>
      <c r="G257" s="121"/>
      <c r="H257" s="178" t="str">
        <f>work!L257</f>
        <v>20171207</v>
      </c>
      <c r="I257" s="120">
        <f t="shared" si="6"/>
        <v>856014</v>
      </c>
      <c r="J257" s="120">
        <f t="shared" si="7"/>
        <v>30211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1623212</v>
      </c>
      <c r="F258" s="177">
        <f>work!I258+work!J258</f>
        <v>807596</v>
      </c>
      <c r="G258" s="121"/>
      <c r="H258" s="178" t="str">
        <f>work!L258</f>
        <v>20171207</v>
      </c>
      <c r="I258" s="120">
        <f t="shared" si="6"/>
        <v>1623212</v>
      </c>
      <c r="J258" s="120">
        <f t="shared" si="7"/>
        <v>807596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316276</v>
      </c>
      <c r="F259" s="177">
        <f>work!I259+work!J259</f>
        <v>483850</v>
      </c>
      <c r="G259" s="121"/>
      <c r="H259" s="178" t="str">
        <f>work!L259</f>
        <v>20171108</v>
      </c>
      <c r="I259" s="120">
        <f t="shared" si="6"/>
        <v>316276</v>
      </c>
      <c r="J259" s="120">
        <f t="shared" si="7"/>
        <v>483850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1062346</v>
      </c>
      <c r="F260" s="177">
        <f>work!I260+work!J260</f>
        <v>653937</v>
      </c>
      <c r="G260" s="121"/>
      <c r="H260" s="178" t="str">
        <f>work!L260</f>
        <v>20171207</v>
      </c>
      <c r="I260" s="120">
        <f t="shared" si="6"/>
        <v>1062346</v>
      </c>
      <c r="J260" s="120">
        <f t="shared" si="7"/>
        <v>653937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210891</v>
      </c>
      <c r="F261" s="177">
        <f>work!I261+work!J261</f>
        <v>2058826</v>
      </c>
      <c r="G261" s="121"/>
      <c r="H261" s="178" t="str">
        <f>work!L261</f>
        <v>20171207</v>
      </c>
      <c r="I261" s="120">
        <f t="shared" si="6"/>
        <v>210891</v>
      </c>
      <c r="J261" s="120">
        <f t="shared" si="7"/>
        <v>2058826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732868</v>
      </c>
      <c r="F262" s="177">
        <f>work!I262+work!J262</f>
        <v>756106</v>
      </c>
      <c r="G262" s="121"/>
      <c r="H262" s="178" t="str">
        <f>work!L262</f>
        <v>20171108</v>
      </c>
      <c r="I262" s="120">
        <f t="shared" si="6"/>
        <v>732868</v>
      </c>
      <c r="J262" s="120">
        <f t="shared" si="7"/>
        <v>756106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 t="e">
        <f>work!G263+work!H263</f>
        <v>#VALUE!</v>
      </c>
      <c r="F263" s="177" t="e">
        <f>work!I263+work!J263</f>
        <v>#VALUE!</v>
      </c>
      <c r="G263" s="121"/>
      <c r="H263" s="178" t="str">
        <f>work!L263</f>
        <v>No report</v>
      </c>
      <c r="I263" s="120" t="e">
        <f t="shared" si="6"/>
        <v>#VALUE!</v>
      </c>
      <c r="J263" s="120" t="e">
        <f t="shared" si="7"/>
        <v>#VALUE!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101075</v>
      </c>
      <c r="F264" s="177">
        <f>work!I264+work!J264</f>
        <v>0</v>
      </c>
      <c r="G264" s="121"/>
      <c r="H264" s="178" t="str">
        <f>work!L264</f>
        <v>20171108</v>
      </c>
      <c r="I264" s="120">
        <f t="shared" si="6"/>
        <v>101075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82935</v>
      </c>
      <c r="F265" s="177">
        <f>work!I265+work!J265</f>
        <v>1000</v>
      </c>
      <c r="G265" s="121"/>
      <c r="H265" s="178" t="str">
        <f>work!L265</f>
        <v>20171108</v>
      </c>
      <c r="I265" s="120">
        <f t="shared" si="6"/>
        <v>82935</v>
      </c>
      <c r="J265" s="120">
        <f t="shared" si="7"/>
        <v>1000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206112</v>
      </c>
      <c r="F266" s="177">
        <f>work!I266+work!J266</f>
        <v>1455450</v>
      </c>
      <c r="G266" s="121"/>
      <c r="H266" s="178" t="str">
        <f>work!L266</f>
        <v>20171108</v>
      </c>
      <c r="I266" s="120">
        <f t="shared" si="6"/>
        <v>206112</v>
      </c>
      <c r="J266" s="120">
        <f t="shared" si="7"/>
        <v>1455450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 t="e">
        <f>work!G267+work!H267</f>
        <v>#VALUE!</v>
      </c>
      <c r="F267" s="177" t="e">
        <f>work!I267+work!J267</f>
        <v>#VALUE!</v>
      </c>
      <c r="G267" s="121"/>
      <c r="H267" s="178" t="str">
        <f>work!L267</f>
        <v>No report</v>
      </c>
      <c r="I267" s="120" t="e">
        <f t="shared" si="6"/>
        <v>#VALUE!</v>
      </c>
      <c r="J267" s="120" t="e">
        <f t="shared" si="7"/>
        <v>#VALUE!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265776</v>
      </c>
      <c r="F268" s="177">
        <f>work!I268+work!J268</f>
        <v>150074</v>
      </c>
      <c r="G268" s="121"/>
      <c r="H268" s="178" t="str">
        <f>work!L268</f>
        <v>20171108</v>
      </c>
      <c r="I268" s="120">
        <f t="shared" si="6"/>
        <v>265776</v>
      </c>
      <c r="J268" s="120">
        <f t="shared" si="7"/>
        <v>150074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179519</v>
      </c>
      <c r="G269" s="121"/>
      <c r="H269" s="178" t="str">
        <f>work!L269</f>
        <v>20171108</v>
      </c>
      <c r="I269" s="120">
        <f t="shared" si="6"/>
        <v>0</v>
      </c>
      <c r="J269" s="120">
        <f t="shared" si="7"/>
        <v>179519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12815871</v>
      </c>
      <c r="F270" s="177">
        <f>work!I270+work!J270</f>
        <v>2517772</v>
      </c>
      <c r="G270" s="121"/>
      <c r="H270" s="178" t="str">
        <f>work!L270</f>
        <v>20171108</v>
      </c>
      <c r="I270" s="120">
        <f t="shared" si="6"/>
        <v>12815871</v>
      </c>
      <c r="J270" s="120">
        <f t="shared" si="7"/>
        <v>2517772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113230</v>
      </c>
      <c r="F271" s="177">
        <f>work!I271+work!J271</f>
        <v>20250</v>
      </c>
      <c r="G271" s="121"/>
      <c r="H271" s="178" t="str">
        <f>work!L271</f>
        <v>20171108</v>
      </c>
      <c r="I271" s="120">
        <f t="shared" si="6"/>
        <v>113230</v>
      </c>
      <c r="J271" s="120">
        <f t="shared" si="7"/>
        <v>20250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718727</v>
      </c>
      <c r="F272" s="177">
        <f>work!I272+work!J272</f>
        <v>6880970</v>
      </c>
      <c r="G272" s="121"/>
      <c r="H272" s="178" t="str">
        <f>work!L272</f>
        <v>20171108</v>
      </c>
      <c r="I272" s="120">
        <f t="shared" si="6"/>
        <v>718727</v>
      </c>
      <c r="J272" s="120">
        <f t="shared" si="7"/>
        <v>6880970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64685</v>
      </c>
      <c r="F273" s="177">
        <f>work!I273+work!J273</f>
        <v>0</v>
      </c>
      <c r="G273" s="121"/>
      <c r="H273" s="178" t="str">
        <f>work!L273</f>
        <v>20171207</v>
      </c>
      <c r="I273" s="120">
        <f t="shared" si="6"/>
        <v>64685</v>
      </c>
      <c r="J273" s="120">
        <f t="shared" si="7"/>
        <v>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274277</v>
      </c>
      <c r="F274" s="177">
        <f>work!I274+work!J274</f>
        <v>203659</v>
      </c>
      <c r="G274" s="121"/>
      <c r="H274" s="178" t="str">
        <f>work!L274</f>
        <v>20171108</v>
      </c>
      <c r="I274" s="120">
        <f t="shared" si="6"/>
        <v>274277</v>
      </c>
      <c r="J274" s="120">
        <f t="shared" si="7"/>
        <v>203659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61613</v>
      </c>
      <c r="F275" s="177">
        <f>work!I275+work!J275</f>
        <v>42991</v>
      </c>
      <c r="G275" s="121"/>
      <c r="H275" s="178" t="str">
        <f>work!L275</f>
        <v>20171108</v>
      </c>
      <c r="I275" s="120">
        <f t="shared" si="6"/>
        <v>61613</v>
      </c>
      <c r="J275" s="120">
        <f t="shared" si="7"/>
        <v>42991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650539</v>
      </c>
      <c r="F276" s="177">
        <f>work!I276+work!J276</f>
        <v>1149013</v>
      </c>
      <c r="G276" s="121"/>
      <c r="H276" s="178" t="str">
        <f>work!L276</f>
        <v>20171108</v>
      </c>
      <c r="I276" s="120">
        <f t="shared" si="6"/>
        <v>650539</v>
      </c>
      <c r="J276" s="120">
        <f t="shared" si="7"/>
        <v>1149013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4167023</v>
      </c>
      <c r="F277" s="177">
        <f>work!I277+work!J277</f>
        <v>173529</v>
      </c>
      <c r="G277" s="121"/>
      <c r="H277" s="178" t="str">
        <f>work!L277</f>
        <v>20171207</v>
      </c>
      <c r="I277" s="120">
        <f t="shared" si="6"/>
        <v>4167023</v>
      </c>
      <c r="J277" s="120">
        <f t="shared" si="7"/>
        <v>173529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44700</v>
      </c>
      <c r="F278" s="177">
        <f>work!I278+work!J278</f>
        <v>925</v>
      </c>
      <c r="G278" s="121"/>
      <c r="H278" s="178" t="str">
        <f>work!L278</f>
        <v>20171108</v>
      </c>
      <c r="I278" s="120">
        <f t="shared" si="6"/>
        <v>44700</v>
      </c>
      <c r="J278" s="120">
        <f t="shared" si="7"/>
        <v>925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47374</v>
      </c>
      <c r="F279" s="177">
        <f>work!I279+work!J279</f>
        <v>34800</v>
      </c>
      <c r="G279" s="121"/>
      <c r="H279" s="178" t="str">
        <f>work!L279</f>
        <v>20171108</v>
      </c>
      <c r="I279" s="120">
        <f t="shared" si="6"/>
        <v>47374</v>
      </c>
      <c r="J279" s="120">
        <f t="shared" si="7"/>
        <v>34800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5882988</v>
      </c>
      <c r="F280" s="177">
        <f>work!I280+work!J280</f>
        <v>209150</v>
      </c>
      <c r="G280" s="121"/>
      <c r="H280" s="178" t="str">
        <f>work!L280</f>
        <v>20171108</v>
      </c>
      <c r="I280" s="120">
        <f t="shared" si="6"/>
        <v>5882988</v>
      </c>
      <c r="J280" s="120">
        <f t="shared" si="7"/>
        <v>209150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66906243</v>
      </c>
      <c r="F281" s="177">
        <f>work!I281+work!J281</f>
        <v>694706</v>
      </c>
      <c r="G281" s="121"/>
      <c r="H281" s="178" t="str">
        <f>work!L281</f>
        <v>20171108</v>
      </c>
      <c r="I281" s="120">
        <f t="shared" si="6"/>
        <v>66906243</v>
      </c>
      <c r="J281" s="120">
        <f t="shared" si="7"/>
        <v>694706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82160944</v>
      </c>
      <c r="F282" s="177">
        <f>work!I282+work!J282</f>
        <v>3113299</v>
      </c>
      <c r="G282" s="121"/>
      <c r="H282" s="178" t="str">
        <f>work!L282</f>
        <v>20171108</v>
      </c>
      <c r="I282" s="120">
        <f t="shared" si="6"/>
        <v>82160944</v>
      </c>
      <c r="J282" s="120">
        <f t="shared" si="7"/>
        <v>3113299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1862985</v>
      </c>
      <c r="F283" s="177">
        <f>work!I283+work!J283</f>
        <v>3375900</v>
      </c>
      <c r="G283" s="121"/>
      <c r="H283" s="178" t="str">
        <f>work!L283</f>
        <v>20171108</v>
      </c>
      <c r="I283" s="120">
        <f t="shared" si="6"/>
        <v>1862985</v>
      </c>
      <c r="J283" s="120">
        <f t="shared" si="7"/>
        <v>3375900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804348</v>
      </c>
      <c r="F284" s="177">
        <f>work!I284+work!J284</f>
        <v>1223128</v>
      </c>
      <c r="G284" s="121"/>
      <c r="H284" s="178" t="str">
        <f>work!L284</f>
        <v>20171108</v>
      </c>
      <c r="I284" s="120">
        <f t="shared" si="6"/>
        <v>804348</v>
      </c>
      <c r="J284" s="120">
        <f t="shared" si="7"/>
        <v>1223128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224899</v>
      </c>
      <c r="F285" s="177">
        <f>work!I285+work!J285</f>
        <v>3214473</v>
      </c>
      <c r="G285" s="121"/>
      <c r="H285" s="178" t="str">
        <f>work!L285</f>
        <v>20171207</v>
      </c>
      <c r="I285" s="120">
        <f t="shared" si="6"/>
        <v>224899</v>
      </c>
      <c r="J285" s="120">
        <f t="shared" si="7"/>
        <v>3214473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41229</v>
      </c>
      <c r="F286" s="177">
        <f>work!I286+work!J286</f>
        <v>4556</v>
      </c>
      <c r="G286" s="121"/>
      <c r="H286" s="178" t="str">
        <f>work!L286</f>
        <v>20171207</v>
      </c>
      <c r="I286" s="120">
        <f t="shared" si="6"/>
        <v>41229</v>
      </c>
      <c r="J286" s="120">
        <f t="shared" si="7"/>
        <v>4556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541136</v>
      </c>
      <c r="F287" s="177">
        <f>work!I287+work!J287</f>
        <v>2440101</v>
      </c>
      <c r="G287" s="121"/>
      <c r="H287" s="178" t="str">
        <f>work!L287</f>
        <v>20171207</v>
      </c>
      <c r="I287" s="120">
        <f t="shared" si="6"/>
        <v>541136</v>
      </c>
      <c r="J287" s="120">
        <f t="shared" si="7"/>
        <v>2440101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93865960</v>
      </c>
      <c r="F288" s="177">
        <f>work!I288+work!J288</f>
        <v>57150</v>
      </c>
      <c r="G288" s="121"/>
      <c r="H288" s="178" t="str">
        <f>work!L288</f>
        <v>20171108</v>
      </c>
      <c r="I288" s="120">
        <f aca="true" t="shared" si="8" ref="I288:I351">E288</f>
        <v>93865960</v>
      </c>
      <c r="J288" s="120">
        <f aca="true" t="shared" si="9" ref="J288:J351">F288</f>
        <v>57150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121104</v>
      </c>
      <c r="F289" s="177">
        <f>work!I289+work!J289</f>
        <v>66820</v>
      </c>
      <c r="G289" s="121"/>
      <c r="H289" s="178" t="str">
        <f>work!L289</f>
        <v>20171108</v>
      </c>
      <c r="I289" s="120">
        <f t="shared" si="8"/>
        <v>121104</v>
      </c>
      <c r="J289" s="120">
        <f t="shared" si="9"/>
        <v>66820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552923</v>
      </c>
      <c r="F290" s="177">
        <f>work!I290+work!J290</f>
        <v>93159</v>
      </c>
      <c r="G290" s="121"/>
      <c r="H290" s="178" t="str">
        <f>work!L290</f>
        <v>20171108</v>
      </c>
      <c r="I290" s="120">
        <f t="shared" si="8"/>
        <v>552923</v>
      </c>
      <c r="J290" s="120">
        <f t="shared" si="9"/>
        <v>93159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21000</v>
      </c>
      <c r="F291" s="177">
        <f>work!I291+work!J291</f>
        <v>11000</v>
      </c>
      <c r="G291" s="121"/>
      <c r="H291" s="178" t="str">
        <f>work!L291</f>
        <v>20171108</v>
      </c>
      <c r="I291" s="120">
        <f t="shared" si="8"/>
        <v>21000</v>
      </c>
      <c r="J291" s="120">
        <f t="shared" si="9"/>
        <v>11000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73210</v>
      </c>
      <c r="F292" s="177">
        <f>work!I292+work!J292</f>
        <v>2100</v>
      </c>
      <c r="G292" s="121"/>
      <c r="H292" s="178" t="str">
        <f>work!L292</f>
        <v>20171108</v>
      </c>
      <c r="I292" s="120">
        <f t="shared" si="8"/>
        <v>73210</v>
      </c>
      <c r="J292" s="120">
        <f t="shared" si="9"/>
        <v>2100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113590</v>
      </c>
      <c r="F293" s="177">
        <f>work!I293+work!J293</f>
        <v>1285401</v>
      </c>
      <c r="G293" s="121"/>
      <c r="H293" s="178" t="str">
        <f>work!L293</f>
        <v>20171108</v>
      </c>
      <c r="I293" s="120">
        <f t="shared" si="8"/>
        <v>113590</v>
      </c>
      <c r="J293" s="120">
        <f t="shared" si="9"/>
        <v>1285401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911986</v>
      </c>
      <c r="F294" s="177">
        <f>work!I294+work!J294</f>
        <v>1499873</v>
      </c>
      <c r="G294" s="121"/>
      <c r="H294" s="178" t="str">
        <f>work!L294</f>
        <v>20171108</v>
      </c>
      <c r="I294" s="120">
        <f t="shared" si="8"/>
        <v>911986</v>
      </c>
      <c r="J294" s="120">
        <f t="shared" si="9"/>
        <v>1499873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162963</v>
      </c>
      <c r="F295" s="177">
        <f>work!I295+work!J295</f>
        <v>257600</v>
      </c>
      <c r="G295" s="121"/>
      <c r="H295" s="178" t="str">
        <f>work!L295</f>
        <v>20171207</v>
      </c>
      <c r="I295" s="120">
        <f t="shared" si="8"/>
        <v>162963</v>
      </c>
      <c r="J295" s="120">
        <f t="shared" si="9"/>
        <v>257600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488351</v>
      </c>
      <c r="F296" s="177">
        <f>work!I296+work!J296</f>
        <v>127172</v>
      </c>
      <c r="G296" s="121"/>
      <c r="H296" s="178" t="str">
        <f>work!L296</f>
        <v>20171207</v>
      </c>
      <c r="I296" s="120">
        <f t="shared" si="8"/>
        <v>488351</v>
      </c>
      <c r="J296" s="120">
        <f t="shared" si="9"/>
        <v>127172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67665</v>
      </c>
      <c r="F297" s="177">
        <f>work!I297+work!J297</f>
        <v>667818</v>
      </c>
      <c r="G297" s="121"/>
      <c r="H297" s="178" t="str">
        <f>work!L297</f>
        <v>20171207</v>
      </c>
      <c r="I297" s="120">
        <f t="shared" si="8"/>
        <v>67665</v>
      </c>
      <c r="J297" s="120">
        <f t="shared" si="9"/>
        <v>667818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308200</v>
      </c>
      <c r="F298" s="177">
        <f>work!I298+work!J298</f>
        <v>8600</v>
      </c>
      <c r="G298" s="121"/>
      <c r="H298" s="178" t="str">
        <f>work!L298</f>
        <v>20171207</v>
      </c>
      <c r="I298" s="120">
        <f t="shared" si="8"/>
        <v>308200</v>
      </c>
      <c r="J298" s="120">
        <f t="shared" si="9"/>
        <v>8600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73895</v>
      </c>
      <c r="F299" s="177">
        <f>work!I299+work!J299</f>
        <v>157350</v>
      </c>
      <c r="G299" s="121"/>
      <c r="H299" s="178" t="str">
        <f>work!L299</f>
        <v>20171108</v>
      </c>
      <c r="I299" s="120">
        <f t="shared" si="8"/>
        <v>73895</v>
      </c>
      <c r="J299" s="120">
        <f t="shared" si="9"/>
        <v>157350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56960</v>
      </c>
      <c r="F300" s="177">
        <f>work!I300+work!J300</f>
        <v>6600</v>
      </c>
      <c r="G300" s="121"/>
      <c r="H300" s="178" t="str">
        <f>work!L300</f>
        <v>20171108</v>
      </c>
      <c r="I300" s="120">
        <f t="shared" si="8"/>
        <v>56960</v>
      </c>
      <c r="J300" s="120">
        <f t="shared" si="9"/>
        <v>6600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29000</v>
      </c>
      <c r="F301" s="177">
        <f>work!I301+work!J301</f>
        <v>4950</v>
      </c>
      <c r="G301" s="121"/>
      <c r="H301" s="178" t="str">
        <f>work!L301</f>
        <v>20171108</v>
      </c>
      <c r="I301" s="120">
        <f t="shared" si="8"/>
        <v>29000</v>
      </c>
      <c r="J301" s="120">
        <f t="shared" si="9"/>
        <v>4950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366572</v>
      </c>
      <c r="F302" s="177">
        <f>work!I302+work!J302</f>
        <v>2100</v>
      </c>
      <c r="G302" s="121"/>
      <c r="H302" s="178" t="str">
        <f>work!L302</f>
        <v>20171108</v>
      </c>
      <c r="I302" s="120">
        <f t="shared" si="8"/>
        <v>366572</v>
      </c>
      <c r="J302" s="120">
        <f t="shared" si="9"/>
        <v>2100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216779</v>
      </c>
      <c r="F303" s="177">
        <f>work!I303+work!J303</f>
        <v>101616</v>
      </c>
      <c r="G303" s="121"/>
      <c r="H303" s="178" t="str">
        <f>work!L303</f>
        <v>20171108</v>
      </c>
      <c r="I303" s="120">
        <f t="shared" si="8"/>
        <v>216779</v>
      </c>
      <c r="J303" s="120">
        <f t="shared" si="9"/>
        <v>101616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42904</v>
      </c>
      <c r="F304" s="177">
        <f>work!I304+work!J304</f>
        <v>73400</v>
      </c>
      <c r="G304" s="121"/>
      <c r="H304" s="178" t="str">
        <f>work!L304</f>
        <v>20171108</v>
      </c>
      <c r="I304" s="120">
        <f t="shared" si="8"/>
        <v>42904</v>
      </c>
      <c r="J304" s="120">
        <f t="shared" si="9"/>
        <v>73400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324462</v>
      </c>
      <c r="F305" s="177">
        <f>work!I305+work!J305</f>
        <v>42801</v>
      </c>
      <c r="G305" s="121"/>
      <c r="H305" s="178" t="str">
        <f>work!L305</f>
        <v>20171108</v>
      </c>
      <c r="I305" s="120">
        <f t="shared" si="8"/>
        <v>324462</v>
      </c>
      <c r="J305" s="120">
        <f t="shared" si="9"/>
        <v>42801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49525</v>
      </c>
      <c r="F306" s="177">
        <f>work!I306+work!J306</f>
        <v>16695</v>
      </c>
      <c r="G306" s="121"/>
      <c r="H306" s="178" t="str">
        <f>work!L306</f>
        <v>20171108</v>
      </c>
      <c r="I306" s="120">
        <f t="shared" si="8"/>
        <v>49525</v>
      </c>
      <c r="J306" s="120">
        <f t="shared" si="9"/>
        <v>16695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199116</v>
      </c>
      <c r="F307" s="177">
        <f>work!I307+work!J307</f>
        <v>32857</v>
      </c>
      <c r="G307" s="121"/>
      <c r="H307" s="178" t="str">
        <f>work!L307</f>
        <v>20171108</v>
      </c>
      <c r="I307" s="120">
        <f t="shared" si="8"/>
        <v>199116</v>
      </c>
      <c r="J307" s="120">
        <f t="shared" si="9"/>
        <v>32857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101220</v>
      </c>
      <c r="F308" s="177">
        <f>work!I308+work!J308</f>
        <v>45035</v>
      </c>
      <c r="G308" s="121"/>
      <c r="H308" s="178" t="str">
        <f>work!L308</f>
        <v>20171108</v>
      </c>
      <c r="I308" s="120">
        <f t="shared" si="8"/>
        <v>101220</v>
      </c>
      <c r="J308" s="120">
        <f t="shared" si="9"/>
        <v>45035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1235691</v>
      </c>
      <c r="F309" s="177">
        <f>work!I309+work!J309</f>
        <v>2002268</v>
      </c>
      <c r="G309" s="121"/>
      <c r="H309" s="178" t="str">
        <f>work!L309</f>
        <v>20171108</v>
      </c>
      <c r="I309" s="120">
        <f t="shared" si="8"/>
        <v>1235691</v>
      </c>
      <c r="J309" s="120">
        <f t="shared" si="9"/>
        <v>2002268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1069729</v>
      </c>
      <c r="F310" s="177">
        <f>work!I310+work!J310</f>
        <v>562064</v>
      </c>
      <c r="G310" s="121"/>
      <c r="H310" s="178" t="str">
        <f>work!L310</f>
        <v>20171108</v>
      </c>
      <c r="I310" s="120">
        <f t="shared" si="8"/>
        <v>1069729</v>
      </c>
      <c r="J310" s="120">
        <f t="shared" si="9"/>
        <v>562064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21851</v>
      </c>
      <c r="F311" s="177">
        <f>work!I311+work!J311</f>
        <v>3000</v>
      </c>
      <c r="G311" s="121"/>
      <c r="H311" s="178" t="str">
        <f>work!L311</f>
        <v>20171207</v>
      </c>
      <c r="I311" s="120">
        <f t="shared" si="8"/>
        <v>21851</v>
      </c>
      <c r="J311" s="120">
        <f t="shared" si="9"/>
        <v>3000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582463</v>
      </c>
      <c r="F312" s="177">
        <f>work!I312+work!J312</f>
        <v>311400</v>
      </c>
      <c r="G312" s="121"/>
      <c r="H312" s="178" t="str">
        <f>work!L312</f>
        <v>20171108</v>
      </c>
      <c r="I312" s="120">
        <f t="shared" si="8"/>
        <v>582463</v>
      </c>
      <c r="J312" s="120">
        <f t="shared" si="9"/>
        <v>311400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65100</v>
      </c>
      <c r="F313" s="177">
        <f>work!I313+work!J313</f>
        <v>94985</v>
      </c>
      <c r="G313" s="121"/>
      <c r="H313" s="178" t="str">
        <f>work!L313</f>
        <v>20171108</v>
      </c>
      <c r="I313" s="120">
        <f t="shared" si="8"/>
        <v>65100</v>
      </c>
      <c r="J313" s="120">
        <f t="shared" si="9"/>
        <v>94985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503040</v>
      </c>
      <c r="F314" s="177">
        <f>work!I314+work!J314</f>
        <v>47395</v>
      </c>
      <c r="G314" s="121"/>
      <c r="H314" s="178" t="str">
        <f>work!L314</f>
        <v>20171207</v>
      </c>
      <c r="I314" s="120">
        <f t="shared" si="8"/>
        <v>503040</v>
      </c>
      <c r="J314" s="120">
        <f t="shared" si="9"/>
        <v>47395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761479</v>
      </c>
      <c r="F315" s="177">
        <f>work!I315+work!J315</f>
        <v>674805</v>
      </c>
      <c r="G315" s="121"/>
      <c r="H315" s="178" t="str">
        <f>work!L315</f>
        <v>20171108</v>
      </c>
      <c r="I315" s="120">
        <f t="shared" si="8"/>
        <v>761479</v>
      </c>
      <c r="J315" s="120">
        <f t="shared" si="9"/>
        <v>674805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6734317</v>
      </c>
      <c r="F316" s="177">
        <f>work!I316+work!J316</f>
        <v>2991064</v>
      </c>
      <c r="G316" s="121"/>
      <c r="H316" s="178" t="str">
        <f>work!L316</f>
        <v>20171108</v>
      </c>
      <c r="I316" s="120">
        <f t="shared" si="8"/>
        <v>6734317</v>
      </c>
      <c r="J316" s="120">
        <f t="shared" si="9"/>
        <v>2991064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9142696</v>
      </c>
      <c r="F317" s="177">
        <f>work!I317+work!J317</f>
        <v>1055386</v>
      </c>
      <c r="G317" s="121"/>
      <c r="H317" s="178" t="str">
        <f>work!L317</f>
        <v>20171207</v>
      </c>
      <c r="I317" s="120">
        <f t="shared" si="8"/>
        <v>9142696</v>
      </c>
      <c r="J317" s="120">
        <f t="shared" si="9"/>
        <v>1055386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251242</v>
      </c>
      <c r="F318" s="177">
        <f>work!I318+work!J318</f>
        <v>1400</v>
      </c>
      <c r="G318" s="121"/>
      <c r="H318" s="178" t="str">
        <f>work!L318</f>
        <v>20171108</v>
      </c>
      <c r="I318" s="120">
        <f t="shared" si="8"/>
        <v>251242</v>
      </c>
      <c r="J318" s="120">
        <f t="shared" si="9"/>
        <v>1400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137193</v>
      </c>
      <c r="F319" s="177">
        <f>work!I319+work!J319</f>
        <v>3300</v>
      </c>
      <c r="G319" s="121"/>
      <c r="H319" s="178" t="str">
        <f>work!L319</f>
        <v>20171207</v>
      </c>
      <c r="I319" s="120">
        <f t="shared" si="8"/>
        <v>137193</v>
      </c>
      <c r="J319" s="120">
        <f t="shared" si="9"/>
        <v>3300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1420172</v>
      </c>
      <c r="F320" s="177">
        <f>work!I320+work!J320</f>
        <v>521415</v>
      </c>
      <c r="G320" s="121"/>
      <c r="H320" s="178" t="str">
        <f>work!L320</f>
        <v>20171108</v>
      </c>
      <c r="I320" s="120">
        <f t="shared" si="8"/>
        <v>1420172</v>
      </c>
      <c r="J320" s="120">
        <f t="shared" si="9"/>
        <v>521415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1578947</v>
      </c>
      <c r="F321" s="177">
        <f>work!I321+work!J321</f>
        <v>7923427</v>
      </c>
      <c r="G321" s="121"/>
      <c r="H321" s="178" t="str">
        <f>work!L321</f>
        <v>20171108</v>
      </c>
      <c r="I321" s="120">
        <f t="shared" si="8"/>
        <v>1578947</v>
      </c>
      <c r="J321" s="120">
        <f t="shared" si="9"/>
        <v>7923427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1288387</v>
      </c>
      <c r="F322" s="177">
        <f>work!I322+work!J322</f>
        <v>89850</v>
      </c>
      <c r="G322" s="121"/>
      <c r="H322" s="178" t="str">
        <f>work!L322</f>
        <v>20171108</v>
      </c>
      <c r="I322" s="120">
        <f t="shared" si="8"/>
        <v>1288387</v>
      </c>
      <c r="J322" s="120">
        <f t="shared" si="9"/>
        <v>89850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3755371</v>
      </c>
      <c r="F324" s="177">
        <f>work!I324+work!J324</f>
        <v>4007284</v>
      </c>
      <c r="G324" s="121"/>
      <c r="H324" s="178" t="str">
        <f>work!L324</f>
        <v>20171108</v>
      </c>
      <c r="I324" s="120">
        <f t="shared" si="8"/>
        <v>3755371</v>
      </c>
      <c r="J324" s="120">
        <f t="shared" si="9"/>
        <v>4007284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2978543</v>
      </c>
      <c r="F325" s="177">
        <f>work!I325+work!J325</f>
        <v>17763319</v>
      </c>
      <c r="G325" s="121"/>
      <c r="H325" s="178" t="str">
        <f>work!L325</f>
        <v>20171108</v>
      </c>
      <c r="I325" s="120">
        <f t="shared" si="8"/>
        <v>2978543</v>
      </c>
      <c r="J325" s="120">
        <f t="shared" si="9"/>
        <v>17763319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1227850</v>
      </c>
      <c r="F326" s="177">
        <f>work!I326+work!J326</f>
        <v>24987</v>
      </c>
      <c r="G326" s="121"/>
      <c r="H326" s="178" t="str">
        <f>work!L326</f>
        <v>20171108</v>
      </c>
      <c r="I326" s="120">
        <f t="shared" si="8"/>
        <v>1227850</v>
      </c>
      <c r="J326" s="120">
        <f t="shared" si="9"/>
        <v>24987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8313088</v>
      </c>
      <c r="F327" s="177">
        <f>work!I327+work!J327</f>
        <v>2096798</v>
      </c>
      <c r="G327" s="121"/>
      <c r="H327" s="178" t="str">
        <f>work!L327</f>
        <v>20171108</v>
      </c>
      <c r="I327" s="120">
        <f t="shared" si="8"/>
        <v>8313088</v>
      </c>
      <c r="J327" s="120">
        <f t="shared" si="9"/>
        <v>2096798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546400</v>
      </c>
      <c r="F328" s="177">
        <f>work!I328+work!J328</f>
        <v>515655</v>
      </c>
      <c r="G328" s="121"/>
      <c r="H328" s="178" t="str">
        <f>work!L328</f>
        <v>20171207</v>
      </c>
      <c r="I328" s="120">
        <f t="shared" si="8"/>
        <v>546400</v>
      </c>
      <c r="J328" s="120">
        <f t="shared" si="9"/>
        <v>515655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314818</v>
      </c>
      <c r="F329" s="177">
        <f>work!I329+work!J329</f>
        <v>3148793</v>
      </c>
      <c r="G329" s="121"/>
      <c r="H329" s="178" t="str">
        <f>work!L329</f>
        <v>20171108</v>
      </c>
      <c r="I329" s="120">
        <f t="shared" si="8"/>
        <v>314818</v>
      </c>
      <c r="J329" s="120">
        <f t="shared" si="9"/>
        <v>3148793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43620</v>
      </c>
      <c r="F330" s="177">
        <f>work!I330+work!J330</f>
        <v>10330</v>
      </c>
      <c r="G330" s="119"/>
      <c r="H330" s="178" t="str">
        <f>work!L330</f>
        <v>20171108</v>
      </c>
      <c r="I330" s="120">
        <f t="shared" si="8"/>
        <v>43620</v>
      </c>
      <c r="J330" s="120">
        <f t="shared" si="9"/>
        <v>10330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3113649</v>
      </c>
      <c r="F331" s="177">
        <f>work!I331+work!J331</f>
        <v>2212995</v>
      </c>
      <c r="G331" s="121"/>
      <c r="H331" s="178" t="str">
        <f>work!L331</f>
        <v>20171108</v>
      </c>
      <c r="I331" s="120">
        <f t="shared" si="8"/>
        <v>3113649</v>
      </c>
      <c r="J331" s="120">
        <f t="shared" si="9"/>
        <v>2212995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4540737</v>
      </c>
      <c r="F332" s="177">
        <f>work!I332+work!J332</f>
        <v>3500659</v>
      </c>
      <c r="G332" s="121"/>
      <c r="H332" s="178" t="str">
        <f>work!L332</f>
        <v>20171207</v>
      </c>
      <c r="I332" s="120">
        <f t="shared" si="8"/>
        <v>4540737</v>
      </c>
      <c r="J332" s="120">
        <f t="shared" si="9"/>
        <v>3500659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63079</v>
      </c>
      <c r="F333" s="177">
        <f>work!I333+work!J333</f>
        <v>0</v>
      </c>
      <c r="G333" s="121"/>
      <c r="H333" s="178" t="str">
        <f>work!L333</f>
        <v>20171108</v>
      </c>
      <c r="I333" s="120">
        <f t="shared" si="8"/>
        <v>63079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396744</v>
      </c>
      <c r="F334" s="177">
        <f>work!I334+work!J334</f>
        <v>0</v>
      </c>
      <c r="G334" s="121"/>
      <c r="H334" s="178" t="str">
        <f>work!L334</f>
        <v>20171108</v>
      </c>
      <c r="I334" s="120">
        <f t="shared" si="8"/>
        <v>396744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116945</v>
      </c>
      <c r="F335" s="177">
        <f>work!I335+work!J335</f>
        <v>5000</v>
      </c>
      <c r="G335" s="121"/>
      <c r="H335" s="178" t="str">
        <f>work!L335</f>
        <v>20171207</v>
      </c>
      <c r="I335" s="120">
        <f t="shared" si="8"/>
        <v>116945</v>
      </c>
      <c r="J335" s="120">
        <f t="shared" si="9"/>
        <v>5000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>
        <f>work!G336+work!H336</f>
        <v>0</v>
      </c>
      <c r="F336" s="177">
        <f>work!I336+work!J336</f>
        <v>0</v>
      </c>
      <c r="G336" s="121"/>
      <c r="H336" s="178" t="str">
        <f>work!L336</f>
        <v>20171108</v>
      </c>
      <c r="I336" s="120">
        <f t="shared" si="8"/>
        <v>0</v>
      </c>
      <c r="J336" s="120">
        <f t="shared" si="9"/>
        <v>0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1341212</v>
      </c>
      <c r="F337" s="177">
        <f>work!I337+work!J337</f>
        <v>326768</v>
      </c>
      <c r="G337" s="121"/>
      <c r="H337" s="178" t="str">
        <f>work!L337</f>
        <v>20171108</v>
      </c>
      <c r="I337" s="120">
        <f t="shared" si="8"/>
        <v>1341212</v>
      </c>
      <c r="J337" s="120">
        <f t="shared" si="9"/>
        <v>326768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551508</v>
      </c>
      <c r="F338" s="177">
        <f>work!I338+work!J338</f>
        <v>73025</v>
      </c>
      <c r="G338" s="121"/>
      <c r="H338" s="178" t="str">
        <f>work!L338</f>
        <v>20171207</v>
      </c>
      <c r="I338" s="120">
        <f t="shared" si="8"/>
        <v>551508</v>
      </c>
      <c r="J338" s="120">
        <f t="shared" si="9"/>
        <v>73025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267060</v>
      </c>
      <c r="F339" s="177">
        <f>work!I339+work!J339</f>
        <v>79400</v>
      </c>
      <c r="G339" s="121"/>
      <c r="H339" s="178" t="str">
        <f>work!L339</f>
        <v>20171108</v>
      </c>
      <c r="I339" s="120">
        <f t="shared" si="8"/>
        <v>267060</v>
      </c>
      <c r="J339" s="120">
        <f t="shared" si="9"/>
        <v>79400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8095720</v>
      </c>
      <c r="F340" s="177">
        <f>work!I340+work!J340</f>
        <v>1626524</v>
      </c>
      <c r="G340" s="121"/>
      <c r="H340" s="178" t="str">
        <f>work!L340</f>
        <v>20171108</v>
      </c>
      <c r="I340" s="120">
        <f t="shared" si="8"/>
        <v>8095720</v>
      </c>
      <c r="J340" s="120">
        <f t="shared" si="9"/>
        <v>1626524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12527192</v>
      </c>
      <c r="F341" s="177">
        <f>work!I341+work!J341</f>
        <v>1579048</v>
      </c>
      <c r="G341" s="121"/>
      <c r="H341" s="178" t="str">
        <f>work!L341</f>
        <v>20171108</v>
      </c>
      <c r="I341" s="120">
        <f t="shared" si="8"/>
        <v>12527192</v>
      </c>
      <c r="J341" s="120">
        <f t="shared" si="9"/>
        <v>1579048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1164343</v>
      </c>
      <c r="F342" s="177">
        <f>work!I342+work!J342</f>
        <v>2788540</v>
      </c>
      <c r="G342" s="121"/>
      <c r="H342" s="178" t="str">
        <f>work!L342</f>
        <v>20171108</v>
      </c>
      <c r="I342" s="120">
        <f t="shared" si="8"/>
        <v>1164343</v>
      </c>
      <c r="J342" s="120">
        <f t="shared" si="9"/>
        <v>2788540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1665764</v>
      </c>
      <c r="F343" s="177">
        <f>work!I343+work!J343</f>
        <v>4527335</v>
      </c>
      <c r="G343" s="121"/>
      <c r="H343" s="178" t="str">
        <f>work!L343</f>
        <v>20171207</v>
      </c>
      <c r="I343" s="120">
        <f t="shared" si="8"/>
        <v>1665764</v>
      </c>
      <c r="J343" s="120">
        <f t="shared" si="9"/>
        <v>4527335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3873393</v>
      </c>
      <c r="F344" s="177">
        <f>work!I344+work!J344</f>
        <v>4070898</v>
      </c>
      <c r="G344" s="121"/>
      <c r="H344" s="178" t="str">
        <f>work!L344</f>
        <v>20171108</v>
      </c>
      <c r="I344" s="120">
        <f t="shared" si="8"/>
        <v>3873393</v>
      </c>
      <c r="J344" s="120">
        <f t="shared" si="9"/>
        <v>4070898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 t="e">
        <f>work!G345+work!H345</f>
        <v>#VALUE!</v>
      </c>
      <c r="F345" s="177" t="e">
        <f>work!I345+work!J345</f>
        <v>#VALUE!</v>
      </c>
      <c r="G345" s="121"/>
      <c r="H345" s="178" t="str">
        <f>work!L345</f>
        <v>No report</v>
      </c>
      <c r="I345" s="120" t="e">
        <f t="shared" si="8"/>
        <v>#VALUE!</v>
      </c>
      <c r="J345" s="120" t="e">
        <f t="shared" si="9"/>
        <v>#VALUE!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1444268</v>
      </c>
      <c r="F346" s="177">
        <f>work!I346+work!J346</f>
        <v>221167</v>
      </c>
      <c r="G346" s="121"/>
      <c r="H346" s="178" t="str">
        <f>work!L346</f>
        <v>20171108</v>
      </c>
      <c r="I346" s="120">
        <f t="shared" si="8"/>
        <v>1444268</v>
      </c>
      <c r="J346" s="120">
        <f t="shared" si="9"/>
        <v>221167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825200</v>
      </c>
      <c r="F347" s="177">
        <f>work!I347+work!J347</f>
        <v>1487302</v>
      </c>
      <c r="G347" s="121"/>
      <c r="H347" s="178" t="str">
        <f>work!L347</f>
        <v>20171108</v>
      </c>
      <c r="I347" s="120">
        <f t="shared" si="8"/>
        <v>825200</v>
      </c>
      <c r="J347" s="120">
        <f t="shared" si="9"/>
        <v>1487302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3104942</v>
      </c>
      <c r="F348" s="177">
        <f>work!I348+work!J348</f>
        <v>20318988</v>
      </c>
      <c r="G348" s="121"/>
      <c r="H348" s="178" t="str">
        <f>work!L348</f>
        <v>20171108</v>
      </c>
      <c r="I348" s="120">
        <f t="shared" si="8"/>
        <v>3104942</v>
      </c>
      <c r="J348" s="120">
        <f t="shared" si="9"/>
        <v>20318988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193450</v>
      </c>
      <c r="F349" s="177">
        <f>work!I349+work!J349</f>
        <v>2877315</v>
      </c>
      <c r="G349" s="121"/>
      <c r="H349" s="178" t="str">
        <f>work!L349</f>
        <v>20171108</v>
      </c>
      <c r="I349" s="120">
        <f t="shared" si="8"/>
        <v>193450</v>
      </c>
      <c r="J349" s="120">
        <f t="shared" si="9"/>
        <v>2877315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421445</v>
      </c>
      <c r="F350" s="177">
        <f>work!I350+work!J350</f>
        <v>395</v>
      </c>
      <c r="G350" s="121"/>
      <c r="H350" s="178" t="str">
        <f>work!L350</f>
        <v>20171108</v>
      </c>
      <c r="I350" s="120">
        <f t="shared" si="8"/>
        <v>421445</v>
      </c>
      <c r="J350" s="120">
        <f t="shared" si="9"/>
        <v>395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272561</v>
      </c>
      <c r="F351" s="177">
        <f>work!I351+work!J351</f>
        <v>296204</v>
      </c>
      <c r="G351" s="121"/>
      <c r="H351" s="178" t="str">
        <f>work!L351</f>
        <v>20171108</v>
      </c>
      <c r="I351" s="120">
        <f t="shared" si="8"/>
        <v>272561</v>
      </c>
      <c r="J351" s="120">
        <f t="shared" si="9"/>
        <v>296204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13217931</v>
      </c>
      <c r="F352" s="177">
        <f>work!I352+work!J352</f>
        <v>5551492</v>
      </c>
      <c r="G352" s="121"/>
      <c r="H352" s="178" t="str">
        <f>work!L352</f>
        <v>20171108</v>
      </c>
      <c r="I352" s="120">
        <f aca="true" t="shared" si="10" ref="I352:I415">E352</f>
        <v>13217931</v>
      </c>
      <c r="J352" s="120">
        <f aca="true" t="shared" si="11" ref="J352:J415">F352</f>
        <v>5551492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26500</v>
      </c>
      <c r="F353" s="177">
        <f>work!I353+work!J353</f>
        <v>29500</v>
      </c>
      <c r="G353" s="121"/>
      <c r="H353" s="178" t="str">
        <f>work!L353</f>
        <v>20171108</v>
      </c>
      <c r="I353" s="120">
        <f t="shared" si="10"/>
        <v>26500</v>
      </c>
      <c r="J353" s="120">
        <f t="shared" si="11"/>
        <v>29500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233347</v>
      </c>
      <c r="F354" s="177">
        <f>work!I354+work!J354</f>
        <v>1798</v>
      </c>
      <c r="G354" s="121"/>
      <c r="H354" s="178" t="str">
        <f>work!L354</f>
        <v>20171108</v>
      </c>
      <c r="I354" s="120">
        <f t="shared" si="10"/>
        <v>233347</v>
      </c>
      <c r="J354" s="120">
        <f t="shared" si="11"/>
        <v>1798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510575</v>
      </c>
      <c r="F355" s="177">
        <f>work!I355+work!J355</f>
        <v>3786813</v>
      </c>
      <c r="G355" s="121"/>
      <c r="H355" s="178" t="str">
        <f>work!L355</f>
        <v>20171108</v>
      </c>
      <c r="I355" s="120">
        <f t="shared" si="10"/>
        <v>510575</v>
      </c>
      <c r="J355" s="120">
        <f t="shared" si="11"/>
        <v>3786813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556026</v>
      </c>
      <c r="F356" s="177">
        <f>work!I356+work!J356</f>
        <v>675</v>
      </c>
      <c r="G356" s="121"/>
      <c r="H356" s="178" t="str">
        <f>work!L356</f>
        <v>20171207</v>
      </c>
      <c r="I356" s="120">
        <f t="shared" si="10"/>
        <v>556026</v>
      </c>
      <c r="J356" s="120">
        <f t="shared" si="11"/>
        <v>675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242330</v>
      </c>
      <c r="F357" s="177">
        <f>work!I357+work!J357</f>
        <v>0</v>
      </c>
      <c r="G357" s="121"/>
      <c r="H357" s="178" t="str">
        <f>work!L357</f>
        <v>20171010</v>
      </c>
      <c r="I357" s="120">
        <f t="shared" si="10"/>
        <v>242330</v>
      </c>
      <c r="J357" s="120">
        <f t="shared" si="11"/>
        <v>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 t="e">
        <f>work!G358+work!H358</f>
        <v>#VALUE!</v>
      </c>
      <c r="F358" s="177" t="e">
        <f>work!I358+work!J358</f>
        <v>#VALUE!</v>
      </c>
      <c r="G358" s="121"/>
      <c r="H358" s="178" t="str">
        <f>work!L358</f>
        <v>No report</v>
      </c>
      <c r="I358" s="120" t="e">
        <f t="shared" si="10"/>
        <v>#VALUE!</v>
      </c>
      <c r="J358" s="120" t="e">
        <f t="shared" si="11"/>
        <v>#VALUE!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1239817</v>
      </c>
      <c r="F359" s="177">
        <f>work!I359+work!J359</f>
        <v>13100</v>
      </c>
      <c r="G359" s="121"/>
      <c r="H359" s="178" t="str">
        <f>work!L359</f>
        <v>20171108</v>
      </c>
      <c r="I359" s="120">
        <f t="shared" si="10"/>
        <v>1239817</v>
      </c>
      <c r="J359" s="120">
        <f t="shared" si="11"/>
        <v>13100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3316082</v>
      </c>
      <c r="F360" s="177">
        <f>work!I360+work!J360</f>
        <v>203224</v>
      </c>
      <c r="G360" s="121"/>
      <c r="H360" s="178" t="str">
        <f>work!L360</f>
        <v>20171108</v>
      </c>
      <c r="I360" s="120">
        <f t="shared" si="10"/>
        <v>3316082</v>
      </c>
      <c r="J360" s="120">
        <f t="shared" si="11"/>
        <v>203224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1624965</v>
      </c>
      <c r="F361" s="177">
        <f>work!I361+work!J361</f>
        <v>59500</v>
      </c>
      <c r="G361" s="121"/>
      <c r="H361" s="178" t="str">
        <f>work!L361</f>
        <v>20171108</v>
      </c>
      <c r="I361" s="120">
        <f t="shared" si="10"/>
        <v>1624965</v>
      </c>
      <c r="J361" s="120">
        <f t="shared" si="11"/>
        <v>59500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813044</v>
      </c>
      <c r="F362" s="177">
        <f>work!I362+work!J362</f>
        <v>0</v>
      </c>
      <c r="G362" s="121"/>
      <c r="H362" s="178" t="str">
        <f>work!L362</f>
        <v>20171207</v>
      </c>
      <c r="I362" s="120">
        <f t="shared" si="10"/>
        <v>813044</v>
      </c>
      <c r="J362" s="120">
        <f t="shared" si="11"/>
        <v>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378814</v>
      </c>
      <c r="F363" s="177">
        <f>work!I363+work!J363</f>
        <v>223848</v>
      </c>
      <c r="G363" s="121"/>
      <c r="H363" s="178" t="str">
        <f>work!L363</f>
        <v>20171108</v>
      </c>
      <c r="I363" s="120">
        <f t="shared" si="10"/>
        <v>378814</v>
      </c>
      <c r="J363" s="120">
        <f t="shared" si="11"/>
        <v>223848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94503</v>
      </c>
      <c r="F364" s="177">
        <f>work!I364+work!J364</f>
        <v>41923</v>
      </c>
      <c r="G364" s="121"/>
      <c r="H364" s="178" t="str">
        <f>work!L364</f>
        <v>20171207</v>
      </c>
      <c r="I364" s="120">
        <f t="shared" si="10"/>
        <v>94503</v>
      </c>
      <c r="J364" s="120">
        <f t="shared" si="11"/>
        <v>41923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1209185</v>
      </c>
      <c r="F365" s="177">
        <f>work!I365+work!J365</f>
        <v>14950</v>
      </c>
      <c r="G365" s="121"/>
      <c r="H365" s="178" t="str">
        <f>work!L365</f>
        <v>20171108</v>
      </c>
      <c r="I365" s="120">
        <f t="shared" si="10"/>
        <v>1209185</v>
      </c>
      <c r="J365" s="120">
        <f t="shared" si="11"/>
        <v>14950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29549</v>
      </c>
      <c r="F366" s="177">
        <f>work!I366+work!J366</f>
        <v>30266</v>
      </c>
      <c r="G366" s="121"/>
      <c r="H366" s="178" t="str">
        <f>work!L366</f>
        <v>20171108</v>
      </c>
      <c r="I366" s="120">
        <f t="shared" si="10"/>
        <v>29549</v>
      </c>
      <c r="J366" s="120">
        <f t="shared" si="11"/>
        <v>30266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175032</v>
      </c>
      <c r="F367" s="177">
        <f>work!I367+work!J367</f>
        <v>17893179</v>
      </c>
      <c r="G367" s="121"/>
      <c r="H367" s="178" t="str">
        <f>work!L367</f>
        <v>20171108</v>
      </c>
      <c r="I367" s="120">
        <f t="shared" si="10"/>
        <v>175032</v>
      </c>
      <c r="J367" s="120">
        <f t="shared" si="11"/>
        <v>17893179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2020812</v>
      </c>
      <c r="F368" s="177">
        <f>work!I368+work!J368</f>
        <v>830392</v>
      </c>
      <c r="G368" s="121"/>
      <c r="H368" s="178" t="str">
        <f>work!L368</f>
        <v>20171108</v>
      </c>
      <c r="I368" s="120">
        <f t="shared" si="10"/>
        <v>2020812</v>
      </c>
      <c r="J368" s="120">
        <f t="shared" si="11"/>
        <v>830392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844259</v>
      </c>
      <c r="F369" s="177">
        <f>work!I369+work!J369</f>
        <v>143620</v>
      </c>
      <c r="G369" s="121"/>
      <c r="H369" s="178" t="str">
        <f>work!L369</f>
        <v>20171207</v>
      </c>
      <c r="I369" s="120">
        <f t="shared" si="10"/>
        <v>844259</v>
      </c>
      <c r="J369" s="120">
        <f t="shared" si="11"/>
        <v>143620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2412929</v>
      </c>
      <c r="F370" s="177">
        <f>work!I370+work!J370</f>
        <v>6664812</v>
      </c>
      <c r="G370" s="121"/>
      <c r="H370" s="178" t="str">
        <f>work!L370</f>
        <v>20171108</v>
      </c>
      <c r="I370" s="120">
        <f t="shared" si="10"/>
        <v>2412929</v>
      </c>
      <c r="J370" s="120">
        <f t="shared" si="11"/>
        <v>6664812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3365982</v>
      </c>
      <c r="F371" s="177">
        <f>work!I371+work!J371</f>
        <v>3164591</v>
      </c>
      <c r="G371" s="121"/>
      <c r="H371" s="178" t="str">
        <f>work!L371</f>
        <v>20171108</v>
      </c>
      <c r="I371" s="120">
        <f t="shared" si="10"/>
        <v>3365982</v>
      </c>
      <c r="J371" s="120">
        <f t="shared" si="11"/>
        <v>3164591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392997</v>
      </c>
      <c r="F372" s="177">
        <f>work!I372+work!J372</f>
        <v>0</v>
      </c>
      <c r="G372" s="121"/>
      <c r="H372" s="178" t="str">
        <f>work!L372</f>
        <v>20171108</v>
      </c>
      <c r="I372" s="120">
        <f t="shared" si="10"/>
        <v>392997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 t="e">
        <f>work!G373+work!H373</f>
        <v>#VALUE!</v>
      </c>
      <c r="F373" s="177" t="e">
        <f>work!I373+work!J373</f>
        <v>#VALUE!</v>
      </c>
      <c r="G373" s="121"/>
      <c r="H373" s="178" t="str">
        <f>work!L373</f>
        <v>No report</v>
      </c>
      <c r="I373" s="120" t="e">
        <f t="shared" si="10"/>
        <v>#VALUE!</v>
      </c>
      <c r="J373" s="120" t="e">
        <f t="shared" si="11"/>
        <v>#VALUE!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363764</v>
      </c>
      <c r="F374" s="177">
        <f>work!I374+work!J374</f>
        <v>54350</v>
      </c>
      <c r="G374" s="121"/>
      <c r="H374" s="178" t="str">
        <f>work!L374</f>
        <v>20171108</v>
      </c>
      <c r="I374" s="120">
        <f t="shared" si="10"/>
        <v>363764</v>
      </c>
      <c r="J374" s="120">
        <f t="shared" si="11"/>
        <v>54350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805121</v>
      </c>
      <c r="F375" s="177">
        <f>work!I375+work!J375</f>
        <v>500800</v>
      </c>
      <c r="G375" s="121"/>
      <c r="H375" s="178" t="str">
        <f>work!L375</f>
        <v>20171108</v>
      </c>
      <c r="I375" s="120">
        <f t="shared" si="10"/>
        <v>805121</v>
      </c>
      <c r="J375" s="120">
        <f t="shared" si="11"/>
        <v>500800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93900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93900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2372902</v>
      </c>
      <c r="F377" s="177">
        <f>work!I377+work!J377</f>
        <v>2270217</v>
      </c>
      <c r="G377" s="121"/>
      <c r="H377" s="178" t="str">
        <f>work!L377</f>
        <v>20171207</v>
      </c>
      <c r="I377" s="120">
        <f t="shared" si="10"/>
        <v>2372902</v>
      </c>
      <c r="J377" s="120">
        <f t="shared" si="11"/>
        <v>2270217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2271457</v>
      </c>
      <c r="F378" s="177">
        <f>work!I378+work!J378</f>
        <v>275260</v>
      </c>
      <c r="G378" s="121"/>
      <c r="H378" s="178" t="str">
        <f>work!L378</f>
        <v>20171108</v>
      </c>
      <c r="I378" s="120">
        <f t="shared" si="10"/>
        <v>2271457</v>
      </c>
      <c r="J378" s="120">
        <f t="shared" si="11"/>
        <v>275260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2570317</v>
      </c>
      <c r="F379" s="177">
        <f>work!I379+work!J379</f>
        <v>5599000</v>
      </c>
      <c r="G379" s="121"/>
      <c r="H379" s="178" t="str">
        <f>work!L379</f>
        <v>20171108</v>
      </c>
      <c r="I379" s="120">
        <f t="shared" si="10"/>
        <v>2570317</v>
      </c>
      <c r="J379" s="120">
        <f t="shared" si="11"/>
        <v>5599000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4269159</v>
      </c>
      <c r="F380" s="177">
        <f>work!I380+work!J380</f>
        <v>627026</v>
      </c>
      <c r="G380" s="121"/>
      <c r="H380" s="178" t="str">
        <f>work!L380</f>
        <v>20171108</v>
      </c>
      <c r="I380" s="120">
        <f t="shared" si="10"/>
        <v>4269159</v>
      </c>
      <c r="J380" s="120">
        <f t="shared" si="11"/>
        <v>627026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375988</v>
      </c>
      <c r="F381" s="177">
        <f>work!I381+work!J381</f>
        <v>384815</v>
      </c>
      <c r="G381" s="121"/>
      <c r="H381" s="178" t="str">
        <f>work!L381</f>
        <v>20171108</v>
      </c>
      <c r="I381" s="120">
        <f t="shared" si="10"/>
        <v>375988</v>
      </c>
      <c r="J381" s="120">
        <f t="shared" si="11"/>
        <v>384815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1782076</v>
      </c>
      <c r="F382" s="177">
        <f>work!I382+work!J382</f>
        <v>351401</v>
      </c>
      <c r="G382" s="121"/>
      <c r="H382" s="178" t="str">
        <f>work!L382</f>
        <v>20171108</v>
      </c>
      <c r="I382" s="120">
        <f t="shared" si="10"/>
        <v>1782076</v>
      </c>
      <c r="J382" s="120">
        <f t="shared" si="11"/>
        <v>351401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4894513</v>
      </c>
      <c r="F383" s="177">
        <f>work!I383+work!J383</f>
        <v>2185362</v>
      </c>
      <c r="G383" s="121"/>
      <c r="H383" s="178" t="str">
        <f>work!L383</f>
        <v>20171108</v>
      </c>
      <c r="I383" s="120">
        <f t="shared" si="10"/>
        <v>4894513</v>
      </c>
      <c r="J383" s="120">
        <f t="shared" si="11"/>
        <v>2185362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1055944</v>
      </c>
      <c r="F384" s="177">
        <f>work!I384+work!J384</f>
        <v>132870</v>
      </c>
      <c r="G384" s="121"/>
      <c r="H384" s="178" t="str">
        <f>work!L384</f>
        <v>20171108</v>
      </c>
      <c r="I384" s="120">
        <f t="shared" si="10"/>
        <v>1055944</v>
      </c>
      <c r="J384" s="120">
        <f t="shared" si="11"/>
        <v>132870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1346938</v>
      </c>
      <c r="F386" s="177">
        <f>work!I386+work!J386</f>
        <v>1113209</v>
      </c>
      <c r="G386" s="121"/>
      <c r="H386" s="178" t="str">
        <f>work!L386</f>
        <v>20171108</v>
      </c>
      <c r="I386" s="120">
        <f t="shared" si="10"/>
        <v>1346938</v>
      </c>
      <c r="J386" s="120">
        <f t="shared" si="11"/>
        <v>1113209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339567</v>
      </c>
      <c r="F387" s="177">
        <f>work!I387+work!J387</f>
        <v>83300</v>
      </c>
      <c r="G387" s="121"/>
      <c r="H387" s="178" t="str">
        <f>work!L387</f>
        <v>20171108</v>
      </c>
      <c r="I387" s="120">
        <f t="shared" si="10"/>
        <v>339567</v>
      </c>
      <c r="J387" s="120">
        <f t="shared" si="11"/>
        <v>83300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338541</v>
      </c>
      <c r="F388" s="177">
        <f>work!I388+work!J388</f>
        <v>683960</v>
      </c>
      <c r="G388" s="121"/>
      <c r="H388" s="178" t="str">
        <f>work!L388</f>
        <v>20171108</v>
      </c>
      <c r="I388" s="120">
        <f t="shared" si="10"/>
        <v>338541</v>
      </c>
      <c r="J388" s="120">
        <f t="shared" si="11"/>
        <v>683960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6335898</v>
      </c>
      <c r="F389" s="177">
        <f>work!I389+work!J389</f>
        <v>1527676</v>
      </c>
      <c r="G389" s="121"/>
      <c r="H389" s="178" t="str">
        <f>work!L389</f>
        <v>20171108</v>
      </c>
      <c r="I389" s="120">
        <f t="shared" si="10"/>
        <v>6335898</v>
      </c>
      <c r="J389" s="120">
        <f t="shared" si="11"/>
        <v>1527676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293746</v>
      </c>
      <c r="F390" s="177">
        <f>work!I390+work!J390</f>
        <v>8500</v>
      </c>
      <c r="G390" s="121"/>
      <c r="H390" s="178" t="str">
        <f>work!L390</f>
        <v>20171207</v>
      </c>
      <c r="I390" s="120">
        <f t="shared" si="10"/>
        <v>293746</v>
      </c>
      <c r="J390" s="120">
        <f t="shared" si="11"/>
        <v>8500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927136</v>
      </c>
      <c r="F391" s="177">
        <f>work!I391+work!J391</f>
        <v>23879</v>
      </c>
      <c r="G391" s="121"/>
      <c r="H391" s="178" t="str">
        <f>work!L391</f>
        <v>20171207</v>
      </c>
      <c r="I391" s="120">
        <f t="shared" si="10"/>
        <v>927136</v>
      </c>
      <c r="J391" s="120">
        <f t="shared" si="11"/>
        <v>23879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416575</v>
      </c>
      <c r="F392" s="177">
        <f>work!I392+work!J392</f>
        <v>1150790</v>
      </c>
      <c r="G392" s="121"/>
      <c r="H392" s="178" t="str">
        <f>work!L392</f>
        <v>20171108</v>
      </c>
      <c r="I392" s="120">
        <f t="shared" si="10"/>
        <v>416575</v>
      </c>
      <c r="J392" s="120">
        <f t="shared" si="11"/>
        <v>1150790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19522</v>
      </c>
      <c r="F393" s="177">
        <f>work!I393+work!J393</f>
        <v>6375</v>
      </c>
      <c r="G393" s="121"/>
      <c r="H393" s="178" t="str">
        <f>work!L393</f>
        <v>20171108</v>
      </c>
      <c r="I393" s="120">
        <f t="shared" si="10"/>
        <v>19522</v>
      </c>
      <c r="J393" s="120">
        <f t="shared" si="11"/>
        <v>6375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1630671</v>
      </c>
      <c r="F394" s="177">
        <f>work!I394+work!J394</f>
        <v>0</v>
      </c>
      <c r="G394" s="121"/>
      <c r="H394" s="178" t="str">
        <f>work!L394</f>
        <v>20171207</v>
      </c>
      <c r="I394" s="120">
        <f t="shared" si="10"/>
        <v>1630671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101305</v>
      </c>
      <c r="F395" s="177">
        <f>work!I395+work!J395</f>
        <v>38260</v>
      </c>
      <c r="G395" s="121"/>
      <c r="H395" s="178" t="str">
        <f>work!L395</f>
        <v>20171207</v>
      </c>
      <c r="I395" s="120">
        <f t="shared" si="10"/>
        <v>101305</v>
      </c>
      <c r="J395" s="120">
        <f t="shared" si="11"/>
        <v>38260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472242</v>
      </c>
      <c r="F396" s="177">
        <f>work!I396+work!J396</f>
        <v>57700</v>
      </c>
      <c r="G396" s="121"/>
      <c r="H396" s="178" t="str">
        <f>work!L396</f>
        <v>20171108</v>
      </c>
      <c r="I396" s="120">
        <f t="shared" si="10"/>
        <v>472242</v>
      </c>
      <c r="J396" s="120">
        <f t="shared" si="11"/>
        <v>57700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157700</v>
      </c>
      <c r="F397" s="177">
        <f>work!I397+work!J397</f>
        <v>309800</v>
      </c>
      <c r="G397" s="121"/>
      <c r="H397" s="178" t="str">
        <f>work!L397</f>
        <v>20171207</v>
      </c>
      <c r="I397" s="120">
        <f t="shared" si="10"/>
        <v>157700</v>
      </c>
      <c r="J397" s="120">
        <f t="shared" si="11"/>
        <v>309800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32757</v>
      </c>
      <c r="F398" s="177">
        <f>work!I398+work!J398</f>
        <v>0</v>
      </c>
      <c r="G398" s="121"/>
      <c r="H398" s="178" t="str">
        <f>work!L398</f>
        <v>20171108</v>
      </c>
      <c r="I398" s="120">
        <f t="shared" si="10"/>
        <v>32757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131100</v>
      </c>
      <c r="F399" s="177">
        <f>work!I399+work!J399</f>
        <v>700</v>
      </c>
      <c r="G399" s="121"/>
      <c r="H399" s="178" t="str">
        <f>work!L399</f>
        <v>20171207</v>
      </c>
      <c r="I399" s="120">
        <f t="shared" si="10"/>
        <v>131100</v>
      </c>
      <c r="J399" s="120">
        <f t="shared" si="11"/>
        <v>700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1591523</v>
      </c>
      <c r="F400" s="177">
        <f>work!I400+work!J400</f>
        <v>66250</v>
      </c>
      <c r="G400" s="121"/>
      <c r="H400" s="178" t="str">
        <f>work!L400</f>
        <v>20171108</v>
      </c>
      <c r="I400" s="120">
        <f t="shared" si="10"/>
        <v>1591523</v>
      </c>
      <c r="J400" s="120">
        <f t="shared" si="11"/>
        <v>66250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1315730</v>
      </c>
      <c r="F401" s="177">
        <f>work!I401+work!J401</f>
        <v>158150</v>
      </c>
      <c r="G401" s="121"/>
      <c r="H401" s="178" t="str">
        <f>work!L401</f>
        <v>20171108</v>
      </c>
      <c r="I401" s="120">
        <f t="shared" si="10"/>
        <v>1315730</v>
      </c>
      <c r="J401" s="120">
        <f t="shared" si="11"/>
        <v>158150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644657</v>
      </c>
      <c r="F402" s="177">
        <f>work!I402+work!J402</f>
        <v>2456000</v>
      </c>
      <c r="G402" s="121"/>
      <c r="H402" s="178" t="str">
        <f>work!L402</f>
        <v>20171108</v>
      </c>
      <c r="I402" s="120">
        <f t="shared" si="10"/>
        <v>644657</v>
      </c>
      <c r="J402" s="120">
        <f t="shared" si="11"/>
        <v>2456000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839249</v>
      </c>
      <c r="F403" s="177">
        <f>work!I403+work!J403</f>
        <v>256680</v>
      </c>
      <c r="G403" s="121"/>
      <c r="H403" s="178" t="str">
        <f>work!L403</f>
        <v>20171108</v>
      </c>
      <c r="I403" s="120">
        <f t="shared" si="10"/>
        <v>839249</v>
      </c>
      <c r="J403" s="120">
        <f t="shared" si="11"/>
        <v>256680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2846338</v>
      </c>
      <c r="F404" s="177">
        <f>work!I404+work!J404</f>
        <v>3293375</v>
      </c>
      <c r="G404" s="121"/>
      <c r="H404" s="178" t="str">
        <f>work!L404</f>
        <v>20171207</v>
      </c>
      <c r="I404" s="120">
        <f t="shared" si="10"/>
        <v>2846338</v>
      </c>
      <c r="J404" s="120">
        <f t="shared" si="11"/>
        <v>3293375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829543</v>
      </c>
      <c r="F405" s="177">
        <f>work!I405+work!J405</f>
        <v>1056139</v>
      </c>
      <c r="G405" s="119"/>
      <c r="H405" s="178" t="str">
        <f>work!L405</f>
        <v>20171207</v>
      </c>
      <c r="I405" s="120">
        <f t="shared" si="10"/>
        <v>829543</v>
      </c>
      <c r="J405" s="120">
        <f t="shared" si="11"/>
        <v>1056139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583836</v>
      </c>
      <c r="F406" s="177">
        <f>work!I406+work!J406</f>
        <v>11050</v>
      </c>
      <c r="G406" s="121"/>
      <c r="H406" s="178" t="str">
        <f>work!L406</f>
        <v>20171108</v>
      </c>
      <c r="I406" s="120">
        <f t="shared" si="10"/>
        <v>583836</v>
      </c>
      <c r="J406" s="120">
        <f t="shared" si="11"/>
        <v>11050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228486</v>
      </c>
      <c r="F407" s="177">
        <f>work!I407+work!J407</f>
        <v>9783</v>
      </c>
      <c r="G407" s="121"/>
      <c r="H407" s="178" t="str">
        <f>work!L407</f>
        <v>20171108</v>
      </c>
      <c r="I407" s="120">
        <f t="shared" si="10"/>
        <v>228486</v>
      </c>
      <c r="J407" s="120">
        <f t="shared" si="11"/>
        <v>9783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276579</v>
      </c>
      <c r="F408" s="177">
        <f>work!I408+work!J408</f>
        <v>891200</v>
      </c>
      <c r="G408" s="121"/>
      <c r="H408" s="178" t="str">
        <f>work!L408</f>
        <v>20171108</v>
      </c>
      <c r="I408" s="120">
        <f t="shared" si="10"/>
        <v>276579</v>
      </c>
      <c r="J408" s="120">
        <f t="shared" si="11"/>
        <v>891200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2139751</v>
      </c>
      <c r="F409" s="177">
        <f>work!I409+work!J409</f>
        <v>149998</v>
      </c>
      <c r="G409" s="121"/>
      <c r="H409" s="178" t="str">
        <f>work!L409</f>
        <v>20171108</v>
      </c>
      <c r="I409" s="120">
        <f t="shared" si="10"/>
        <v>2139751</v>
      </c>
      <c r="J409" s="120">
        <f t="shared" si="11"/>
        <v>149998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1577828</v>
      </c>
      <c r="F410" s="177">
        <f>work!I410+work!J410</f>
        <v>20775</v>
      </c>
      <c r="G410" s="121"/>
      <c r="H410" s="178" t="str">
        <f>work!L410</f>
        <v>20171108</v>
      </c>
      <c r="I410" s="120">
        <f t="shared" si="10"/>
        <v>1577828</v>
      </c>
      <c r="J410" s="120">
        <f t="shared" si="11"/>
        <v>20775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535502</v>
      </c>
      <c r="F412" s="177">
        <f>work!I412+work!J412</f>
        <v>104502</v>
      </c>
      <c r="G412" s="121"/>
      <c r="H412" s="178" t="str">
        <f>work!L412</f>
        <v>20171108</v>
      </c>
      <c r="I412" s="120">
        <f t="shared" si="10"/>
        <v>535502</v>
      </c>
      <c r="J412" s="120">
        <f t="shared" si="11"/>
        <v>104502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804787</v>
      </c>
      <c r="F413" s="177">
        <f>work!I413+work!J413</f>
        <v>375112</v>
      </c>
      <c r="G413" s="121"/>
      <c r="H413" s="178" t="s">
        <v>9</v>
      </c>
      <c r="I413" s="120">
        <f t="shared" si="10"/>
        <v>804787</v>
      </c>
      <c r="J413" s="120">
        <f t="shared" si="11"/>
        <v>375112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298302</v>
      </c>
      <c r="F414" s="177">
        <f>work!I414+work!J414</f>
        <v>137501</v>
      </c>
      <c r="G414" s="121"/>
      <c r="H414" s="178" t="str">
        <f>work!L414</f>
        <v>20171108</v>
      </c>
      <c r="I414" s="120">
        <f t="shared" si="10"/>
        <v>298302</v>
      </c>
      <c r="J414" s="120">
        <f t="shared" si="11"/>
        <v>137501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587746</v>
      </c>
      <c r="F415" s="177">
        <f>work!I415+work!J415</f>
        <v>757203</v>
      </c>
      <c r="G415" s="121"/>
      <c r="H415" s="178" t="str">
        <f>work!L415</f>
        <v>20171108</v>
      </c>
      <c r="I415" s="120">
        <f t="shared" si="10"/>
        <v>587746</v>
      </c>
      <c r="J415" s="120">
        <f t="shared" si="11"/>
        <v>757203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1581819</v>
      </c>
      <c r="F416" s="177">
        <f>work!I416+work!J416</f>
        <v>1701034</v>
      </c>
      <c r="G416" s="119"/>
      <c r="H416" s="178" t="str">
        <f>work!L416</f>
        <v>20171108</v>
      </c>
      <c r="I416" s="120">
        <f aca="true" t="shared" si="12" ref="I416:I479">E416</f>
        <v>1581819</v>
      </c>
      <c r="J416" s="120">
        <f aca="true" t="shared" si="13" ref="J416:J479">F416</f>
        <v>1701034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4089347</v>
      </c>
      <c r="F417" s="177">
        <f>work!I417+work!J417</f>
        <v>207575</v>
      </c>
      <c r="G417" s="121"/>
      <c r="H417" s="178" t="str">
        <f>work!L417</f>
        <v>20171207</v>
      </c>
      <c r="I417" s="120">
        <f t="shared" si="12"/>
        <v>4089347</v>
      </c>
      <c r="J417" s="120">
        <f t="shared" si="13"/>
        <v>207575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1032882</v>
      </c>
      <c r="F418" s="177">
        <f>work!I418+work!J418</f>
        <v>0</v>
      </c>
      <c r="G418" s="121"/>
      <c r="H418" s="178" t="str">
        <f>work!L418</f>
        <v>20171108</v>
      </c>
      <c r="I418" s="120">
        <f t="shared" si="12"/>
        <v>1032882</v>
      </c>
      <c r="J418" s="120">
        <f t="shared" si="13"/>
        <v>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1464581</v>
      </c>
      <c r="F419" s="177">
        <f>work!I419+work!J419</f>
        <v>318368</v>
      </c>
      <c r="G419" s="121"/>
      <c r="H419" s="178" t="str">
        <f>work!L419</f>
        <v>20171108</v>
      </c>
      <c r="I419" s="120">
        <f t="shared" si="12"/>
        <v>1464581</v>
      </c>
      <c r="J419" s="120">
        <f t="shared" si="13"/>
        <v>318368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875676</v>
      </c>
      <c r="F420" s="177">
        <f>work!I420+work!J420</f>
        <v>151181</v>
      </c>
      <c r="G420" s="121"/>
      <c r="H420" s="178" t="str">
        <f>work!L420</f>
        <v>20171108</v>
      </c>
      <c r="I420" s="120">
        <f t="shared" si="12"/>
        <v>875676</v>
      </c>
      <c r="J420" s="120">
        <f t="shared" si="13"/>
        <v>151181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278993</v>
      </c>
      <c r="F421" s="177">
        <f>work!I421+work!J421</f>
        <v>293883</v>
      </c>
      <c r="G421" s="121"/>
      <c r="H421" s="178" t="str">
        <f>work!L421</f>
        <v>20171108</v>
      </c>
      <c r="I421" s="120">
        <f t="shared" si="12"/>
        <v>278993</v>
      </c>
      <c r="J421" s="120">
        <f t="shared" si="13"/>
        <v>293883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1898396</v>
      </c>
      <c r="F422" s="177">
        <f>work!I422+work!J422</f>
        <v>703625</v>
      </c>
      <c r="G422" s="121"/>
      <c r="H422" s="178" t="str">
        <f>work!L422</f>
        <v>20171108</v>
      </c>
      <c r="I422" s="120">
        <f t="shared" si="12"/>
        <v>1898396</v>
      </c>
      <c r="J422" s="120">
        <f t="shared" si="13"/>
        <v>703625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732705</v>
      </c>
      <c r="F423" s="177">
        <f>work!I423+work!J423</f>
        <v>42000</v>
      </c>
      <c r="G423" s="121"/>
      <c r="H423" s="178" t="str">
        <f>work!L423</f>
        <v>20171108</v>
      </c>
      <c r="I423" s="120">
        <f t="shared" si="12"/>
        <v>732705</v>
      </c>
      <c r="J423" s="120">
        <f t="shared" si="13"/>
        <v>42000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442259</v>
      </c>
      <c r="F424" s="177">
        <f>work!I424+work!J424</f>
        <v>0</v>
      </c>
      <c r="G424" s="121"/>
      <c r="H424" s="178" t="str">
        <f>work!L424</f>
        <v>20171108</v>
      </c>
      <c r="I424" s="120">
        <f t="shared" si="12"/>
        <v>442259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111812</v>
      </c>
      <c r="F425" s="177">
        <f>work!I425+work!J425</f>
        <v>4</v>
      </c>
      <c r="G425" s="121"/>
      <c r="H425" s="178" t="str">
        <f>work!L425</f>
        <v>20171108</v>
      </c>
      <c r="I425" s="120">
        <f t="shared" si="12"/>
        <v>111812</v>
      </c>
      <c r="J425" s="120">
        <f t="shared" si="13"/>
        <v>4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1216395</v>
      </c>
      <c r="F426" s="177">
        <f>work!I426+work!J426</f>
        <v>743283</v>
      </c>
      <c r="G426" s="121"/>
      <c r="H426" s="178" t="str">
        <f>work!L426</f>
        <v>20171108</v>
      </c>
      <c r="I426" s="120">
        <f t="shared" si="12"/>
        <v>1216395</v>
      </c>
      <c r="J426" s="120">
        <f t="shared" si="13"/>
        <v>743283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3654925</v>
      </c>
      <c r="F427" s="177">
        <f>work!I427+work!J427</f>
        <v>1241561</v>
      </c>
      <c r="G427" s="121"/>
      <c r="H427" s="178" t="str">
        <f>work!L427</f>
        <v>20171108</v>
      </c>
      <c r="I427" s="120">
        <f t="shared" si="12"/>
        <v>3654925</v>
      </c>
      <c r="J427" s="120">
        <f t="shared" si="13"/>
        <v>1241561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869633</v>
      </c>
      <c r="F428" s="177">
        <f>work!I428+work!J428</f>
        <v>14387</v>
      </c>
      <c r="G428" s="121"/>
      <c r="H428" s="178" t="str">
        <f>work!L428</f>
        <v>20171108</v>
      </c>
      <c r="I428" s="120">
        <f t="shared" si="12"/>
        <v>869633</v>
      </c>
      <c r="J428" s="120">
        <f t="shared" si="13"/>
        <v>14387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905509</v>
      </c>
      <c r="F429" s="177">
        <f>work!I429+work!J429</f>
        <v>347855</v>
      </c>
      <c r="G429" s="121"/>
      <c r="H429" s="178" t="str">
        <f>work!L429</f>
        <v>20171207</v>
      </c>
      <c r="I429" s="120">
        <f t="shared" si="12"/>
        <v>905509</v>
      </c>
      <c r="J429" s="120">
        <f t="shared" si="13"/>
        <v>347855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364106</v>
      </c>
      <c r="F430" s="177">
        <f>work!I430+work!J430</f>
        <v>323780</v>
      </c>
      <c r="G430" s="121"/>
      <c r="H430" s="178" t="str">
        <f>work!L430</f>
        <v>20171108</v>
      </c>
      <c r="I430" s="120">
        <f t="shared" si="12"/>
        <v>364106</v>
      </c>
      <c r="J430" s="120">
        <f t="shared" si="13"/>
        <v>323780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562176</v>
      </c>
      <c r="F431" s="177">
        <f>work!I431+work!J431</f>
        <v>114699</v>
      </c>
      <c r="G431" s="121"/>
      <c r="H431" s="178" t="str">
        <f>work!L431</f>
        <v>20171108</v>
      </c>
      <c r="I431" s="120">
        <f t="shared" si="12"/>
        <v>562176</v>
      </c>
      <c r="J431" s="120">
        <f t="shared" si="13"/>
        <v>114699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3278267</v>
      </c>
      <c r="F432" s="177">
        <f>work!I432+work!J432</f>
        <v>698397</v>
      </c>
      <c r="G432" s="121"/>
      <c r="H432" s="178" t="str">
        <f>work!L432</f>
        <v>20171108</v>
      </c>
      <c r="I432" s="120">
        <f t="shared" si="12"/>
        <v>3278267</v>
      </c>
      <c r="J432" s="120">
        <f t="shared" si="13"/>
        <v>698397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86626</v>
      </c>
      <c r="F433" s="177">
        <f>work!I433+work!J433</f>
        <v>8884</v>
      </c>
      <c r="G433" s="121"/>
      <c r="H433" s="178" t="str">
        <f>work!L433</f>
        <v>20171108</v>
      </c>
      <c r="I433" s="120">
        <f t="shared" si="12"/>
        <v>86626</v>
      </c>
      <c r="J433" s="120">
        <f t="shared" si="13"/>
        <v>8884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2840559</v>
      </c>
      <c r="F434" s="177">
        <f>work!I434+work!J434</f>
        <v>903129</v>
      </c>
      <c r="G434" s="121"/>
      <c r="H434" s="178" t="str">
        <f>work!L434</f>
        <v>20171108</v>
      </c>
      <c r="I434" s="120">
        <f t="shared" si="12"/>
        <v>2840559</v>
      </c>
      <c r="J434" s="120">
        <f t="shared" si="13"/>
        <v>903129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217540</v>
      </c>
      <c r="F435" s="177">
        <f>work!I435+work!J435</f>
        <v>30190</v>
      </c>
      <c r="G435" s="121"/>
      <c r="H435" s="178" t="str">
        <f>work!L435</f>
        <v>20171108</v>
      </c>
      <c r="I435" s="120">
        <f t="shared" si="12"/>
        <v>217540</v>
      </c>
      <c r="J435" s="120">
        <f t="shared" si="13"/>
        <v>30190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779960</v>
      </c>
      <c r="F436" s="177">
        <f>work!I436+work!J436</f>
        <v>444800</v>
      </c>
      <c r="G436" s="121"/>
      <c r="H436" s="178" t="str">
        <f>work!L436</f>
        <v>20171207</v>
      </c>
      <c r="I436" s="120">
        <f t="shared" si="12"/>
        <v>779960</v>
      </c>
      <c r="J436" s="120">
        <f t="shared" si="13"/>
        <v>444800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2419493</v>
      </c>
      <c r="F437" s="177">
        <f>work!I437+work!J437</f>
        <v>90998</v>
      </c>
      <c r="G437" s="121"/>
      <c r="H437" s="178" t="str">
        <f>work!L437</f>
        <v>20171108</v>
      </c>
      <c r="I437" s="120">
        <f t="shared" si="12"/>
        <v>2419493</v>
      </c>
      <c r="J437" s="120">
        <f t="shared" si="13"/>
        <v>90998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184256</v>
      </c>
      <c r="F438" s="177">
        <f>work!I438+work!J438</f>
        <v>17000</v>
      </c>
      <c r="G438" s="121"/>
      <c r="H438" s="178" t="str">
        <f>work!L438</f>
        <v>20171108</v>
      </c>
      <c r="I438" s="120">
        <f t="shared" si="12"/>
        <v>184256</v>
      </c>
      <c r="J438" s="120">
        <f t="shared" si="13"/>
        <v>17000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283065</v>
      </c>
      <c r="F439" s="177">
        <f>work!I439+work!J439</f>
        <v>2750</v>
      </c>
      <c r="G439" s="121"/>
      <c r="H439" s="178" t="str">
        <f>work!L439</f>
        <v>20171108</v>
      </c>
      <c r="I439" s="120">
        <f t="shared" si="12"/>
        <v>283065</v>
      </c>
      <c r="J439" s="120">
        <f t="shared" si="13"/>
        <v>2750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3747685</v>
      </c>
      <c r="F440" s="177">
        <f>work!I440+work!J440</f>
        <v>480199</v>
      </c>
      <c r="G440" s="121"/>
      <c r="H440" s="178" t="str">
        <f>work!L440</f>
        <v>20171108</v>
      </c>
      <c r="I440" s="120">
        <f t="shared" si="12"/>
        <v>3747685</v>
      </c>
      <c r="J440" s="120">
        <f t="shared" si="13"/>
        <v>480199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927615</v>
      </c>
      <c r="F441" s="177">
        <f>work!I441+work!J441</f>
        <v>536550</v>
      </c>
      <c r="G441" s="121"/>
      <c r="H441" s="178" t="str">
        <f>work!L441</f>
        <v>20171108</v>
      </c>
      <c r="I441" s="120">
        <f t="shared" si="12"/>
        <v>927615</v>
      </c>
      <c r="J441" s="120">
        <f t="shared" si="13"/>
        <v>536550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16990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16990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1123095</v>
      </c>
      <c r="F443" s="177">
        <f>work!I443+work!J443</f>
        <v>0</v>
      </c>
      <c r="G443" s="121"/>
      <c r="H443" s="178" t="str">
        <f>work!L443</f>
        <v>20171108</v>
      </c>
      <c r="I443" s="120">
        <f t="shared" si="12"/>
        <v>1123095</v>
      </c>
      <c r="J443" s="120">
        <f t="shared" si="13"/>
        <v>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356889</v>
      </c>
      <c r="F444" s="177">
        <f>work!I444+work!J444</f>
        <v>141775</v>
      </c>
      <c r="G444" s="121"/>
      <c r="H444" s="178" t="str">
        <f>work!L444</f>
        <v>20171108</v>
      </c>
      <c r="I444" s="120">
        <f t="shared" si="12"/>
        <v>356889</v>
      </c>
      <c r="J444" s="120">
        <f t="shared" si="13"/>
        <v>141775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842900</v>
      </c>
      <c r="F445" s="177">
        <f>work!I445+work!J445</f>
        <v>68520</v>
      </c>
      <c r="G445" s="121"/>
      <c r="H445" s="178" t="str">
        <f>work!L445</f>
        <v>20171108</v>
      </c>
      <c r="I445" s="120">
        <f t="shared" si="12"/>
        <v>842900</v>
      </c>
      <c r="J445" s="120">
        <f t="shared" si="13"/>
        <v>68520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398101</v>
      </c>
      <c r="F446" s="177">
        <f>work!I446+work!J446</f>
        <v>56300</v>
      </c>
      <c r="G446" s="121"/>
      <c r="H446" s="178" t="str">
        <f>work!L446</f>
        <v>20171108</v>
      </c>
      <c r="I446" s="120">
        <f t="shared" si="12"/>
        <v>398101</v>
      </c>
      <c r="J446" s="120">
        <f t="shared" si="13"/>
        <v>56300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1908040</v>
      </c>
      <c r="F447" s="177">
        <f>work!I447+work!J447</f>
        <v>365400</v>
      </c>
      <c r="G447" s="121"/>
      <c r="H447" s="178" t="str">
        <f>work!L447</f>
        <v>20171108</v>
      </c>
      <c r="I447" s="120">
        <f t="shared" si="12"/>
        <v>1908040</v>
      </c>
      <c r="J447" s="120">
        <f t="shared" si="13"/>
        <v>365400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567306</v>
      </c>
      <c r="F448" s="177">
        <f>work!I448+work!J448</f>
        <v>50</v>
      </c>
      <c r="G448" s="121"/>
      <c r="H448" s="178" t="str">
        <f>work!L448</f>
        <v>20171108</v>
      </c>
      <c r="I448" s="120">
        <f t="shared" si="12"/>
        <v>567306</v>
      </c>
      <c r="J448" s="120">
        <f t="shared" si="13"/>
        <v>50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3468133</v>
      </c>
      <c r="F449" s="177">
        <f>work!I449+work!J449</f>
        <v>70150</v>
      </c>
      <c r="G449" s="121"/>
      <c r="H449" s="178" t="str">
        <f>work!L449</f>
        <v>20171207</v>
      </c>
      <c r="I449" s="120">
        <f t="shared" si="12"/>
        <v>3468133</v>
      </c>
      <c r="J449" s="120">
        <f t="shared" si="13"/>
        <v>70150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6654559</v>
      </c>
      <c r="F450" s="177">
        <f>work!I450+work!J450</f>
        <v>831629</v>
      </c>
      <c r="G450" s="121"/>
      <c r="H450" s="178" t="str">
        <f>work!L450</f>
        <v>20171108</v>
      </c>
      <c r="I450" s="120">
        <f t="shared" si="12"/>
        <v>6654559</v>
      </c>
      <c r="J450" s="120">
        <f t="shared" si="13"/>
        <v>831629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11658521</v>
      </c>
      <c r="F451" s="177">
        <f>work!I451+work!J451</f>
        <v>7914910</v>
      </c>
      <c r="G451" s="121"/>
      <c r="H451" s="178" t="str">
        <f>work!L451</f>
        <v>20171207</v>
      </c>
      <c r="I451" s="120">
        <f t="shared" si="12"/>
        <v>11658521</v>
      </c>
      <c r="J451" s="120">
        <f t="shared" si="13"/>
        <v>7914910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129382</v>
      </c>
      <c r="F452" s="177">
        <f>work!I452+work!J452</f>
        <v>21140</v>
      </c>
      <c r="G452" s="121"/>
      <c r="H452" s="178" t="str">
        <f>work!L452</f>
        <v>20171207</v>
      </c>
      <c r="I452" s="120">
        <f t="shared" si="12"/>
        <v>129382</v>
      </c>
      <c r="J452" s="120">
        <f t="shared" si="13"/>
        <v>21140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2627223</v>
      </c>
      <c r="F453" s="177">
        <f>work!I453+work!J453</f>
        <v>42000</v>
      </c>
      <c r="G453" s="121"/>
      <c r="H453" s="178" t="str">
        <f>work!L453</f>
        <v>20171108</v>
      </c>
      <c r="I453" s="120">
        <f t="shared" si="12"/>
        <v>2627223</v>
      </c>
      <c r="J453" s="120">
        <f t="shared" si="13"/>
        <v>42000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76865</v>
      </c>
      <c r="F454" s="177">
        <f>work!I454+work!J454</f>
        <v>0</v>
      </c>
      <c r="G454" s="121"/>
      <c r="H454" s="178" t="str">
        <f>work!L454</f>
        <v>20171108</v>
      </c>
      <c r="I454" s="120">
        <f t="shared" si="12"/>
        <v>76865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2527091</v>
      </c>
      <c r="F455" s="177">
        <f>work!I455+work!J455</f>
        <v>4175461</v>
      </c>
      <c r="G455" s="121"/>
      <c r="H455" s="178" t="str">
        <f>work!L455</f>
        <v>20171108</v>
      </c>
      <c r="I455" s="120">
        <f t="shared" si="12"/>
        <v>2527091</v>
      </c>
      <c r="J455" s="120">
        <f t="shared" si="13"/>
        <v>4175461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2426743</v>
      </c>
      <c r="F456" s="177">
        <f>work!I456+work!J456</f>
        <v>387635</v>
      </c>
      <c r="G456" s="121"/>
      <c r="H456" s="178" t="str">
        <f>work!L456</f>
        <v>20171207</v>
      </c>
      <c r="I456" s="120">
        <f t="shared" si="12"/>
        <v>2426743</v>
      </c>
      <c r="J456" s="120">
        <f t="shared" si="13"/>
        <v>387635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34835</v>
      </c>
      <c r="F457" s="177">
        <f>work!I457+work!J457</f>
        <v>16200</v>
      </c>
      <c r="G457" s="121"/>
      <c r="H457" s="178" t="str">
        <f>work!L457</f>
        <v>20171108</v>
      </c>
      <c r="I457" s="120">
        <f t="shared" si="12"/>
        <v>34835</v>
      </c>
      <c r="J457" s="120">
        <f t="shared" si="13"/>
        <v>16200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20264139</v>
      </c>
      <c r="F458" s="177">
        <f>work!I458+work!J458</f>
        <v>2479856</v>
      </c>
      <c r="G458" s="121"/>
      <c r="H458" s="178" t="str">
        <f>work!L458</f>
        <v>20171108</v>
      </c>
      <c r="I458" s="120">
        <f t="shared" si="12"/>
        <v>20264139</v>
      </c>
      <c r="J458" s="120">
        <f t="shared" si="13"/>
        <v>2479856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1730079</v>
      </c>
      <c r="F459" s="177">
        <f>work!I459+work!J459</f>
        <v>168705</v>
      </c>
      <c r="G459" s="121"/>
      <c r="H459" s="178" t="str">
        <f>work!L459</f>
        <v>20171108</v>
      </c>
      <c r="I459" s="120">
        <f t="shared" si="12"/>
        <v>1730079</v>
      </c>
      <c r="J459" s="120">
        <f t="shared" si="13"/>
        <v>168705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1469524</v>
      </c>
      <c r="F460" s="177">
        <f>work!I460+work!J460</f>
        <v>17900</v>
      </c>
      <c r="G460" s="121"/>
      <c r="H460" s="178" t="str">
        <f>work!L460</f>
        <v>20171108</v>
      </c>
      <c r="I460" s="120">
        <f t="shared" si="12"/>
        <v>1469524</v>
      </c>
      <c r="J460" s="120">
        <f t="shared" si="13"/>
        <v>17900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9541644</v>
      </c>
      <c r="F461" s="177">
        <f>work!I461+work!J461</f>
        <v>0</v>
      </c>
      <c r="G461" s="121"/>
      <c r="H461" s="178" t="str">
        <f>work!L461</f>
        <v>20171108</v>
      </c>
      <c r="I461" s="120">
        <f t="shared" si="12"/>
        <v>9541644</v>
      </c>
      <c r="J461" s="120">
        <f t="shared" si="13"/>
        <v>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 t="e">
        <f>work!G462+work!H462</f>
        <v>#VALUE!</v>
      </c>
      <c r="F462" s="177" t="e">
        <f>work!I462+work!J462</f>
        <v>#VALUE!</v>
      </c>
      <c r="G462" s="121"/>
      <c r="H462" s="178" t="str">
        <f>work!L462</f>
        <v>No report</v>
      </c>
      <c r="I462" s="120" t="e">
        <f t="shared" si="12"/>
        <v>#VALUE!</v>
      </c>
      <c r="J462" s="120" t="e">
        <f t="shared" si="13"/>
        <v>#VALUE!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8093488</v>
      </c>
      <c r="F463" s="177">
        <f>work!I463+work!J463</f>
        <v>23501</v>
      </c>
      <c r="G463" s="121"/>
      <c r="H463" s="178" t="str">
        <f>work!L463</f>
        <v>20171108</v>
      </c>
      <c r="I463" s="120">
        <f t="shared" si="12"/>
        <v>8093488</v>
      </c>
      <c r="J463" s="120">
        <f t="shared" si="13"/>
        <v>23501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 t="e">
        <f>work!G464+work!H464</f>
        <v>#VALUE!</v>
      </c>
      <c r="F464" s="177" t="e">
        <f>work!I464+work!J464</f>
        <v>#VALUE!</v>
      </c>
      <c r="G464" s="121"/>
      <c r="H464" s="178" t="str">
        <f>work!L464</f>
        <v>No report</v>
      </c>
      <c r="I464" s="120" t="e">
        <f t="shared" si="12"/>
        <v>#VALUE!</v>
      </c>
      <c r="J464" s="120" t="e">
        <f t="shared" si="13"/>
        <v>#VALUE!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72148</v>
      </c>
      <c r="F465" s="177">
        <f>work!I465+work!J465</f>
        <v>2700</v>
      </c>
      <c r="G465" s="121"/>
      <c r="H465" s="178" t="str">
        <f>work!L465</f>
        <v>20171108</v>
      </c>
      <c r="I465" s="120">
        <f t="shared" si="12"/>
        <v>72148</v>
      </c>
      <c r="J465" s="120">
        <f t="shared" si="13"/>
        <v>2700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22260</v>
      </c>
      <c r="F466" s="177">
        <f>work!I466+work!J466</f>
        <v>0</v>
      </c>
      <c r="G466" s="119"/>
      <c r="H466" s="178" t="str">
        <f>work!L466</f>
        <v>20171207</v>
      </c>
      <c r="I466" s="120">
        <f t="shared" si="12"/>
        <v>22260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251899</v>
      </c>
      <c r="F467" s="177">
        <f>work!I467+work!J467</f>
        <v>31664</v>
      </c>
      <c r="G467" s="121"/>
      <c r="H467" s="178" t="str">
        <f>work!L467</f>
        <v>20171108</v>
      </c>
      <c r="I467" s="120">
        <f t="shared" si="12"/>
        <v>251899</v>
      </c>
      <c r="J467" s="120">
        <f t="shared" si="13"/>
        <v>31664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1237151</v>
      </c>
      <c r="F468" s="177">
        <f>work!I468+work!J468</f>
        <v>71819</v>
      </c>
      <c r="G468" s="121"/>
      <c r="H468" s="178" t="str">
        <f>work!L468</f>
        <v>20171108</v>
      </c>
      <c r="I468" s="120">
        <f t="shared" si="12"/>
        <v>1237151</v>
      </c>
      <c r="J468" s="120">
        <f t="shared" si="13"/>
        <v>71819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313804</v>
      </c>
      <c r="F469" s="177">
        <f>work!I469+work!J469</f>
        <v>311200</v>
      </c>
      <c r="G469" s="121"/>
      <c r="H469" s="178" t="str">
        <f>work!L469</f>
        <v>20171108</v>
      </c>
      <c r="I469" s="120">
        <f t="shared" si="12"/>
        <v>313804</v>
      </c>
      <c r="J469" s="120">
        <f t="shared" si="13"/>
        <v>311200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9381950</v>
      </c>
      <c r="F470" s="177">
        <f>work!I470+work!J470</f>
        <v>3500</v>
      </c>
      <c r="G470" s="121"/>
      <c r="H470" s="178" t="str">
        <f>work!L470</f>
        <v>20171108</v>
      </c>
      <c r="I470" s="120">
        <f t="shared" si="12"/>
        <v>9381950</v>
      </c>
      <c r="J470" s="120">
        <f t="shared" si="13"/>
        <v>3500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1935894</v>
      </c>
      <c r="F471" s="177">
        <f>work!I471+work!J471</f>
        <v>32560</v>
      </c>
      <c r="G471" s="121"/>
      <c r="H471" s="178" t="str">
        <f>work!L471</f>
        <v>20171108</v>
      </c>
      <c r="I471" s="120">
        <f t="shared" si="12"/>
        <v>1935894</v>
      </c>
      <c r="J471" s="120">
        <f t="shared" si="13"/>
        <v>32560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945424</v>
      </c>
      <c r="F472" s="177">
        <f>work!I472+work!J472</f>
        <v>91000</v>
      </c>
      <c r="G472" s="121"/>
      <c r="H472" s="178" t="str">
        <f>work!L472</f>
        <v>20171108</v>
      </c>
      <c r="I472" s="120">
        <f t="shared" si="12"/>
        <v>945424</v>
      </c>
      <c r="J472" s="120">
        <f t="shared" si="13"/>
        <v>91000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36635</v>
      </c>
      <c r="F473" s="177">
        <f>work!I473+work!J473</f>
        <v>50350</v>
      </c>
      <c r="G473" s="121"/>
      <c r="H473" s="178" t="str">
        <f>work!L473</f>
        <v>20171108</v>
      </c>
      <c r="I473" s="120">
        <f t="shared" si="12"/>
        <v>36635</v>
      </c>
      <c r="J473" s="120">
        <f t="shared" si="13"/>
        <v>50350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2903384</v>
      </c>
      <c r="F474" s="177">
        <f>work!I474+work!J474</f>
        <v>1533555</v>
      </c>
      <c r="G474" s="121"/>
      <c r="H474" s="178" t="str">
        <f>work!L474</f>
        <v>20171207</v>
      </c>
      <c r="I474" s="120">
        <f t="shared" si="12"/>
        <v>2903384</v>
      </c>
      <c r="J474" s="120">
        <f t="shared" si="13"/>
        <v>1533555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1964394</v>
      </c>
      <c r="F475" s="177">
        <f>work!I475+work!J475</f>
        <v>0</v>
      </c>
      <c r="G475" s="121"/>
      <c r="H475" s="178" t="str">
        <f>work!L475</f>
        <v>20171108</v>
      </c>
      <c r="I475" s="120">
        <f t="shared" si="12"/>
        <v>1964394</v>
      </c>
      <c r="J475" s="120">
        <f t="shared" si="13"/>
        <v>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500166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500166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6190888</v>
      </c>
      <c r="F477" s="177">
        <f>work!I477+work!J477</f>
        <v>224700</v>
      </c>
      <c r="G477" s="121"/>
      <c r="H477" s="178" t="str">
        <f>work!L477</f>
        <v>20171108</v>
      </c>
      <c r="I477" s="120">
        <f t="shared" si="12"/>
        <v>6190888</v>
      </c>
      <c r="J477" s="120">
        <f t="shared" si="13"/>
        <v>224700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258278</v>
      </c>
      <c r="F478" s="177">
        <f>work!I478+work!J478</f>
        <v>46415</v>
      </c>
      <c r="G478" s="121"/>
      <c r="H478" s="178" t="str">
        <f>work!L478</f>
        <v>20171108</v>
      </c>
      <c r="I478" s="120">
        <f t="shared" si="12"/>
        <v>258278</v>
      </c>
      <c r="J478" s="120">
        <f t="shared" si="13"/>
        <v>46415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2077562</v>
      </c>
      <c r="F479" s="177">
        <f>work!I479+work!J479</f>
        <v>15591610</v>
      </c>
      <c r="G479" s="121"/>
      <c r="H479" s="178" t="str">
        <f>work!L479</f>
        <v>20171108</v>
      </c>
      <c r="I479" s="120">
        <f t="shared" si="12"/>
        <v>2077562</v>
      </c>
      <c r="J479" s="120">
        <f t="shared" si="13"/>
        <v>15591610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137528</v>
      </c>
      <c r="F480" s="177">
        <f>work!I480+work!J480</f>
        <v>0</v>
      </c>
      <c r="G480" s="121"/>
      <c r="H480" s="178" t="str">
        <f>work!L480</f>
        <v>20171108</v>
      </c>
      <c r="I480" s="120">
        <f aca="true" t="shared" si="14" ref="I480:I543">E480</f>
        <v>137528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938416</v>
      </c>
      <c r="F481" s="177">
        <f>work!I481+work!J481</f>
        <v>0</v>
      </c>
      <c r="G481" s="121"/>
      <c r="H481" s="178" t="str">
        <f>work!L481</f>
        <v>20171207</v>
      </c>
      <c r="I481" s="120">
        <f t="shared" si="14"/>
        <v>938416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895597</v>
      </c>
      <c r="F482" s="177">
        <f>work!I482+work!J482</f>
        <v>628317</v>
      </c>
      <c r="G482" s="121"/>
      <c r="H482" s="178" t="str">
        <f>work!L482</f>
        <v>20171207</v>
      </c>
      <c r="I482" s="120">
        <f t="shared" si="14"/>
        <v>895597</v>
      </c>
      <c r="J482" s="120">
        <f t="shared" si="15"/>
        <v>628317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281077</v>
      </c>
      <c r="F483" s="177">
        <f>work!I483+work!J483</f>
        <v>502800</v>
      </c>
      <c r="G483" s="121"/>
      <c r="H483" s="178" t="str">
        <f>work!L483</f>
        <v>20171108</v>
      </c>
      <c r="I483" s="120">
        <f t="shared" si="14"/>
        <v>281077</v>
      </c>
      <c r="J483" s="120">
        <f t="shared" si="15"/>
        <v>502800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5743534</v>
      </c>
      <c r="F484" s="177">
        <f>work!I484+work!J484</f>
        <v>29058088</v>
      </c>
      <c r="G484" s="121"/>
      <c r="H484" s="178" t="str">
        <f>work!L484</f>
        <v>20171108</v>
      </c>
      <c r="I484" s="120">
        <f t="shared" si="14"/>
        <v>5743534</v>
      </c>
      <c r="J484" s="120">
        <f t="shared" si="15"/>
        <v>29058088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1672452</v>
      </c>
      <c r="F485" s="177">
        <f>work!I485+work!J485</f>
        <v>4744819</v>
      </c>
      <c r="G485" s="121"/>
      <c r="H485" s="178" t="str">
        <f>work!L485</f>
        <v>20171108</v>
      </c>
      <c r="I485" s="120">
        <f t="shared" si="14"/>
        <v>1672452</v>
      </c>
      <c r="J485" s="120">
        <f t="shared" si="15"/>
        <v>4744819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221571</v>
      </c>
      <c r="F486" s="177">
        <f>work!I486+work!J486</f>
        <v>96150</v>
      </c>
      <c r="G486" s="121"/>
      <c r="H486" s="178" t="str">
        <f>work!L486</f>
        <v>20171108</v>
      </c>
      <c r="I486" s="120">
        <f t="shared" si="14"/>
        <v>221571</v>
      </c>
      <c r="J486" s="120">
        <f t="shared" si="15"/>
        <v>96150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 t="e">
        <f>work!G487+work!H487</f>
        <v>#VALUE!</v>
      </c>
      <c r="F487" s="177" t="e">
        <f>work!I487+work!J487</f>
        <v>#VALUE!</v>
      </c>
      <c r="G487" s="121"/>
      <c r="H487" s="178" t="str">
        <f>work!L487</f>
        <v>No report</v>
      </c>
      <c r="I487" s="120" t="e">
        <f t="shared" si="14"/>
        <v>#VALUE!</v>
      </c>
      <c r="J487" s="120" t="e">
        <f t="shared" si="15"/>
        <v>#VALUE!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495848</v>
      </c>
      <c r="F488" s="177">
        <f>work!I488+work!J488</f>
        <v>82305</v>
      </c>
      <c r="G488" s="121"/>
      <c r="H488" s="178" t="str">
        <f>work!L488</f>
        <v>20171108</v>
      </c>
      <c r="I488" s="120">
        <f t="shared" si="14"/>
        <v>495848</v>
      </c>
      <c r="J488" s="120">
        <f t="shared" si="15"/>
        <v>82305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342918</v>
      </c>
      <c r="F489" s="177">
        <f>work!I489+work!J489</f>
        <v>1858078</v>
      </c>
      <c r="G489" s="121"/>
      <c r="H489" s="178" t="str">
        <f>work!L489</f>
        <v>20171108</v>
      </c>
      <c r="I489" s="120">
        <f t="shared" si="14"/>
        <v>342918</v>
      </c>
      <c r="J489" s="120">
        <f t="shared" si="15"/>
        <v>1858078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212766</v>
      </c>
      <c r="F490" s="177">
        <f>work!I490+work!J490</f>
        <v>5500</v>
      </c>
      <c r="G490" s="121"/>
      <c r="H490" s="178" t="str">
        <f>work!L490</f>
        <v>20171108</v>
      </c>
      <c r="I490" s="120">
        <f t="shared" si="14"/>
        <v>212766</v>
      </c>
      <c r="J490" s="120">
        <f t="shared" si="15"/>
        <v>5500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1818927</v>
      </c>
      <c r="F491" s="177">
        <f>work!I491+work!J491</f>
        <v>2217944</v>
      </c>
      <c r="G491" s="121"/>
      <c r="H491" s="178" t="str">
        <f>work!L491</f>
        <v>20171108</v>
      </c>
      <c r="I491" s="120">
        <f t="shared" si="14"/>
        <v>1818927</v>
      </c>
      <c r="J491" s="120">
        <f t="shared" si="15"/>
        <v>2217944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1269006</v>
      </c>
      <c r="F492" s="177">
        <f>work!I492+work!J492</f>
        <v>173330</v>
      </c>
      <c r="G492" s="121"/>
      <c r="H492" s="178" t="str">
        <f>work!L492</f>
        <v>20171207</v>
      </c>
      <c r="I492" s="120">
        <f t="shared" si="14"/>
        <v>1269006</v>
      </c>
      <c r="J492" s="120">
        <f t="shared" si="15"/>
        <v>173330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489419</v>
      </c>
      <c r="F493" s="177">
        <f>work!I493+work!J493</f>
        <v>73339</v>
      </c>
      <c r="G493" s="121"/>
      <c r="H493" s="178" t="str">
        <f>work!L493</f>
        <v>20171108</v>
      </c>
      <c r="I493" s="120">
        <f t="shared" si="14"/>
        <v>489419</v>
      </c>
      <c r="J493" s="120">
        <f t="shared" si="15"/>
        <v>73339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88491</v>
      </c>
      <c r="F494" s="177">
        <f>work!I494+work!J494</f>
        <v>35081</v>
      </c>
      <c r="G494" s="121"/>
      <c r="H494" s="178" t="str">
        <f>work!L494</f>
        <v>20171108</v>
      </c>
      <c r="I494" s="120">
        <f t="shared" si="14"/>
        <v>88491</v>
      </c>
      <c r="J494" s="120">
        <f t="shared" si="15"/>
        <v>35081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0</v>
      </c>
      <c r="F495" s="177">
        <f>work!I495+work!J495</f>
        <v>122102</v>
      </c>
      <c r="G495" s="121"/>
      <c r="H495" s="178" t="str">
        <f>work!L495</f>
        <v>20171207</v>
      </c>
      <c r="I495" s="120">
        <f t="shared" si="14"/>
        <v>0</v>
      </c>
      <c r="J495" s="120">
        <f t="shared" si="15"/>
        <v>122102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9075</v>
      </c>
      <c r="F496" s="177">
        <f>work!I496+work!J496</f>
        <v>15244</v>
      </c>
      <c r="G496" s="121"/>
      <c r="H496" s="178" t="str">
        <f>work!L496</f>
        <v>20171108</v>
      </c>
      <c r="I496" s="120">
        <f t="shared" si="14"/>
        <v>9075</v>
      </c>
      <c r="J496" s="120">
        <f t="shared" si="15"/>
        <v>15244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77741</v>
      </c>
      <c r="F497" s="177">
        <f>work!I497+work!J497</f>
        <v>137346</v>
      </c>
      <c r="G497" s="121"/>
      <c r="H497" s="178" t="str">
        <f>work!L497</f>
        <v>20171108</v>
      </c>
      <c r="I497" s="120">
        <f t="shared" si="14"/>
        <v>77741</v>
      </c>
      <c r="J497" s="120">
        <f t="shared" si="15"/>
        <v>137346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169200</v>
      </c>
      <c r="F498" s="177">
        <f>work!I498+work!J498</f>
        <v>34200</v>
      </c>
      <c r="G498" s="121"/>
      <c r="H498" s="178" t="str">
        <f>work!L498</f>
        <v>20171108</v>
      </c>
      <c r="I498" s="120">
        <f t="shared" si="14"/>
        <v>169200</v>
      </c>
      <c r="J498" s="120">
        <f t="shared" si="15"/>
        <v>34200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79231</v>
      </c>
      <c r="F499" s="177">
        <f>work!I499+work!J499</f>
        <v>10620</v>
      </c>
      <c r="G499" s="121"/>
      <c r="H499" s="178" t="str">
        <f>work!L499</f>
        <v>20171108</v>
      </c>
      <c r="I499" s="120">
        <f t="shared" si="14"/>
        <v>79231</v>
      </c>
      <c r="J499" s="120">
        <f t="shared" si="15"/>
        <v>10620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148584</v>
      </c>
      <c r="F500" s="177">
        <f>work!I500+work!J500</f>
        <v>950</v>
      </c>
      <c r="G500" s="121"/>
      <c r="H500" s="178" t="str">
        <f>work!L500</f>
        <v>20171108</v>
      </c>
      <c r="I500" s="120">
        <f t="shared" si="14"/>
        <v>148584</v>
      </c>
      <c r="J500" s="120">
        <f t="shared" si="15"/>
        <v>950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469209</v>
      </c>
      <c r="F501" s="177">
        <f>work!I501+work!J501</f>
        <v>320650</v>
      </c>
      <c r="G501" s="121"/>
      <c r="H501" s="178" t="str">
        <f>work!L501</f>
        <v>20171108</v>
      </c>
      <c r="I501" s="120">
        <f t="shared" si="14"/>
        <v>469209</v>
      </c>
      <c r="J501" s="120">
        <f t="shared" si="15"/>
        <v>320650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113100</v>
      </c>
      <c r="F502" s="177">
        <f>work!I502+work!J502</f>
        <v>317716</v>
      </c>
      <c r="G502" s="121"/>
      <c r="H502" s="178" t="s">
        <v>9</v>
      </c>
      <c r="I502" s="120">
        <f t="shared" si="14"/>
        <v>113100</v>
      </c>
      <c r="J502" s="120">
        <f t="shared" si="15"/>
        <v>317716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114101</v>
      </c>
      <c r="F503" s="177">
        <f>work!I503+work!J503</f>
        <v>516040</v>
      </c>
      <c r="G503" s="121"/>
      <c r="H503" s="178" t="str">
        <f>work!L503</f>
        <v>20171207</v>
      </c>
      <c r="I503" s="120">
        <f t="shared" si="14"/>
        <v>114101</v>
      </c>
      <c r="J503" s="120">
        <f t="shared" si="15"/>
        <v>516040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31575</v>
      </c>
      <c r="F504" s="177">
        <f>work!I504+work!J504</f>
        <v>46014</v>
      </c>
      <c r="G504" s="121"/>
      <c r="H504" s="178" t="str">
        <f>work!L504</f>
        <v>20171108</v>
      </c>
      <c r="I504" s="120">
        <f t="shared" si="14"/>
        <v>31575</v>
      </c>
      <c r="J504" s="120">
        <f t="shared" si="15"/>
        <v>46014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57519</v>
      </c>
      <c r="F505" s="177">
        <f>work!I505+work!J505</f>
        <v>337500</v>
      </c>
      <c r="G505" s="121"/>
      <c r="H505" s="178" t="str">
        <f>work!L505</f>
        <v>20171207</v>
      </c>
      <c r="I505" s="120">
        <f t="shared" si="14"/>
        <v>57519</v>
      </c>
      <c r="J505" s="120">
        <f t="shared" si="15"/>
        <v>337500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316149</v>
      </c>
      <c r="F506" s="177">
        <f>work!I506+work!J506</f>
        <v>1610795</v>
      </c>
      <c r="G506" s="121"/>
      <c r="H506" s="178" t="str">
        <f>work!L506</f>
        <v>20171207</v>
      </c>
      <c r="I506" s="120">
        <f t="shared" si="14"/>
        <v>316149</v>
      </c>
      <c r="J506" s="120">
        <f t="shared" si="15"/>
        <v>1610795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482127</v>
      </c>
      <c r="F507" s="177">
        <f>work!I507+work!J507</f>
        <v>503433</v>
      </c>
      <c r="G507" s="121"/>
      <c r="H507" s="178" t="str">
        <f>work!L507</f>
        <v>20171108</v>
      </c>
      <c r="I507" s="120">
        <f t="shared" si="14"/>
        <v>482127</v>
      </c>
      <c r="J507" s="120">
        <f t="shared" si="15"/>
        <v>503433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194832</v>
      </c>
      <c r="F508" s="177">
        <f>work!I508+work!J508</f>
        <v>1300</v>
      </c>
      <c r="G508" s="121"/>
      <c r="H508" s="178" t="str">
        <f>work!L508</f>
        <v>20171108</v>
      </c>
      <c r="I508" s="120">
        <f t="shared" si="14"/>
        <v>194832</v>
      </c>
      <c r="J508" s="120">
        <f t="shared" si="15"/>
        <v>1300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1582536</v>
      </c>
      <c r="F509" s="177">
        <f>work!I509+work!J509</f>
        <v>384815</v>
      </c>
      <c r="G509" s="121"/>
      <c r="H509" s="178" t="str">
        <f>work!L509</f>
        <v>20171108</v>
      </c>
      <c r="I509" s="120">
        <f t="shared" si="14"/>
        <v>1582536</v>
      </c>
      <c r="J509" s="120">
        <f t="shared" si="15"/>
        <v>384815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2572921</v>
      </c>
      <c r="F510" s="177">
        <f>work!I510+work!J510</f>
        <v>1582258</v>
      </c>
      <c r="G510" s="121"/>
      <c r="H510" s="178" t="str">
        <f>work!L510</f>
        <v>20171108</v>
      </c>
      <c r="I510" s="120">
        <f t="shared" si="14"/>
        <v>2572921</v>
      </c>
      <c r="J510" s="120">
        <f t="shared" si="15"/>
        <v>1582258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 t="e">
        <f>work!G511+work!H511</f>
        <v>#VALUE!</v>
      </c>
      <c r="F511" s="177" t="e">
        <f>work!I511+work!J511</f>
        <v>#VALUE!</v>
      </c>
      <c r="G511" s="121"/>
      <c r="H511" s="178" t="str">
        <f>work!L511</f>
        <v>No report</v>
      </c>
      <c r="I511" s="120" t="e">
        <f t="shared" si="14"/>
        <v>#VALUE!</v>
      </c>
      <c r="J511" s="120" t="e">
        <f t="shared" si="15"/>
        <v>#VALUE!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198260</v>
      </c>
      <c r="F512" s="177">
        <f>work!I512+work!J512</f>
        <v>0</v>
      </c>
      <c r="G512" s="121"/>
      <c r="H512" s="178" t="str">
        <f>work!L512</f>
        <v>20171207</v>
      </c>
      <c r="I512" s="120">
        <f t="shared" si="14"/>
        <v>198260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708139</v>
      </c>
      <c r="F513" s="177">
        <f>work!I513+work!J513</f>
        <v>590615</v>
      </c>
      <c r="G513" s="121"/>
      <c r="H513" s="178" t="str">
        <f>work!L513</f>
        <v>20171108</v>
      </c>
      <c r="I513" s="120">
        <f t="shared" si="14"/>
        <v>708139</v>
      </c>
      <c r="J513" s="120">
        <f t="shared" si="15"/>
        <v>590615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1726641</v>
      </c>
      <c r="F514" s="177">
        <f>work!I514+work!J514</f>
        <v>6136621</v>
      </c>
      <c r="G514" s="121"/>
      <c r="H514" s="178" t="str">
        <f>work!L514</f>
        <v>20171108</v>
      </c>
      <c r="I514" s="120">
        <f t="shared" si="14"/>
        <v>1726641</v>
      </c>
      <c r="J514" s="120">
        <f t="shared" si="15"/>
        <v>6136621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29950</v>
      </c>
      <c r="F515" s="177">
        <f>work!I515+work!J515</f>
        <v>16700</v>
      </c>
      <c r="G515" s="121"/>
      <c r="H515" s="178" t="str">
        <f>work!L515</f>
        <v>20171207</v>
      </c>
      <c r="I515" s="120">
        <f t="shared" si="14"/>
        <v>29950</v>
      </c>
      <c r="J515" s="120">
        <f t="shared" si="15"/>
        <v>16700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2483077</v>
      </c>
      <c r="F516" s="177">
        <f>work!I516+work!J516</f>
        <v>1935161</v>
      </c>
      <c r="G516" s="121"/>
      <c r="H516" s="178" t="str">
        <f>work!L516</f>
        <v>20171108</v>
      </c>
      <c r="I516" s="120">
        <f t="shared" si="14"/>
        <v>2483077</v>
      </c>
      <c r="J516" s="120">
        <f t="shared" si="15"/>
        <v>1935161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322142</v>
      </c>
      <c r="F517" s="177">
        <f>work!I517+work!J517</f>
        <v>138900</v>
      </c>
      <c r="G517" s="121"/>
      <c r="H517" s="178" t="str">
        <f>work!L517</f>
        <v>20171108</v>
      </c>
      <c r="I517" s="120">
        <f t="shared" si="14"/>
        <v>322142</v>
      </c>
      <c r="J517" s="120">
        <f t="shared" si="15"/>
        <v>138900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3788601</v>
      </c>
      <c r="F518" s="177">
        <f>work!I518+work!J518</f>
        <v>849628</v>
      </c>
      <c r="G518" s="121"/>
      <c r="H518" s="178" t="str">
        <f>work!L518</f>
        <v>20171207</v>
      </c>
      <c r="I518" s="120">
        <f t="shared" si="14"/>
        <v>3788601</v>
      </c>
      <c r="J518" s="120">
        <f t="shared" si="15"/>
        <v>849628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2328435</v>
      </c>
      <c r="F519" s="177">
        <f>work!I519+work!J519</f>
        <v>56437</v>
      </c>
      <c r="G519" s="121"/>
      <c r="H519" s="178" t="str">
        <f>work!L519</f>
        <v>20171108</v>
      </c>
      <c r="I519" s="120">
        <f t="shared" si="14"/>
        <v>2328435</v>
      </c>
      <c r="J519" s="120">
        <f t="shared" si="15"/>
        <v>56437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5500</v>
      </c>
      <c r="F520" s="177">
        <f>work!I520+work!J520</f>
        <v>0</v>
      </c>
      <c r="G520" s="121"/>
      <c r="H520" s="178" t="str">
        <f>work!L520</f>
        <v>20171207</v>
      </c>
      <c r="I520" s="120">
        <f t="shared" si="14"/>
        <v>5500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5251322</v>
      </c>
      <c r="F521" s="177">
        <f>work!I521+work!J521</f>
        <v>1219295</v>
      </c>
      <c r="G521" s="121"/>
      <c r="H521" s="178" t="str">
        <f>work!L521</f>
        <v>20171108</v>
      </c>
      <c r="I521" s="120">
        <f t="shared" si="14"/>
        <v>5251322</v>
      </c>
      <c r="J521" s="120">
        <f t="shared" si="15"/>
        <v>1219295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1363349</v>
      </c>
      <c r="F522" s="177">
        <f>work!I522+work!J522</f>
        <v>243834</v>
      </c>
      <c r="G522" s="121"/>
      <c r="H522" s="178" t="str">
        <f>work!L522</f>
        <v>20171207</v>
      </c>
      <c r="I522" s="120">
        <f t="shared" si="14"/>
        <v>1363349</v>
      </c>
      <c r="J522" s="120">
        <f t="shared" si="15"/>
        <v>243834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87886</v>
      </c>
      <c r="F523" s="177">
        <f>work!I523+work!J523</f>
        <v>46724</v>
      </c>
      <c r="G523" s="121"/>
      <c r="H523" s="178" t="str">
        <f>work!L523</f>
        <v>20171108</v>
      </c>
      <c r="I523" s="120">
        <f t="shared" si="14"/>
        <v>87886</v>
      </c>
      <c r="J523" s="120">
        <f t="shared" si="15"/>
        <v>46724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220250</v>
      </c>
      <c r="F524" s="177">
        <f>work!I524+work!J524</f>
        <v>449303</v>
      </c>
      <c r="G524" s="121"/>
      <c r="H524" s="178" t="str">
        <f>work!L524</f>
        <v>20171207</v>
      </c>
      <c r="I524" s="120">
        <f t="shared" si="14"/>
        <v>220250</v>
      </c>
      <c r="J524" s="120">
        <f t="shared" si="15"/>
        <v>449303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23255</v>
      </c>
      <c r="F525" s="177">
        <f>work!I525+work!J525</f>
        <v>103700</v>
      </c>
      <c r="G525" s="121"/>
      <c r="H525" s="178" t="str">
        <f>work!L525</f>
        <v>20171207</v>
      </c>
      <c r="I525" s="120">
        <f t="shared" si="14"/>
        <v>23255</v>
      </c>
      <c r="J525" s="120">
        <f t="shared" si="15"/>
        <v>103700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267318</v>
      </c>
      <c r="F526" s="177">
        <f>work!I526+work!J526</f>
        <v>466260</v>
      </c>
      <c r="G526" s="121"/>
      <c r="H526" s="178" t="str">
        <f>work!L526</f>
        <v>20171108</v>
      </c>
      <c r="I526" s="120">
        <f t="shared" si="14"/>
        <v>267318</v>
      </c>
      <c r="J526" s="120">
        <f t="shared" si="15"/>
        <v>466260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69467</v>
      </c>
      <c r="F527" s="177">
        <f>work!I527+work!J527</f>
        <v>85500</v>
      </c>
      <c r="G527" s="121"/>
      <c r="H527" s="178" t="str">
        <f>work!L527</f>
        <v>20171108</v>
      </c>
      <c r="I527" s="120">
        <f t="shared" si="14"/>
        <v>69467</v>
      </c>
      <c r="J527" s="120">
        <f t="shared" si="15"/>
        <v>85500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2307478</v>
      </c>
      <c r="F528" s="177">
        <f>work!I528+work!J528</f>
        <v>1547297</v>
      </c>
      <c r="G528" s="121"/>
      <c r="H528" s="178" t="str">
        <f>work!L528</f>
        <v>20171108</v>
      </c>
      <c r="I528" s="120">
        <f t="shared" si="14"/>
        <v>2307478</v>
      </c>
      <c r="J528" s="120">
        <f t="shared" si="15"/>
        <v>1547297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737170</v>
      </c>
      <c r="F529" s="177">
        <f>work!I529+work!J529</f>
        <v>356860</v>
      </c>
      <c r="G529" s="121"/>
      <c r="H529" s="178" t="str">
        <f>work!L529</f>
        <v>20171207</v>
      </c>
      <c r="I529" s="120">
        <f t="shared" si="14"/>
        <v>737170</v>
      </c>
      <c r="J529" s="120">
        <f t="shared" si="15"/>
        <v>356860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256928</v>
      </c>
      <c r="F531" s="177">
        <f>work!I531+work!J531</f>
        <v>148684</v>
      </c>
      <c r="G531" s="121"/>
      <c r="H531" s="178" t="str">
        <f>work!L531</f>
        <v>20171108</v>
      </c>
      <c r="I531" s="120">
        <f t="shared" si="14"/>
        <v>256928</v>
      </c>
      <c r="J531" s="120">
        <f t="shared" si="15"/>
        <v>148684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81208</v>
      </c>
      <c r="F532" s="177">
        <f>work!I532+work!J532</f>
        <v>186200</v>
      </c>
      <c r="G532" s="121"/>
      <c r="H532" s="178" t="str">
        <f>work!L532</f>
        <v>20171108</v>
      </c>
      <c r="I532" s="120">
        <f t="shared" si="14"/>
        <v>81208</v>
      </c>
      <c r="J532" s="120">
        <f t="shared" si="15"/>
        <v>186200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228909</v>
      </c>
      <c r="F533" s="177">
        <f>work!I533+work!J533</f>
        <v>37928</v>
      </c>
      <c r="G533" s="121"/>
      <c r="H533" s="178" t="str">
        <f>work!L533</f>
        <v>20171108</v>
      </c>
      <c r="I533" s="120">
        <f t="shared" si="14"/>
        <v>228909</v>
      </c>
      <c r="J533" s="120">
        <f t="shared" si="15"/>
        <v>37928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527539</v>
      </c>
      <c r="F534" s="177">
        <f>work!I534+work!J534</f>
        <v>63564</v>
      </c>
      <c r="G534" s="121"/>
      <c r="H534" s="178" t="str">
        <f>work!L534</f>
        <v>20171108</v>
      </c>
      <c r="I534" s="120">
        <f t="shared" si="14"/>
        <v>527539</v>
      </c>
      <c r="J534" s="120">
        <f t="shared" si="15"/>
        <v>63564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166756</v>
      </c>
      <c r="F535" s="177">
        <f>work!I535+work!J535</f>
        <v>660501</v>
      </c>
      <c r="G535" s="121"/>
      <c r="H535" s="178" t="str">
        <f>work!L535</f>
        <v>20171108</v>
      </c>
      <c r="I535" s="120">
        <f t="shared" si="14"/>
        <v>166756</v>
      </c>
      <c r="J535" s="120">
        <f t="shared" si="15"/>
        <v>660501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204014</v>
      </c>
      <c r="F536" s="177">
        <f>work!I536+work!J536</f>
        <v>91045</v>
      </c>
      <c r="G536" s="121"/>
      <c r="H536" s="178" t="str">
        <f>work!L536</f>
        <v>20171108</v>
      </c>
      <c r="I536" s="120">
        <f t="shared" si="14"/>
        <v>204014</v>
      </c>
      <c r="J536" s="120">
        <f t="shared" si="15"/>
        <v>91045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115776</v>
      </c>
      <c r="F537" s="177">
        <f>work!I537+work!J537</f>
        <v>394180</v>
      </c>
      <c r="G537" s="121"/>
      <c r="H537" s="178" t="str">
        <f>work!L537</f>
        <v>20171207</v>
      </c>
      <c r="I537" s="120">
        <f t="shared" si="14"/>
        <v>115776</v>
      </c>
      <c r="J537" s="120">
        <f t="shared" si="15"/>
        <v>394180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323221</v>
      </c>
      <c r="F538" s="177">
        <f>work!I538+work!J538</f>
        <v>31600</v>
      </c>
      <c r="G538" s="121"/>
      <c r="H538" s="178" t="str">
        <f>work!L538</f>
        <v>20171108</v>
      </c>
      <c r="I538" s="120">
        <f t="shared" si="14"/>
        <v>323221</v>
      </c>
      <c r="J538" s="120">
        <f t="shared" si="15"/>
        <v>31600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268253</v>
      </c>
      <c r="F539" s="177">
        <f>work!I539+work!J539</f>
        <v>540670</v>
      </c>
      <c r="G539" s="121"/>
      <c r="H539" s="178" t="str">
        <f>work!L539</f>
        <v>20171108</v>
      </c>
      <c r="I539" s="120">
        <f t="shared" si="14"/>
        <v>268253</v>
      </c>
      <c r="J539" s="120">
        <f t="shared" si="15"/>
        <v>540670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441051</v>
      </c>
      <c r="F540" s="177">
        <f>work!I540+work!J540</f>
        <v>36183</v>
      </c>
      <c r="G540" s="121"/>
      <c r="H540" s="178" t="str">
        <f>work!L540</f>
        <v>20171108</v>
      </c>
      <c r="I540" s="120">
        <f t="shared" si="14"/>
        <v>441051</v>
      </c>
      <c r="J540" s="120">
        <f t="shared" si="15"/>
        <v>36183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2665724</v>
      </c>
      <c r="F541" s="177">
        <f>work!I541+work!J541</f>
        <v>54126</v>
      </c>
      <c r="G541" s="121"/>
      <c r="H541" s="178" t="str">
        <f>work!L541</f>
        <v>20171207</v>
      </c>
      <c r="I541" s="120">
        <f t="shared" si="14"/>
        <v>2665724</v>
      </c>
      <c r="J541" s="120">
        <f t="shared" si="15"/>
        <v>54126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51501</v>
      </c>
      <c r="F542" s="177">
        <f>work!I542+work!J542</f>
        <v>19650</v>
      </c>
      <c r="G542" s="121"/>
      <c r="H542" s="178" t="str">
        <f>work!L542</f>
        <v>20171108</v>
      </c>
      <c r="I542" s="120">
        <f t="shared" si="14"/>
        <v>51501</v>
      </c>
      <c r="J542" s="120">
        <f t="shared" si="15"/>
        <v>19650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146163</v>
      </c>
      <c r="F543" s="177">
        <f>work!I543+work!J543</f>
        <v>27670</v>
      </c>
      <c r="G543" s="121"/>
      <c r="H543" s="178" t="str">
        <f>work!L543</f>
        <v>20171108</v>
      </c>
      <c r="I543" s="120">
        <f t="shared" si="14"/>
        <v>146163</v>
      </c>
      <c r="J543" s="120">
        <f t="shared" si="15"/>
        <v>27670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112243</v>
      </c>
      <c r="F544" s="177">
        <f>work!I544+work!J544</f>
        <v>52306</v>
      </c>
      <c r="G544" s="121"/>
      <c r="H544" s="178" t="str">
        <f>work!L544</f>
        <v>20171108</v>
      </c>
      <c r="I544" s="120">
        <f aca="true" t="shared" si="16" ref="I544:I598">E544</f>
        <v>112243</v>
      </c>
      <c r="J544" s="120">
        <f aca="true" t="shared" si="17" ref="J544:J598">F544</f>
        <v>52306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72190</v>
      </c>
      <c r="F545" s="177">
        <f>work!I545+work!J545</f>
        <v>9006</v>
      </c>
      <c r="G545" s="121"/>
      <c r="H545" s="178" t="str">
        <f>work!L545</f>
        <v>20171108</v>
      </c>
      <c r="I545" s="120">
        <f t="shared" si="16"/>
        <v>72190</v>
      </c>
      <c r="J545" s="120">
        <f t="shared" si="17"/>
        <v>9006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131293</v>
      </c>
      <c r="F546" s="177">
        <f>work!I546+work!J546</f>
        <v>2400</v>
      </c>
      <c r="G546" s="121"/>
      <c r="H546" s="178" t="str">
        <f>work!L546</f>
        <v>20171108</v>
      </c>
      <c r="I546" s="120">
        <f t="shared" si="16"/>
        <v>131293</v>
      </c>
      <c r="J546" s="120">
        <f t="shared" si="17"/>
        <v>2400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1761683</v>
      </c>
      <c r="F547" s="177">
        <f>work!I547+work!J547</f>
        <v>660200</v>
      </c>
      <c r="G547" s="121"/>
      <c r="H547" s="178" t="str">
        <f>work!L547</f>
        <v>20171108</v>
      </c>
      <c r="I547" s="120">
        <f t="shared" si="16"/>
        <v>1761683</v>
      </c>
      <c r="J547" s="120">
        <f t="shared" si="17"/>
        <v>660200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167014</v>
      </c>
      <c r="F548" s="177">
        <f>work!I548+work!J548</f>
        <v>0</v>
      </c>
      <c r="G548" s="121"/>
      <c r="H548" s="178" t="str">
        <f>work!L548</f>
        <v>20171108</v>
      </c>
      <c r="I548" s="120">
        <f t="shared" si="16"/>
        <v>167014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200</v>
      </c>
      <c r="F550" s="177">
        <f>work!I550+work!J550</f>
        <v>33600</v>
      </c>
      <c r="G550" s="121"/>
      <c r="H550" s="178" t="str">
        <f>work!L550</f>
        <v>20171108</v>
      </c>
      <c r="I550" s="120">
        <f t="shared" si="16"/>
        <v>200</v>
      </c>
      <c r="J550" s="120">
        <f t="shared" si="17"/>
        <v>33600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506492</v>
      </c>
      <c r="F551" s="177">
        <f>work!I551+work!J551</f>
        <v>375960</v>
      </c>
      <c r="G551" s="121"/>
      <c r="H551" s="178" t="str">
        <f>work!L551</f>
        <v>20171108</v>
      </c>
      <c r="I551" s="120">
        <f t="shared" si="16"/>
        <v>506492</v>
      </c>
      <c r="J551" s="120">
        <f t="shared" si="17"/>
        <v>375960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442720</v>
      </c>
      <c r="F553" s="177">
        <f>work!I553+work!J553</f>
        <v>21959</v>
      </c>
      <c r="G553" s="121"/>
      <c r="H553" s="178" t="str">
        <f>work!L553</f>
        <v>20171108</v>
      </c>
      <c r="I553" s="120">
        <f t="shared" si="16"/>
        <v>442720</v>
      </c>
      <c r="J553" s="120">
        <f t="shared" si="17"/>
        <v>21959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2020291</v>
      </c>
      <c r="F554" s="177">
        <f>work!I554+work!J554</f>
        <v>533475</v>
      </c>
      <c r="G554" s="121"/>
      <c r="H554" s="178" t="str">
        <f>work!L554</f>
        <v>20171108</v>
      </c>
      <c r="I554" s="120">
        <f t="shared" si="16"/>
        <v>2020291</v>
      </c>
      <c r="J554" s="120">
        <f t="shared" si="17"/>
        <v>533475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1295002</v>
      </c>
      <c r="F555" s="177">
        <f>work!I555+work!J555</f>
        <v>367725</v>
      </c>
      <c r="G555" s="121"/>
      <c r="H555" s="178" t="str">
        <f>work!L555</f>
        <v>20171108</v>
      </c>
      <c r="I555" s="120">
        <f t="shared" si="16"/>
        <v>1295002</v>
      </c>
      <c r="J555" s="120">
        <f t="shared" si="17"/>
        <v>367725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1339434</v>
      </c>
      <c r="F556" s="177">
        <f>work!I556+work!J556</f>
        <v>273053</v>
      </c>
      <c r="G556" s="121"/>
      <c r="H556" s="178" t="str">
        <f>work!L556</f>
        <v>20171207</v>
      </c>
      <c r="I556" s="120">
        <f t="shared" si="16"/>
        <v>1339434</v>
      </c>
      <c r="J556" s="120">
        <f t="shared" si="17"/>
        <v>273053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1022550</v>
      </c>
      <c r="F557" s="177">
        <f>work!I557+work!J557</f>
        <v>19794448</v>
      </c>
      <c r="G557" s="121"/>
      <c r="H557" s="178" t="s">
        <v>9</v>
      </c>
      <c r="I557" s="120">
        <f t="shared" si="16"/>
        <v>1022550</v>
      </c>
      <c r="J557" s="120">
        <f t="shared" si="17"/>
        <v>19794448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1127485</v>
      </c>
      <c r="F558" s="177">
        <f>work!I558+work!J558</f>
        <v>42875</v>
      </c>
      <c r="G558" s="121"/>
      <c r="H558" s="178" t="str">
        <f>work!L558</f>
        <v>20171108</v>
      </c>
      <c r="I558" s="120">
        <f t="shared" si="16"/>
        <v>1127485</v>
      </c>
      <c r="J558" s="120">
        <f t="shared" si="17"/>
        <v>42875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140533</v>
      </c>
      <c r="F559" s="177">
        <f>work!I559+work!J559</f>
        <v>167000</v>
      </c>
      <c r="G559" s="121"/>
      <c r="H559" s="178" t="str">
        <f>work!L559</f>
        <v>20171207</v>
      </c>
      <c r="I559" s="120">
        <f t="shared" si="16"/>
        <v>140533</v>
      </c>
      <c r="J559" s="120">
        <f t="shared" si="17"/>
        <v>167000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1067947</v>
      </c>
      <c r="F560" s="177">
        <f>work!I560+work!J560</f>
        <v>327969</v>
      </c>
      <c r="G560" s="121"/>
      <c r="H560" s="178" t="str">
        <f>work!L560</f>
        <v>20171108</v>
      </c>
      <c r="I560" s="120">
        <f t="shared" si="16"/>
        <v>1067947</v>
      </c>
      <c r="J560" s="120">
        <f t="shared" si="17"/>
        <v>327969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240452</v>
      </c>
      <c r="F561" s="177">
        <f>work!I561+work!J561</f>
        <v>77599</v>
      </c>
      <c r="G561" s="121"/>
      <c r="H561" s="178" t="str">
        <f>work!L561</f>
        <v>20171108</v>
      </c>
      <c r="I561" s="120">
        <f t="shared" si="16"/>
        <v>240452</v>
      </c>
      <c r="J561" s="120">
        <f t="shared" si="17"/>
        <v>77599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641573</v>
      </c>
      <c r="F562" s="177">
        <f>work!I562+work!J562</f>
        <v>2835048</v>
      </c>
      <c r="G562" s="121"/>
      <c r="H562" s="178" t="str">
        <f>work!L562</f>
        <v>20171108</v>
      </c>
      <c r="I562" s="120">
        <f t="shared" si="16"/>
        <v>641573</v>
      </c>
      <c r="J562" s="120">
        <f t="shared" si="17"/>
        <v>2835048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1859281</v>
      </c>
      <c r="F563" s="177">
        <f>work!I563+work!J563</f>
        <v>0</v>
      </c>
      <c r="G563" s="121"/>
      <c r="H563" s="178" t="str">
        <f>work!L563</f>
        <v>20171108</v>
      </c>
      <c r="I563" s="120">
        <f t="shared" si="16"/>
        <v>1859281</v>
      </c>
      <c r="J563" s="120">
        <f t="shared" si="17"/>
        <v>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1629697</v>
      </c>
      <c r="F564" s="177">
        <f>work!I564+work!J564</f>
        <v>361981</v>
      </c>
      <c r="G564" s="121"/>
      <c r="H564" s="178" t="str">
        <f>work!L564</f>
        <v>20171108</v>
      </c>
      <c r="I564" s="120">
        <f t="shared" si="16"/>
        <v>1629697</v>
      </c>
      <c r="J564" s="120">
        <f t="shared" si="17"/>
        <v>361981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1257193</v>
      </c>
      <c r="F565" s="177">
        <f>work!I565+work!J565</f>
        <v>299800</v>
      </c>
      <c r="G565" s="121"/>
      <c r="H565" s="178" t="str">
        <f>work!L565</f>
        <v>20171108</v>
      </c>
      <c r="I565" s="120">
        <f t="shared" si="16"/>
        <v>1257193</v>
      </c>
      <c r="J565" s="120">
        <f t="shared" si="17"/>
        <v>299800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372650</v>
      </c>
      <c r="F566" s="177">
        <f>work!I566+work!J566</f>
        <v>725424</v>
      </c>
      <c r="G566" s="121"/>
      <c r="H566" s="178" t="str">
        <f>work!L566</f>
        <v>20171108</v>
      </c>
      <c r="I566" s="120">
        <f t="shared" si="16"/>
        <v>372650</v>
      </c>
      <c r="J566" s="120">
        <f t="shared" si="17"/>
        <v>725424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12450</v>
      </c>
      <c r="F567" s="177">
        <f>work!I567+work!J567</f>
        <v>5500</v>
      </c>
      <c r="G567" s="121"/>
      <c r="H567" s="178" t="str">
        <f>work!L567</f>
        <v>20171207</v>
      </c>
      <c r="I567" s="120">
        <f t="shared" si="16"/>
        <v>12450</v>
      </c>
      <c r="J567" s="120">
        <f t="shared" si="17"/>
        <v>5500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409342</v>
      </c>
      <c r="F568" s="177">
        <f>work!I568+work!J568</f>
        <v>737748</v>
      </c>
      <c r="G568" s="121"/>
      <c r="H568" s="178" t="str">
        <f>work!L568</f>
        <v>20171108</v>
      </c>
      <c r="I568" s="120">
        <f t="shared" si="16"/>
        <v>409342</v>
      </c>
      <c r="J568" s="120">
        <f t="shared" si="17"/>
        <v>737748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2102033</v>
      </c>
      <c r="F569" s="177">
        <f>work!I569+work!J569</f>
        <v>152961</v>
      </c>
      <c r="G569" s="121"/>
      <c r="H569" s="178" t="str">
        <f>work!L569</f>
        <v>20171207</v>
      </c>
      <c r="I569" s="120">
        <f t="shared" si="16"/>
        <v>2102033</v>
      </c>
      <c r="J569" s="120">
        <f t="shared" si="17"/>
        <v>152961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1173626</v>
      </c>
      <c r="F570" s="177">
        <f>work!I570+work!J570</f>
        <v>645127</v>
      </c>
      <c r="G570" s="121"/>
      <c r="H570" s="178" t="str">
        <f>work!L570</f>
        <v>20171108</v>
      </c>
      <c r="I570" s="120">
        <f t="shared" si="16"/>
        <v>1173626</v>
      </c>
      <c r="J570" s="120">
        <f t="shared" si="17"/>
        <v>645127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2838449</v>
      </c>
      <c r="F571" s="177">
        <f>work!I571+work!J571</f>
        <v>22526151</v>
      </c>
      <c r="G571" s="121"/>
      <c r="H571" s="178" t="str">
        <f>work!L571</f>
        <v>20171108</v>
      </c>
      <c r="I571" s="120">
        <f t="shared" si="16"/>
        <v>2838449</v>
      </c>
      <c r="J571" s="120">
        <f t="shared" si="17"/>
        <v>22526151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1387762</v>
      </c>
      <c r="F572" s="177">
        <f>work!I572+work!J572</f>
        <v>579899</v>
      </c>
      <c r="G572" s="121"/>
      <c r="H572" s="178" t="str">
        <f>work!L572</f>
        <v>20171108</v>
      </c>
      <c r="I572" s="120">
        <f t="shared" si="16"/>
        <v>1387762</v>
      </c>
      <c r="J572" s="120">
        <f t="shared" si="17"/>
        <v>579899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2013138</v>
      </c>
      <c r="F573" s="177">
        <f>work!I573+work!J573</f>
        <v>91776</v>
      </c>
      <c r="G573" s="121"/>
      <c r="H573" s="178" t="str">
        <f>work!L573</f>
        <v>20171108</v>
      </c>
      <c r="I573" s="120">
        <f t="shared" si="16"/>
        <v>2013138</v>
      </c>
      <c r="J573" s="120">
        <f t="shared" si="17"/>
        <v>91776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 t="e">
        <f>work!G574+work!H574</f>
        <v>#VALUE!</v>
      </c>
      <c r="F574" s="177" t="e">
        <f>work!I574+work!J574</f>
        <v>#VALUE!</v>
      </c>
      <c r="G574" s="121"/>
      <c r="H574" s="178" t="str">
        <f>work!L574</f>
        <v>No report</v>
      </c>
      <c r="I574" s="120" t="e">
        <f t="shared" si="16"/>
        <v>#VALUE!</v>
      </c>
      <c r="J574" s="120" t="e">
        <f t="shared" si="17"/>
        <v>#VALUE!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607741</v>
      </c>
      <c r="F575" s="177">
        <f>work!I575+work!J575</f>
        <v>2100</v>
      </c>
      <c r="G575" s="121"/>
      <c r="H575" s="178" t="str">
        <f>work!L575</f>
        <v>20171108</v>
      </c>
      <c r="I575" s="120">
        <f t="shared" si="16"/>
        <v>607741</v>
      </c>
      <c r="J575" s="120">
        <f t="shared" si="17"/>
        <v>2100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 t="e">
        <f>work!G576+work!H576</f>
        <v>#VALUE!</v>
      </c>
      <c r="F576" s="177" t="e">
        <f>work!I576+work!J576</f>
        <v>#VALUE!</v>
      </c>
      <c r="G576" s="121"/>
      <c r="H576" s="178" t="str">
        <f>work!L576</f>
        <v>No report</v>
      </c>
      <c r="I576" s="120" t="e">
        <f t="shared" si="16"/>
        <v>#VALUE!</v>
      </c>
      <c r="J576" s="120" t="e">
        <f t="shared" si="17"/>
        <v>#VALUE!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33061</v>
      </c>
      <c r="F577" s="177">
        <f>work!I577+work!J577</f>
        <v>50</v>
      </c>
      <c r="G577" s="121"/>
      <c r="H577" s="178" t="str">
        <f>work!L577</f>
        <v>20171207</v>
      </c>
      <c r="I577" s="120">
        <f t="shared" si="16"/>
        <v>33061</v>
      </c>
      <c r="J577" s="120">
        <f t="shared" si="17"/>
        <v>50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154711</v>
      </c>
      <c r="F578" s="177">
        <f>work!I578+work!J578</f>
        <v>115693</v>
      </c>
      <c r="G578" s="121"/>
      <c r="H578" s="178" t="str">
        <f>work!L578</f>
        <v>20171108</v>
      </c>
      <c r="I578" s="120">
        <f t="shared" si="16"/>
        <v>154711</v>
      </c>
      <c r="J578" s="120">
        <f t="shared" si="17"/>
        <v>115693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18700</v>
      </c>
      <c r="F579" s="177">
        <f>work!I579+work!J579</f>
        <v>46713</v>
      </c>
      <c r="G579" s="121"/>
      <c r="H579" s="178" t="str">
        <f>work!L579</f>
        <v>20171108</v>
      </c>
      <c r="I579" s="120">
        <f t="shared" si="16"/>
        <v>18700</v>
      </c>
      <c r="J579" s="120">
        <f t="shared" si="17"/>
        <v>46713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58635</v>
      </c>
      <c r="F580" s="177">
        <f>work!I580+work!J580</f>
        <v>14230</v>
      </c>
      <c r="G580" s="121"/>
      <c r="H580" s="178" t="str">
        <f>work!L580</f>
        <v>20171108</v>
      </c>
      <c r="I580" s="120">
        <f t="shared" si="16"/>
        <v>58635</v>
      </c>
      <c r="J580" s="120">
        <f t="shared" si="17"/>
        <v>14230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56175</v>
      </c>
      <c r="F581" s="177">
        <f>work!I581+work!J581</f>
        <v>275021</v>
      </c>
      <c r="G581" s="121"/>
      <c r="H581" s="178" t="str">
        <f>work!L581</f>
        <v>20171207</v>
      </c>
      <c r="I581" s="120">
        <f t="shared" si="16"/>
        <v>56175</v>
      </c>
      <c r="J581" s="120">
        <f t="shared" si="17"/>
        <v>275021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61000</v>
      </c>
      <c r="F582" s="177">
        <f>work!I582+work!J582</f>
        <v>488395</v>
      </c>
      <c r="G582" s="121"/>
      <c r="H582" s="178" t="str">
        <f>work!L582</f>
        <v>20171207</v>
      </c>
      <c r="I582" s="120">
        <f t="shared" si="16"/>
        <v>61000</v>
      </c>
      <c r="J582" s="120">
        <f t="shared" si="17"/>
        <v>488395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65468</v>
      </c>
      <c r="F583" s="177">
        <f>work!I583+work!J583</f>
        <v>70116</v>
      </c>
      <c r="G583" s="121"/>
      <c r="H583" s="178" t="str">
        <f>work!L583</f>
        <v>20171108</v>
      </c>
      <c r="I583" s="120">
        <f t="shared" si="16"/>
        <v>65468</v>
      </c>
      <c r="J583" s="120">
        <f t="shared" si="17"/>
        <v>70116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9100</v>
      </c>
      <c r="F584" s="177">
        <f>work!I584+work!J584</f>
        <v>178339</v>
      </c>
      <c r="G584" s="121"/>
      <c r="H584" s="178" t="str">
        <f>work!L584</f>
        <v>20171108</v>
      </c>
      <c r="I584" s="120">
        <f t="shared" si="16"/>
        <v>9100</v>
      </c>
      <c r="J584" s="120">
        <f t="shared" si="17"/>
        <v>178339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92330</v>
      </c>
      <c r="F585" s="177">
        <f>work!I585+work!J585</f>
        <v>52295</v>
      </c>
      <c r="G585" s="121"/>
      <c r="H585" s="178" t="str">
        <f>work!L585</f>
        <v>20171108</v>
      </c>
      <c r="I585" s="120">
        <f t="shared" si="16"/>
        <v>92330</v>
      </c>
      <c r="J585" s="120">
        <f t="shared" si="17"/>
        <v>52295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188461</v>
      </c>
      <c r="F586" s="177">
        <f>work!I586+work!J586</f>
        <v>82209</v>
      </c>
      <c r="G586" s="121"/>
      <c r="H586" s="178" t="str">
        <f>work!L586</f>
        <v>20171108</v>
      </c>
      <c r="I586" s="120">
        <f t="shared" si="16"/>
        <v>188461</v>
      </c>
      <c r="J586" s="120">
        <f t="shared" si="17"/>
        <v>82209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98499</v>
      </c>
      <c r="F587" s="177">
        <f>work!I587+work!J587</f>
        <v>249587</v>
      </c>
      <c r="G587" s="121"/>
      <c r="H587" s="178" t="str">
        <f>work!L587</f>
        <v>20171108</v>
      </c>
      <c r="I587" s="120">
        <f t="shared" si="16"/>
        <v>98499</v>
      </c>
      <c r="J587" s="120">
        <f t="shared" si="17"/>
        <v>249587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38340</v>
      </c>
      <c r="F588" s="177">
        <f>work!I588+work!J588</f>
        <v>17035</v>
      </c>
      <c r="G588" s="121"/>
      <c r="H588" s="178" t="str">
        <f>work!L588</f>
        <v>20171108</v>
      </c>
      <c r="I588" s="120">
        <f t="shared" si="16"/>
        <v>38340</v>
      </c>
      <c r="J588" s="120">
        <f t="shared" si="17"/>
        <v>17035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15610</v>
      </c>
      <c r="F589" s="177">
        <f>work!I589+work!J589</f>
        <v>17850</v>
      </c>
      <c r="G589" s="121"/>
      <c r="H589" s="178" t="str">
        <f>work!L589</f>
        <v>20171010</v>
      </c>
      <c r="I589" s="120">
        <f t="shared" si="16"/>
        <v>15610</v>
      </c>
      <c r="J589" s="120">
        <f t="shared" si="17"/>
        <v>17850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486112</v>
      </c>
      <c r="F590" s="177">
        <f>work!I590+work!J590</f>
        <v>70448</v>
      </c>
      <c r="G590" s="121"/>
      <c r="H590" s="178" t="str">
        <f>work!L590</f>
        <v>20171108</v>
      </c>
      <c r="I590" s="120">
        <f t="shared" si="16"/>
        <v>486112</v>
      </c>
      <c r="J590" s="120">
        <f t="shared" si="17"/>
        <v>70448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183601</v>
      </c>
      <c r="F591" s="177">
        <f>work!I591+work!J591</f>
        <v>43809</v>
      </c>
      <c r="G591" s="121"/>
      <c r="H591" s="178" t="str">
        <f>work!L591</f>
        <v>20171108</v>
      </c>
      <c r="I591" s="120">
        <f t="shared" si="16"/>
        <v>183601</v>
      </c>
      <c r="J591" s="120">
        <f t="shared" si="17"/>
        <v>43809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308454</v>
      </c>
      <c r="F593" s="177">
        <f>work!I593+work!J593</f>
        <v>74900</v>
      </c>
      <c r="G593" s="121"/>
      <c r="H593" s="178" t="str">
        <f>work!L593</f>
        <v>20171108</v>
      </c>
      <c r="I593" s="120">
        <f t="shared" si="16"/>
        <v>308454</v>
      </c>
      <c r="J593" s="120">
        <f t="shared" si="17"/>
        <v>74900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91601</v>
      </c>
      <c r="F594" s="177">
        <f>work!I594+work!J594</f>
        <v>1642156</v>
      </c>
      <c r="G594" s="121"/>
      <c r="H594" s="178" t="str">
        <f>work!L594</f>
        <v>20171207</v>
      </c>
      <c r="I594" s="120">
        <f t="shared" si="16"/>
        <v>91601</v>
      </c>
      <c r="J594" s="120">
        <f t="shared" si="17"/>
        <v>1642156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81198</v>
      </c>
      <c r="F595" s="177">
        <f>work!I595+work!J595</f>
        <v>183944</v>
      </c>
      <c r="G595" s="121"/>
      <c r="H595" s="178" t="str">
        <f>work!L595</f>
        <v>20171207</v>
      </c>
      <c r="I595" s="120">
        <f t="shared" si="16"/>
        <v>81198</v>
      </c>
      <c r="J595" s="120">
        <f t="shared" si="17"/>
        <v>183944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352687</v>
      </c>
      <c r="F596" s="177">
        <f>work!I596+work!J596</f>
        <v>152298</v>
      </c>
      <c r="G596" s="121"/>
      <c r="H596" s="178" t="str">
        <f>work!L596</f>
        <v>20171207</v>
      </c>
      <c r="I596" s="120">
        <f t="shared" si="16"/>
        <v>352687</v>
      </c>
      <c r="J596" s="120">
        <f t="shared" si="17"/>
        <v>152298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87086</v>
      </c>
      <c r="F597" s="177">
        <f>work!I597+work!J597</f>
        <v>44209</v>
      </c>
      <c r="G597" s="121"/>
      <c r="H597" s="178" t="str">
        <f>work!L597</f>
        <v>20171207</v>
      </c>
      <c r="I597" s="120">
        <f t="shared" si="16"/>
        <v>87086</v>
      </c>
      <c r="J597" s="120">
        <f t="shared" si="17"/>
        <v>44209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7920000</v>
      </c>
      <c r="G598" s="121"/>
      <c r="H598" s="178" t="str">
        <f>work!L598</f>
        <v>20171108</v>
      </c>
      <c r="I598" s="120">
        <f t="shared" si="16"/>
        <v>0</v>
      </c>
      <c r="J598" s="120">
        <f t="shared" si="17"/>
        <v>7920000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January-October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January-October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12/7/17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761444347</v>
      </c>
      <c r="D8" s="44">
        <f>SUM(top_20_ytd!D7+top_20_ytd!E7)</f>
        <v>659314939</v>
      </c>
      <c r="E8" s="44">
        <f>SUM(top_20_ytd!F7+top_20_ytd!G7)</f>
        <v>102129408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761444347</v>
      </c>
      <c r="P8" s="165">
        <f t="shared" si="3"/>
        <v>659314939</v>
      </c>
      <c r="Q8" s="212">
        <f t="shared" si="4"/>
        <v>102129408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423435706</v>
      </c>
      <c r="D9" s="46">
        <f>SUM(top_20_ytd!D8+top_20_ytd!E8)</f>
        <v>248037551</v>
      </c>
      <c r="E9" s="46">
        <f>SUM(top_20_ytd!F8+top_20_ytd!G8)</f>
        <v>175398155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423435706</v>
      </c>
      <c r="P9" s="120">
        <f t="shared" si="3"/>
        <v>248037551</v>
      </c>
      <c r="Q9" s="185">
        <f t="shared" si="4"/>
        <v>175398155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360005602</v>
      </c>
      <c r="D10" s="46">
        <f>SUM(top_20_ytd!D9+top_20_ytd!E9)</f>
        <v>322965157</v>
      </c>
      <c r="E10" s="46">
        <f>SUM(top_20_ytd!F9+top_20_ytd!G9)</f>
        <v>37040445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360005602</v>
      </c>
      <c r="P10" s="120">
        <f t="shared" si="3"/>
        <v>322965157</v>
      </c>
      <c r="Q10" s="185">
        <f t="shared" si="4"/>
        <v>37040445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202054749</v>
      </c>
      <c r="D11" s="46">
        <f>SUM(top_20_ytd!D10+top_20_ytd!E10)</f>
        <v>70376179</v>
      </c>
      <c r="E11" s="46">
        <f>SUM(top_20_ytd!F10+top_20_ytd!G10)</f>
        <v>131678570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202054749</v>
      </c>
      <c r="P11" s="120">
        <f t="shared" si="3"/>
        <v>70376179</v>
      </c>
      <c r="Q11" s="185">
        <f t="shared" si="4"/>
        <v>131678570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180513562</v>
      </c>
      <c r="D12" s="46">
        <f>SUM(top_20_ytd!D11+top_20_ytd!E11)</f>
        <v>23994934</v>
      </c>
      <c r="E12" s="46">
        <f>SUM(top_20_ytd!F11+top_20_ytd!G11)</f>
        <v>156518628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180513562</v>
      </c>
      <c r="P12" s="120">
        <f t="shared" si="3"/>
        <v>23994934</v>
      </c>
      <c r="Q12" s="185">
        <f t="shared" si="4"/>
        <v>156518628</v>
      </c>
      <c r="R12" s="210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176341221</v>
      </c>
      <c r="D13" s="46">
        <f>SUM(top_20_ytd!D12+top_20_ytd!E12)</f>
        <v>117335156</v>
      </c>
      <c r="E13" s="46">
        <f>SUM(top_20_ytd!F12+top_20_ytd!G12)</f>
        <v>59006065</v>
      </c>
      <c r="F13" s="76"/>
      <c r="G13" s="46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176341221</v>
      </c>
      <c r="P13" s="120">
        <f t="shared" si="3"/>
        <v>117335156</v>
      </c>
      <c r="Q13" s="185">
        <f t="shared" si="4"/>
        <v>59006065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172556919</v>
      </c>
      <c r="D14" s="46">
        <f>SUM(top_20_ytd!D13+top_20_ytd!E13)</f>
        <v>46275152</v>
      </c>
      <c r="E14" s="46">
        <f>SUM(top_20_ytd!F13+top_20_ytd!G13)</f>
        <v>126281767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172556919</v>
      </c>
      <c r="P14" s="120">
        <f t="shared" si="3"/>
        <v>46275152</v>
      </c>
      <c r="Q14" s="185">
        <f t="shared" si="4"/>
        <v>126281767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168292027</v>
      </c>
      <c r="D15" s="46">
        <f>SUM(top_20_ytd!D14+top_20_ytd!E14)</f>
        <v>130077573</v>
      </c>
      <c r="E15" s="46">
        <f>SUM(top_20_ytd!F14+top_20_ytd!G14)</f>
        <v>38214454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168292027</v>
      </c>
      <c r="P15" s="120">
        <f t="shared" si="3"/>
        <v>130077573</v>
      </c>
      <c r="Q15" s="185">
        <f t="shared" si="4"/>
        <v>38214454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159774653</v>
      </c>
      <c r="D16" s="46">
        <f>SUM(top_20_ytd!D15+top_20_ytd!E15)</f>
        <v>75736237</v>
      </c>
      <c r="E16" s="46">
        <f>SUM(top_20_ytd!F15+top_20_ytd!G15)</f>
        <v>84038416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159774653</v>
      </c>
      <c r="P16" s="120">
        <f t="shared" si="3"/>
        <v>75736237</v>
      </c>
      <c r="Q16" s="185">
        <f t="shared" si="4"/>
        <v>84038416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145708596</v>
      </c>
      <c r="D17" s="46">
        <f>SUM(top_20_ytd!D16+top_20_ytd!E16)</f>
        <v>106171791</v>
      </c>
      <c r="E17" s="46">
        <f>SUM(top_20_ytd!F16+top_20_ytd!G16)</f>
        <v>39536805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145708596</v>
      </c>
      <c r="P17" s="120">
        <f t="shared" si="3"/>
        <v>106171791</v>
      </c>
      <c r="Q17" s="185">
        <f t="shared" si="4"/>
        <v>39536805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145010514</v>
      </c>
      <c r="D18" s="46">
        <f>SUM(top_20_ytd!D17+top_20_ytd!E17)</f>
        <v>9061594</v>
      </c>
      <c r="E18" s="46">
        <f>SUM(top_20_ytd!F17+top_20_ytd!G17)</f>
        <v>135948920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145010514</v>
      </c>
      <c r="P18" s="120">
        <f t="shared" si="3"/>
        <v>9061594</v>
      </c>
      <c r="Q18" s="185">
        <f t="shared" si="4"/>
        <v>135948920</v>
      </c>
      <c r="R18" s="210"/>
    </row>
    <row r="19" spans="1:18" ht="15">
      <c r="A19" s="18" t="str">
        <f>top_20_ytd!A18</f>
        <v>Secaucus Town</v>
      </c>
      <c r="B19" s="18" t="str">
        <f>top_20_ytd!B18</f>
        <v>Hudson</v>
      </c>
      <c r="C19" s="46">
        <f t="shared" si="5"/>
        <v>136318185</v>
      </c>
      <c r="D19" s="46">
        <f>SUM(top_20_ytd!D18+top_20_ytd!E18)</f>
        <v>18985531</v>
      </c>
      <c r="E19" s="46">
        <f>SUM(top_20_ytd!F18+top_20_ytd!G18)</f>
        <v>117332654</v>
      </c>
      <c r="G19" s="46"/>
      <c r="K19" s="137"/>
      <c r="L19" s="118">
        <v>12</v>
      </c>
      <c r="M19" s="119" t="str">
        <f t="shared" si="0"/>
        <v>Secaucus Town</v>
      </c>
      <c r="N19" s="119" t="str">
        <f t="shared" si="1"/>
        <v>Hudson</v>
      </c>
      <c r="O19" s="120">
        <f t="shared" si="2"/>
        <v>136318185</v>
      </c>
      <c r="P19" s="120">
        <f t="shared" si="3"/>
        <v>18985531</v>
      </c>
      <c r="Q19" s="185">
        <f t="shared" si="4"/>
        <v>117332654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135534667</v>
      </c>
      <c r="D20" s="46">
        <f>SUM(top_20_ytd!D19+top_20_ytd!E19)</f>
        <v>19188708</v>
      </c>
      <c r="E20" s="46">
        <f>SUM(top_20_ytd!F19+top_20_ytd!G19)</f>
        <v>116345959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135534667</v>
      </c>
      <c r="P20" s="120">
        <f t="shared" si="3"/>
        <v>19188708</v>
      </c>
      <c r="Q20" s="185">
        <f t="shared" si="4"/>
        <v>116345959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125338757</v>
      </c>
      <c r="D21" s="46">
        <f>SUM(top_20_ytd!D20+top_20_ytd!E20)</f>
        <v>86481164</v>
      </c>
      <c r="E21" s="46">
        <f>SUM(top_20_ytd!F20+top_20_ytd!G20)</f>
        <v>38857593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125338757</v>
      </c>
      <c r="P21" s="120">
        <f t="shared" si="3"/>
        <v>86481164</v>
      </c>
      <c r="Q21" s="185">
        <f t="shared" si="4"/>
        <v>38857593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124021053</v>
      </c>
      <c r="D22" s="46">
        <f>SUM(top_20_ytd!D21+top_20_ytd!E21)</f>
        <v>118652420</v>
      </c>
      <c r="E22" s="46">
        <f>SUM(top_20_ytd!F21+top_20_ytd!G21)</f>
        <v>5368633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124021053</v>
      </c>
      <c r="P22" s="120">
        <f t="shared" si="3"/>
        <v>118652420</v>
      </c>
      <c r="Q22" s="185">
        <f t="shared" si="4"/>
        <v>5368633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116851615</v>
      </c>
      <c r="D23" s="46">
        <f>SUM(top_20_ytd!D22+top_20_ytd!E22)</f>
        <v>64194896</v>
      </c>
      <c r="E23" s="46">
        <f>SUM(top_20_ytd!F22+top_20_ytd!G22)</f>
        <v>52656719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116851615</v>
      </c>
      <c r="P23" s="120">
        <f t="shared" si="3"/>
        <v>64194896</v>
      </c>
      <c r="Q23" s="185">
        <f t="shared" si="4"/>
        <v>52656719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114604547</v>
      </c>
      <c r="D24" s="46">
        <f>SUM(top_20_ytd!D23+top_20_ytd!E23)</f>
        <v>14460088</v>
      </c>
      <c r="E24" s="46">
        <f>SUM(top_20_ytd!F23+top_20_ytd!G23)</f>
        <v>100144459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114604547</v>
      </c>
      <c r="P24" s="120">
        <f t="shared" si="3"/>
        <v>14460088</v>
      </c>
      <c r="Q24" s="185">
        <f t="shared" si="4"/>
        <v>100144459</v>
      </c>
      <c r="R24" s="210"/>
    </row>
    <row r="25" spans="1:18" ht="15">
      <c r="A25" s="18" t="str">
        <f>top_20_ytd!A24</f>
        <v>Weehawken Township</v>
      </c>
      <c r="B25" s="18" t="str">
        <f>top_20_ytd!B24</f>
        <v>Hudson</v>
      </c>
      <c r="C25" s="46">
        <f t="shared" si="5"/>
        <v>112325438</v>
      </c>
      <c r="D25" s="46">
        <f>SUM(top_20_ytd!D24+top_20_ytd!E24)</f>
        <v>94984282</v>
      </c>
      <c r="E25" s="46">
        <f>SUM(top_20_ytd!F24+top_20_ytd!G24)</f>
        <v>17341156</v>
      </c>
      <c r="G25" s="46"/>
      <c r="K25" s="137"/>
      <c r="L25" s="118">
        <v>18</v>
      </c>
      <c r="M25" s="119" t="str">
        <f t="shared" si="0"/>
        <v>Weehawken Township</v>
      </c>
      <c r="N25" s="119" t="str">
        <f t="shared" si="1"/>
        <v>Hudson</v>
      </c>
      <c r="O25" s="120">
        <f t="shared" si="2"/>
        <v>112325438</v>
      </c>
      <c r="P25" s="120">
        <f t="shared" si="3"/>
        <v>94984282</v>
      </c>
      <c r="Q25" s="185">
        <f t="shared" si="4"/>
        <v>17341156</v>
      </c>
      <c r="R25" s="210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106746766</v>
      </c>
      <c r="D26" s="46">
        <f>SUM(top_20_ytd!D25+top_20_ytd!E25)</f>
        <v>71940622</v>
      </c>
      <c r="E26" s="46">
        <f>SUM(top_20_ytd!F25+top_20_ytd!G25)</f>
        <v>34806144</v>
      </c>
      <c r="G26" s="46"/>
      <c r="K26" s="137"/>
      <c r="L26" s="118">
        <v>19</v>
      </c>
      <c r="M26" s="119" t="str">
        <f t="shared" si="0"/>
        <v>Parsippany-Troy Hills Twp</v>
      </c>
      <c r="N26" s="119" t="str">
        <f t="shared" si="1"/>
        <v>Morris</v>
      </c>
      <c r="O26" s="120">
        <f t="shared" si="2"/>
        <v>106746766</v>
      </c>
      <c r="P26" s="120">
        <f t="shared" si="3"/>
        <v>71940622</v>
      </c>
      <c r="Q26" s="185">
        <f t="shared" si="4"/>
        <v>34806144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104370553</v>
      </c>
      <c r="D27" s="46">
        <f>SUM(top_20_ytd!D26+top_20_ytd!E26)</f>
        <v>27438155</v>
      </c>
      <c r="E27" s="46">
        <f>SUM(top_20_ytd!F26+top_20_ytd!G26)</f>
        <v>76932398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104370553</v>
      </c>
      <c r="P27" s="120">
        <f t="shared" si="3"/>
        <v>27438155</v>
      </c>
      <c r="Q27" s="185">
        <f t="shared" si="4"/>
        <v>76932398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3971249477</v>
      </c>
      <c r="D29" s="49">
        <f>SUM(D8:D27)</f>
        <v>2325672129</v>
      </c>
      <c r="E29" s="49">
        <f>SUM(E8:E27)</f>
        <v>1645577348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3971249477</v>
      </c>
      <c r="P29" s="120">
        <f t="shared" si="6"/>
        <v>2325672129</v>
      </c>
      <c r="Q29" s="185">
        <f t="shared" si="6"/>
        <v>1645577348</v>
      </c>
      <c r="R29" s="210"/>
    </row>
    <row r="30" spans="1:18" ht="15">
      <c r="A30" s="18" t="s">
        <v>6</v>
      </c>
      <c r="C30" s="52">
        <f>D30+E30</f>
        <v>13943957841</v>
      </c>
      <c r="D30" s="27">
        <f>SUM(top_20_ytd!D28:E28)</f>
        <v>7542990497</v>
      </c>
      <c r="E30" s="27">
        <f>SUM(top_20_ytd!F28:G28)</f>
        <v>6400967344</v>
      </c>
      <c r="K30" s="137"/>
      <c r="L30" s="121"/>
      <c r="M30" s="119" t="str">
        <f>A30</f>
        <v>New Jersey</v>
      </c>
      <c r="N30" s="119"/>
      <c r="O30" s="122">
        <f t="shared" si="6"/>
        <v>13943957841</v>
      </c>
      <c r="P30" s="122">
        <f t="shared" si="6"/>
        <v>7542990497</v>
      </c>
      <c r="Q30" s="214">
        <f t="shared" si="6"/>
        <v>6400967344</v>
      </c>
      <c r="R30" s="210"/>
    </row>
    <row r="31" spans="1:18" ht="15">
      <c r="A31" s="18" t="s">
        <v>12</v>
      </c>
      <c r="C31" s="42">
        <f>C29/C30</f>
        <v>0.2848007375153681</v>
      </c>
      <c r="D31" s="42">
        <f>D29/D30</f>
        <v>0.30832229338283895</v>
      </c>
      <c r="E31" s="42">
        <f>E29/E30</f>
        <v>0.257082603232228</v>
      </c>
      <c r="K31" s="137"/>
      <c r="L31" s="121"/>
      <c r="M31" s="119" t="str">
        <f>A31</f>
        <v>Top as a % of New Jersey</v>
      </c>
      <c r="N31" s="119"/>
      <c r="O31" s="123">
        <f>O29/O30</f>
        <v>0.2848007375153681</v>
      </c>
      <c r="P31" s="123">
        <f>P29/P30</f>
        <v>0.30832229338283895</v>
      </c>
      <c r="Q31" s="215">
        <f>Q29/Q30</f>
        <v>0.257082603232228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173761262</v>
      </c>
      <c r="D35" s="46">
        <f>SUM(top_20_ytd!D32+top_20_ytd!E32)</f>
        <v>0</v>
      </c>
      <c r="E35" s="46">
        <f>SUM(top_20_ytd!F32+top_20_ytd!G32)</f>
        <v>173761262</v>
      </c>
      <c r="K35" s="137"/>
      <c r="L35" s="51"/>
      <c r="M35" s="17" t="str">
        <f>A35</f>
        <v>State Buildings</v>
      </c>
      <c r="N35" s="51"/>
      <c r="O35" s="39">
        <f>P35+Q35</f>
        <v>173761262</v>
      </c>
      <c r="P35" s="39">
        <f>D35</f>
        <v>0</v>
      </c>
      <c r="Q35" s="39">
        <f>E35</f>
        <v>173761262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October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October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12/7/17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12/7/17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West New York Town</v>
      </c>
      <c r="B8" s="18" t="str">
        <f>top_20!B7</f>
        <v>Hudson</v>
      </c>
      <c r="C8" s="66">
        <f>D8+E8</f>
        <v>93923110</v>
      </c>
      <c r="D8" s="44">
        <f>SUM(top_20!D7+top_20!E7)</f>
        <v>93865960</v>
      </c>
      <c r="E8" s="44">
        <f>SUM(top_20!F7+top_20!G7)</f>
        <v>57150</v>
      </c>
      <c r="F8" s="26"/>
      <c r="H8" s="5"/>
      <c r="K8" s="137"/>
      <c r="L8" s="163">
        <v>1</v>
      </c>
      <c r="M8" s="164" t="str">
        <f t="shared" si="0"/>
        <v>West New York Town</v>
      </c>
      <c r="N8" s="164" t="str">
        <f t="shared" si="1"/>
        <v>Hudson</v>
      </c>
      <c r="O8" s="165">
        <f t="shared" si="2"/>
        <v>93923110</v>
      </c>
      <c r="P8" s="165">
        <f t="shared" si="3"/>
        <v>93865960</v>
      </c>
      <c r="Q8" s="165">
        <f t="shared" si="4"/>
        <v>57150</v>
      </c>
      <c r="R8" s="210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85274243</v>
      </c>
      <c r="D9" s="46">
        <f>SUM(top_20!D8+top_20!E8)</f>
        <v>82160944</v>
      </c>
      <c r="E9" s="46">
        <f>SUM(top_20!F8+top_20!G8)</f>
        <v>3113299</v>
      </c>
      <c r="F9" s="26"/>
      <c r="G9" s="5"/>
      <c r="H9" s="5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85274243</v>
      </c>
      <c r="P9" s="120">
        <f t="shared" si="3"/>
        <v>82160944</v>
      </c>
      <c r="Q9" s="120">
        <f t="shared" si="4"/>
        <v>3113299</v>
      </c>
      <c r="R9" s="210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72678999</v>
      </c>
      <c r="D10" s="46">
        <f>SUM(top_20!D9+top_20!E9)</f>
        <v>49797108</v>
      </c>
      <c r="E10" s="46">
        <f>SUM(top_20!F9+top_20!G9)</f>
        <v>22881891</v>
      </c>
      <c r="F10" s="26"/>
      <c r="G10" s="5"/>
      <c r="H10" s="5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72678999</v>
      </c>
      <c r="P10" s="120">
        <f t="shared" si="3"/>
        <v>49797108</v>
      </c>
      <c r="Q10" s="120">
        <f t="shared" si="4"/>
        <v>22881891</v>
      </c>
      <c r="R10" s="210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67600949</v>
      </c>
      <c r="D11" s="46">
        <f>SUM(top_20!D10+top_20!E10)</f>
        <v>66906243</v>
      </c>
      <c r="E11" s="46">
        <f>SUM(top_20!F10+top_20!G10)</f>
        <v>694706</v>
      </c>
      <c r="F11" s="26"/>
      <c r="G11" s="5"/>
      <c r="H11" s="5"/>
      <c r="K11" s="137"/>
      <c r="L11" s="118">
        <v>4</v>
      </c>
      <c r="M11" s="119" t="str">
        <f t="shared" si="0"/>
        <v>Hoboken City</v>
      </c>
      <c r="N11" s="119" t="str">
        <f t="shared" si="1"/>
        <v>Hudson</v>
      </c>
      <c r="O11" s="120">
        <f t="shared" si="2"/>
        <v>67600949</v>
      </c>
      <c r="P11" s="120">
        <f t="shared" si="3"/>
        <v>66906243</v>
      </c>
      <c r="Q11" s="120">
        <f t="shared" si="4"/>
        <v>694706</v>
      </c>
      <c r="R11" s="210"/>
    </row>
    <row r="12" spans="1:18" ht="15">
      <c r="A12" s="18" t="str">
        <f>top_20!A11</f>
        <v>Passaic City</v>
      </c>
      <c r="B12" s="18" t="str">
        <f>top_20!B11</f>
        <v>Passaic</v>
      </c>
      <c r="C12" s="49">
        <f t="shared" si="5"/>
        <v>34801622</v>
      </c>
      <c r="D12" s="46">
        <f>SUM(top_20!D11+top_20!E11)</f>
        <v>5743534</v>
      </c>
      <c r="E12" s="46">
        <f>SUM(top_20!F11+top_20!G11)</f>
        <v>29058088</v>
      </c>
      <c r="F12" s="26"/>
      <c r="G12" s="5"/>
      <c r="H12" s="5"/>
      <c r="K12" s="137"/>
      <c r="L12" s="118">
        <v>5</v>
      </c>
      <c r="M12" s="119" t="str">
        <f t="shared" si="0"/>
        <v>Passaic City</v>
      </c>
      <c r="N12" s="119" t="str">
        <f t="shared" si="1"/>
        <v>Passaic</v>
      </c>
      <c r="O12" s="120">
        <f t="shared" si="2"/>
        <v>34801622</v>
      </c>
      <c r="P12" s="120">
        <f t="shared" si="3"/>
        <v>5743534</v>
      </c>
      <c r="Q12" s="120">
        <f t="shared" si="4"/>
        <v>29058088</v>
      </c>
      <c r="R12" s="210"/>
    </row>
    <row r="13" spans="1:18" ht="15">
      <c r="A13" s="18" t="str">
        <f>top_20!A12</f>
        <v>Atlantic City</v>
      </c>
      <c r="B13" s="18" t="str">
        <f>top_20!B12</f>
        <v>Atlantic</v>
      </c>
      <c r="C13" s="49">
        <f t="shared" si="5"/>
        <v>26225288</v>
      </c>
      <c r="D13" s="46">
        <f>SUM(top_20!D12+top_20!E12)</f>
        <v>8191200</v>
      </c>
      <c r="E13" s="46">
        <f>SUM(top_20!F12+top_20!G12)</f>
        <v>18034088</v>
      </c>
      <c r="F13" s="26"/>
      <c r="G13" s="5"/>
      <c r="H13" s="5"/>
      <c r="K13" s="137"/>
      <c r="L13" s="118">
        <v>6</v>
      </c>
      <c r="M13" s="119" t="str">
        <f t="shared" si="0"/>
        <v>Atlantic City</v>
      </c>
      <c r="N13" s="119" t="str">
        <f t="shared" si="1"/>
        <v>Atlantic</v>
      </c>
      <c r="O13" s="120">
        <f t="shared" si="2"/>
        <v>26225288</v>
      </c>
      <c r="P13" s="120">
        <f t="shared" si="3"/>
        <v>8191200</v>
      </c>
      <c r="Q13" s="120">
        <f t="shared" si="4"/>
        <v>18034088</v>
      </c>
      <c r="R13" s="210"/>
    </row>
    <row r="14" spans="1:18" ht="15">
      <c r="A14" s="18" t="str">
        <f>top_20!A13</f>
        <v>Summit City</v>
      </c>
      <c r="B14" s="18" t="str">
        <f>top_20!B13</f>
        <v>Union</v>
      </c>
      <c r="C14" s="49">
        <f t="shared" si="5"/>
        <v>25364600</v>
      </c>
      <c r="D14" s="46">
        <f>SUM(top_20!D13+top_20!E13)</f>
        <v>2838449</v>
      </c>
      <c r="E14" s="46">
        <f>SUM(top_20!F13+top_20!G13)</f>
        <v>22526151</v>
      </c>
      <c r="F14" s="26"/>
      <c r="G14" s="5"/>
      <c r="H14" s="5"/>
      <c r="K14" s="137"/>
      <c r="L14" s="118">
        <v>7</v>
      </c>
      <c r="M14" s="119" t="str">
        <f t="shared" si="0"/>
        <v>Summit City</v>
      </c>
      <c r="N14" s="119" t="str">
        <f t="shared" si="1"/>
        <v>Union</v>
      </c>
      <c r="O14" s="120">
        <f t="shared" si="2"/>
        <v>25364600</v>
      </c>
      <c r="P14" s="120">
        <f t="shared" si="3"/>
        <v>2838449</v>
      </c>
      <c r="Q14" s="120">
        <f t="shared" si="4"/>
        <v>22526151</v>
      </c>
      <c r="R14" s="210"/>
    </row>
    <row r="15" spans="1:18" ht="15">
      <c r="A15" s="18" t="str">
        <f>top_20!A14</f>
        <v>South Brunswick Township</v>
      </c>
      <c r="B15" s="18" t="str">
        <f>top_20!B14</f>
        <v>Middlesex</v>
      </c>
      <c r="C15" s="49">
        <f t="shared" si="5"/>
        <v>23423930</v>
      </c>
      <c r="D15" s="46">
        <f>SUM(top_20!D14+top_20!E14)</f>
        <v>3104942</v>
      </c>
      <c r="E15" s="46">
        <f>SUM(top_20!F14+top_20!G14)</f>
        <v>20318988</v>
      </c>
      <c r="F15" s="26"/>
      <c r="G15" s="5"/>
      <c r="H15" s="5"/>
      <c r="K15" s="137"/>
      <c r="L15" s="118">
        <v>8</v>
      </c>
      <c r="M15" s="119" t="str">
        <f t="shared" si="0"/>
        <v>South Brunswick Township</v>
      </c>
      <c r="N15" s="119" t="str">
        <f t="shared" si="1"/>
        <v>Middlesex</v>
      </c>
      <c r="O15" s="120">
        <f t="shared" si="2"/>
        <v>23423930</v>
      </c>
      <c r="P15" s="120">
        <f t="shared" si="3"/>
        <v>3104942</v>
      </c>
      <c r="Q15" s="120">
        <f t="shared" si="4"/>
        <v>20318988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22743995</v>
      </c>
      <c r="D16" s="46">
        <f>SUM(top_20!D15+top_20!E15)</f>
        <v>20264139</v>
      </c>
      <c r="E16" s="46">
        <f>SUM(top_20!F15+top_20!G15)</f>
        <v>2479856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22743995</v>
      </c>
      <c r="P16" s="120">
        <f t="shared" si="3"/>
        <v>20264139</v>
      </c>
      <c r="Q16" s="120">
        <f t="shared" si="4"/>
        <v>2479856</v>
      </c>
      <c r="R16" s="210"/>
    </row>
    <row r="17" spans="1:18" ht="15">
      <c r="A17" s="18" t="str">
        <f>top_20!A16</f>
        <v>Elizabeth City</v>
      </c>
      <c r="B17" s="18" t="str">
        <f>top_20!B16</f>
        <v>Union</v>
      </c>
      <c r="C17" s="49">
        <f t="shared" si="5"/>
        <v>20816998</v>
      </c>
      <c r="D17" s="46">
        <f>SUM(top_20!D16+top_20!E16)</f>
        <v>1022550</v>
      </c>
      <c r="E17" s="46">
        <f>SUM(top_20!F16+top_20!G16)</f>
        <v>19794448</v>
      </c>
      <c r="F17" s="26"/>
      <c r="G17" s="5"/>
      <c r="H17" s="5"/>
      <c r="K17" s="137"/>
      <c r="L17" s="118">
        <v>10</v>
      </c>
      <c r="M17" s="119" t="str">
        <f t="shared" si="0"/>
        <v>Elizabeth City</v>
      </c>
      <c r="N17" s="119" t="str">
        <f t="shared" si="1"/>
        <v>Union</v>
      </c>
      <c r="O17" s="120">
        <f t="shared" si="2"/>
        <v>20816998</v>
      </c>
      <c r="P17" s="120">
        <f t="shared" si="3"/>
        <v>1022550</v>
      </c>
      <c r="Q17" s="120">
        <f t="shared" si="4"/>
        <v>19794448</v>
      </c>
      <c r="R17" s="210"/>
    </row>
    <row r="18" spans="1:18" ht="15">
      <c r="A18" s="18" t="str">
        <f>top_20!A17</f>
        <v>Trenton City</v>
      </c>
      <c r="B18" s="18" t="str">
        <f>top_20!B17</f>
        <v>Mercer</v>
      </c>
      <c r="C18" s="49">
        <f t="shared" si="5"/>
        <v>20741862</v>
      </c>
      <c r="D18" s="46">
        <f>SUM(top_20!D17+top_20!E17)</f>
        <v>2978543</v>
      </c>
      <c r="E18" s="46">
        <f>SUM(top_20!F17+top_20!G17)</f>
        <v>17763319</v>
      </c>
      <c r="F18" s="26"/>
      <c r="G18" s="5"/>
      <c r="H18" s="5"/>
      <c r="K18" s="137"/>
      <c r="L18" s="118">
        <v>11</v>
      </c>
      <c r="M18" s="119" t="str">
        <f t="shared" si="0"/>
        <v>Trenton City</v>
      </c>
      <c r="N18" s="119" t="str">
        <f t="shared" si="1"/>
        <v>Mercer</v>
      </c>
      <c r="O18" s="120">
        <f t="shared" si="2"/>
        <v>20741862</v>
      </c>
      <c r="P18" s="120">
        <f t="shared" si="3"/>
        <v>2978543</v>
      </c>
      <c r="Q18" s="120">
        <f t="shared" si="4"/>
        <v>17763319</v>
      </c>
      <c r="R18" s="210"/>
    </row>
    <row r="19" spans="1:18" ht="15">
      <c r="A19" s="18" t="str">
        <f>top_20!A18</f>
        <v>Toms River Township</v>
      </c>
      <c r="B19" s="18" t="str">
        <f>top_20!B18</f>
        <v>Ocean</v>
      </c>
      <c r="C19" s="49">
        <f t="shared" si="5"/>
        <v>19573431</v>
      </c>
      <c r="D19" s="46">
        <f>SUM(top_20!D18+top_20!E18)</f>
        <v>11658521</v>
      </c>
      <c r="E19" s="46">
        <f>SUM(top_20!F18+top_20!G18)</f>
        <v>7914910</v>
      </c>
      <c r="F19" s="26"/>
      <c r="G19" s="5"/>
      <c r="H19" s="5"/>
      <c r="K19" s="137"/>
      <c r="L19" s="118">
        <v>12</v>
      </c>
      <c r="M19" s="119" t="str">
        <f t="shared" si="0"/>
        <v>Toms River Township</v>
      </c>
      <c r="N19" s="119" t="str">
        <f t="shared" si="1"/>
        <v>Ocean</v>
      </c>
      <c r="O19" s="120">
        <f t="shared" si="2"/>
        <v>19573431</v>
      </c>
      <c r="P19" s="120">
        <f t="shared" si="3"/>
        <v>11658521</v>
      </c>
      <c r="Q19" s="120">
        <f t="shared" si="4"/>
        <v>7914910</v>
      </c>
      <c r="R19" s="210"/>
    </row>
    <row r="20" spans="1:18" ht="15">
      <c r="A20" s="18" t="str">
        <f>top_20!A19</f>
        <v>Woodbridge Township</v>
      </c>
      <c r="B20" s="18" t="str">
        <f>top_20!B19</f>
        <v>Middlesex</v>
      </c>
      <c r="C20" s="49">
        <f t="shared" si="5"/>
        <v>18769423</v>
      </c>
      <c r="D20" s="46">
        <f>SUM(top_20!D19+top_20!E19)</f>
        <v>13217931</v>
      </c>
      <c r="E20" s="46">
        <f>SUM(top_20!F19+top_20!G19)</f>
        <v>5551492</v>
      </c>
      <c r="F20" s="26"/>
      <c r="G20" s="5"/>
      <c r="H20" s="5"/>
      <c r="K20" s="137"/>
      <c r="L20" s="118">
        <v>13</v>
      </c>
      <c r="M20" s="119" t="str">
        <f t="shared" si="0"/>
        <v>Woodbridge Township</v>
      </c>
      <c r="N20" s="119" t="str">
        <f t="shared" si="1"/>
        <v>Middlesex</v>
      </c>
      <c r="O20" s="120">
        <f t="shared" si="2"/>
        <v>18769423</v>
      </c>
      <c r="P20" s="120">
        <f t="shared" si="3"/>
        <v>13217931</v>
      </c>
      <c r="Q20" s="120">
        <f t="shared" si="4"/>
        <v>5551492</v>
      </c>
      <c r="R20" s="210"/>
    </row>
    <row r="21" spans="1:18" ht="15">
      <c r="A21" s="18" t="str">
        <f>top_20!A20</f>
        <v>Freehold Borough</v>
      </c>
      <c r="B21" s="18" t="str">
        <f>top_20!B20</f>
        <v>Monmouth</v>
      </c>
      <c r="C21" s="49">
        <f t="shared" si="5"/>
        <v>18068211</v>
      </c>
      <c r="D21" s="46">
        <f>SUM(top_20!D20+top_20!E20)</f>
        <v>175032</v>
      </c>
      <c r="E21" s="46">
        <f>SUM(top_20!F20+top_20!G20)</f>
        <v>17893179</v>
      </c>
      <c r="F21" s="26"/>
      <c r="G21" s="5"/>
      <c r="H21" s="5"/>
      <c r="K21" s="137"/>
      <c r="L21" s="118">
        <v>14</v>
      </c>
      <c r="M21" s="119" t="str">
        <f t="shared" si="0"/>
        <v>Freehold Borough</v>
      </c>
      <c r="N21" s="119" t="str">
        <f t="shared" si="1"/>
        <v>Monmouth</v>
      </c>
      <c r="O21" s="120">
        <f t="shared" si="2"/>
        <v>18068211</v>
      </c>
      <c r="P21" s="120">
        <f t="shared" si="3"/>
        <v>175032</v>
      </c>
      <c r="Q21" s="120">
        <f t="shared" si="4"/>
        <v>17893179</v>
      </c>
      <c r="R21" s="210"/>
    </row>
    <row r="22" spans="1:18" ht="15">
      <c r="A22" s="18" t="str">
        <f>top_20!A21</f>
        <v>Clifton City</v>
      </c>
      <c r="B22" s="18" t="str">
        <f>top_20!B21</f>
        <v>Passaic</v>
      </c>
      <c r="C22" s="49">
        <f t="shared" si="5"/>
        <v>17669172</v>
      </c>
      <c r="D22" s="46">
        <f>SUM(top_20!D21+top_20!E21)</f>
        <v>2077562</v>
      </c>
      <c r="E22" s="46">
        <f>SUM(top_20!F21+top_20!G21)</f>
        <v>15591610</v>
      </c>
      <c r="F22" s="26"/>
      <c r="G22" s="5"/>
      <c r="H22" s="5"/>
      <c r="K22" s="137"/>
      <c r="L22" s="118">
        <v>15</v>
      </c>
      <c r="M22" s="119" t="str">
        <f t="shared" si="0"/>
        <v>Clifton City</v>
      </c>
      <c r="N22" s="119" t="str">
        <f t="shared" si="1"/>
        <v>Passaic</v>
      </c>
      <c r="O22" s="120">
        <f t="shared" si="2"/>
        <v>17669172</v>
      </c>
      <c r="P22" s="120">
        <f t="shared" si="3"/>
        <v>2077562</v>
      </c>
      <c r="Q22" s="120">
        <f t="shared" si="4"/>
        <v>15591610</v>
      </c>
      <c r="R22" s="210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15803743</v>
      </c>
      <c r="D23" s="46">
        <f>SUM(top_20!D22+top_20!E22)</f>
        <v>624232</v>
      </c>
      <c r="E23" s="46">
        <f>SUM(top_20!F22+top_20!G22)</f>
        <v>15179511</v>
      </c>
      <c r="F23" s="26"/>
      <c r="G23" s="5"/>
      <c r="H23" s="5"/>
      <c r="K23" s="137"/>
      <c r="L23" s="118">
        <v>16</v>
      </c>
      <c r="M23" s="119" t="str">
        <f t="shared" si="0"/>
        <v>Camden City</v>
      </c>
      <c r="N23" s="119" t="str">
        <f t="shared" si="1"/>
        <v>Camden</v>
      </c>
      <c r="O23" s="120">
        <f t="shared" si="2"/>
        <v>15803743</v>
      </c>
      <c r="P23" s="120">
        <f t="shared" si="3"/>
        <v>624232</v>
      </c>
      <c r="Q23" s="120">
        <f t="shared" si="4"/>
        <v>15179511</v>
      </c>
      <c r="R23" s="210"/>
    </row>
    <row r="24" spans="1:18" ht="15">
      <c r="A24" s="18" t="str">
        <f>top_20!A23</f>
        <v>Washington Township</v>
      </c>
      <c r="B24" s="18" t="str">
        <f>top_20!B23</f>
        <v>Gloucester</v>
      </c>
      <c r="C24" s="49">
        <f>D24+E24</f>
        <v>15333643</v>
      </c>
      <c r="D24" s="46">
        <f>SUM(top_20!D23+top_20!E23)</f>
        <v>12815871</v>
      </c>
      <c r="E24" s="46">
        <f>SUM(top_20!F23+top_20!G23)</f>
        <v>2517772</v>
      </c>
      <c r="F24" s="26"/>
      <c r="G24" s="5"/>
      <c r="H24" s="5"/>
      <c r="K24" s="137"/>
      <c r="L24" s="118">
        <v>17</v>
      </c>
      <c r="M24" s="119" t="str">
        <f t="shared" si="0"/>
        <v>Washington Township</v>
      </c>
      <c r="N24" s="119" t="str">
        <f t="shared" si="1"/>
        <v>Gloucester</v>
      </c>
      <c r="O24" s="120">
        <f t="shared" si="2"/>
        <v>15333643</v>
      </c>
      <c r="P24" s="120">
        <f t="shared" si="3"/>
        <v>12815871</v>
      </c>
      <c r="Q24" s="120">
        <f t="shared" si="4"/>
        <v>2517772</v>
      </c>
      <c r="R24" s="210"/>
    </row>
    <row r="25" spans="1:18" ht="15">
      <c r="A25" s="18" t="str">
        <f>top_20!A24</f>
        <v>Egg Harbor Township</v>
      </c>
      <c r="B25" s="18" t="str">
        <f>top_20!B24</f>
        <v>Atlantic</v>
      </c>
      <c r="C25" s="49">
        <f t="shared" si="5"/>
        <v>15130722</v>
      </c>
      <c r="D25" s="46">
        <f>SUM(top_20!D24+top_20!E24)</f>
        <v>1537180</v>
      </c>
      <c r="E25" s="46">
        <f>SUM(top_20!F24+top_20!G24)</f>
        <v>13593542</v>
      </c>
      <c r="F25" s="26"/>
      <c r="G25" s="5"/>
      <c r="H25" s="5"/>
      <c r="K25" s="137"/>
      <c r="L25" s="118">
        <v>18</v>
      </c>
      <c r="M25" s="119" t="str">
        <f t="shared" si="0"/>
        <v>Egg Harbor Township</v>
      </c>
      <c r="N25" s="119" t="str">
        <f t="shared" si="1"/>
        <v>Atlantic</v>
      </c>
      <c r="O25" s="120">
        <f t="shared" si="2"/>
        <v>15130722</v>
      </c>
      <c r="P25" s="120">
        <f t="shared" si="3"/>
        <v>1537180</v>
      </c>
      <c r="Q25" s="120">
        <f t="shared" si="4"/>
        <v>13593542</v>
      </c>
      <c r="R25" s="210"/>
    </row>
    <row r="26" spans="1:18" ht="15">
      <c r="A26" s="18" t="str">
        <f>top_20!A25</f>
        <v>New Brunswick City</v>
      </c>
      <c r="B26" s="18" t="str">
        <f>top_20!B25</f>
        <v>Middlesex</v>
      </c>
      <c r="C26" s="49">
        <f t="shared" si="5"/>
        <v>14106240</v>
      </c>
      <c r="D26" s="46">
        <f>SUM(top_20!D25+top_20!E25)</f>
        <v>12527192</v>
      </c>
      <c r="E26" s="46">
        <f>SUM(top_20!F25+top_20!G25)</f>
        <v>1579048</v>
      </c>
      <c r="F26" s="26"/>
      <c r="G26" s="5"/>
      <c r="H26" s="5"/>
      <c r="K26" s="137"/>
      <c r="L26" s="118">
        <v>19</v>
      </c>
      <c r="M26" s="119" t="str">
        <f t="shared" si="0"/>
        <v>New Brunswick City</v>
      </c>
      <c r="N26" s="119" t="str">
        <f t="shared" si="1"/>
        <v>Middlesex</v>
      </c>
      <c r="O26" s="120">
        <f t="shared" si="2"/>
        <v>14106240</v>
      </c>
      <c r="P26" s="120">
        <f t="shared" si="3"/>
        <v>12527192</v>
      </c>
      <c r="Q26" s="120">
        <f t="shared" si="4"/>
        <v>1579048</v>
      </c>
      <c r="R26" s="210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13629201</v>
      </c>
      <c r="D27" s="46">
        <f>SUM(top_20!D26+top_20!E26)</f>
        <v>1847549</v>
      </c>
      <c r="E27" s="46">
        <f>SUM(top_20!F26+top_20!G26)</f>
        <v>11781652</v>
      </c>
      <c r="F27" s="26"/>
      <c r="G27" s="5"/>
      <c r="H27" s="5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13629201</v>
      </c>
      <c r="P27" s="120">
        <f t="shared" si="3"/>
        <v>1847549</v>
      </c>
      <c r="Q27" s="120">
        <f t="shared" si="4"/>
        <v>11781652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628050181</v>
      </c>
      <c r="D29" s="46">
        <f>SUM(top_20!D27+top_20!E27)</f>
        <v>393354682</v>
      </c>
      <c r="E29" s="46">
        <f>SUM(top_20!F27+top_20!G27)</f>
        <v>248324700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628050181</v>
      </c>
      <c r="P29" s="120">
        <f t="shared" si="6"/>
        <v>393354682</v>
      </c>
      <c r="Q29" s="120">
        <f t="shared" si="6"/>
        <v>248324700</v>
      </c>
      <c r="R29" s="210"/>
    </row>
    <row r="30" spans="1:18" ht="15">
      <c r="A30" s="18" t="s">
        <v>6</v>
      </c>
      <c r="C30" s="45">
        <f>(top_20!C28)</f>
        <v>1495961655</v>
      </c>
      <c r="D30" s="27">
        <f>SUM(top_20!D28:E28)</f>
        <v>950836145</v>
      </c>
      <c r="E30" s="27">
        <f>SUM(top_20!F28:G28)</f>
        <v>545125510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1495961655</v>
      </c>
      <c r="P30" s="122">
        <f t="shared" si="6"/>
        <v>950836145</v>
      </c>
      <c r="Q30" s="122">
        <f t="shared" si="6"/>
        <v>545125510</v>
      </c>
      <c r="R30" s="210"/>
    </row>
    <row r="31" spans="1:18" ht="15">
      <c r="A31" s="18" t="s">
        <v>12</v>
      </c>
      <c r="C31" s="42">
        <f>C29/C30</f>
        <v>0.4198304006662524</v>
      </c>
      <c r="D31" s="42">
        <f>D29/D30</f>
        <v>0.41369344662428664</v>
      </c>
      <c r="E31" s="42">
        <f>E29/E30</f>
        <v>0.4555367441894253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0.4198304006662524</v>
      </c>
      <c r="P31" s="123">
        <f>P29/P30</f>
        <v>0.41369344662428664</v>
      </c>
      <c r="Q31" s="123">
        <f>Q29/Q30</f>
        <v>0.4555367441894253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7920000</v>
      </c>
      <c r="D34" s="46">
        <f>SUM(top_20!D32+top_20!E32)</f>
        <v>0</v>
      </c>
      <c r="E34" s="46">
        <f>SUM(top_20!F32+top_20!G32)</f>
        <v>7920000</v>
      </c>
      <c r="K34" s="137"/>
      <c r="L34" s="51"/>
      <c r="M34" s="125" t="str">
        <f>A34</f>
        <v>State Buildings</v>
      </c>
      <c r="N34" s="121"/>
      <c r="O34" s="122">
        <f>+C34</f>
        <v>7920000</v>
      </c>
      <c r="P34" s="122">
        <f>+D34</f>
        <v>0</v>
      </c>
      <c r="Q34" s="122">
        <f>+E34</f>
        <v>7920000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761444347</v>
      </c>
      <c r="D7" s="105">
        <v>483930964</v>
      </c>
      <c r="E7" s="105">
        <v>175383975</v>
      </c>
      <c r="F7" s="105">
        <v>18012601</v>
      </c>
      <c r="G7" s="105">
        <v>84116807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423435706</v>
      </c>
      <c r="D8" s="107">
        <v>206556828</v>
      </c>
      <c r="E8" s="107">
        <v>41480723</v>
      </c>
      <c r="F8" s="107">
        <v>53415697</v>
      </c>
      <c r="G8" s="107">
        <v>121982458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360005602</v>
      </c>
      <c r="D9" s="107">
        <v>264164828</v>
      </c>
      <c r="E9" s="107">
        <v>58800329</v>
      </c>
      <c r="F9" s="107">
        <v>25259600</v>
      </c>
      <c r="G9" s="107">
        <v>11780845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202054749</v>
      </c>
      <c r="D10" s="107">
        <v>42609036</v>
      </c>
      <c r="E10" s="107">
        <v>27767143</v>
      </c>
      <c r="F10" s="107">
        <v>25806576</v>
      </c>
      <c r="G10" s="107">
        <v>105871994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180513562</v>
      </c>
      <c r="D11" s="107">
        <v>4366792</v>
      </c>
      <c r="E11" s="107">
        <v>19628142</v>
      </c>
      <c r="F11" s="107">
        <v>70984840</v>
      </c>
      <c r="G11" s="107">
        <v>85533788</v>
      </c>
      <c r="H11" s="36"/>
      <c r="I11" s="58"/>
    </row>
    <row r="12" spans="1:9" ht="15">
      <c r="A12" s="17" t="s">
        <v>261</v>
      </c>
      <c r="B12" s="17" t="s">
        <v>255</v>
      </c>
      <c r="C12" s="106">
        <f t="shared" si="0"/>
        <v>176341221</v>
      </c>
      <c r="D12" s="107">
        <v>109048610</v>
      </c>
      <c r="E12" s="107">
        <v>8286546</v>
      </c>
      <c r="F12" s="107">
        <v>12249517</v>
      </c>
      <c r="G12" s="107">
        <v>46756548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172556919</v>
      </c>
      <c r="D13" s="107">
        <v>10288207</v>
      </c>
      <c r="E13" s="107">
        <v>35986945</v>
      </c>
      <c r="F13" s="107">
        <v>27134298</v>
      </c>
      <c r="G13" s="107">
        <v>99147469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168292027</v>
      </c>
      <c r="D14" s="107">
        <v>114913433</v>
      </c>
      <c r="E14" s="107">
        <v>15164140</v>
      </c>
      <c r="F14" s="107">
        <v>14556419</v>
      </c>
      <c r="G14" s="107">
        <v>23658035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159774653</v>
      </c>
      <c r="D15" s="107">
        <v>62393848</v>
      </c>
      <c r="E15" s="107">
        <v>13342389</v>
      </c>
      <c r="F15" s="107">
        <v>50456818</v>
      </c>
      <c r="G15" s="107">
        <v>33581598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145708596</v>
      </c>
      <c r="D16" s="107">
        <v>91450648</v>
      </c>
      <c r="E16" s="107">
        <v>14721143</v>
      </c>
      <c r="F16" s="107">
        <v>19150009</v>
      </c>
      <c r="G16" s="107">
        <v>20386796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145010514</v>
      </c>
      <c r="D17" s="107">
        <v>5229200</v>
      </c>
      <c r="E17" s="107">
        <v>3832394</v>
      </c>
      <c r="F17" s="107">
        <v>123565000</v>
      </c>
      <c r="G17" s="107">
        <v>12383920</v>
      </c>
      <c r="H17" s="36"/>
      <c r="I17" s="58"/>
    </row>
    <row r="18" spans="1:9" ht="15">
      <c r="A18" s="17" t="s">
        <v>1023</v>
      </c>
      <c r="B18" s="17" t="s">
        <v>996</v>
      </c>
      <c r="C18" s="106">
        <f t="shared" si="0"/>
        <v>136318185</v>
      </c>
      <c r="D18" s="107">
        <v>15179622</v>
      </c>
      <c r="E18" s="107">
        <v>3805909</v>
      </c>
      <c r="F18" s="107">
        <v>56690861</v>
      </c>
      <c r="G18" s="107">
        <v>60641793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135534667</v>
      </c>
      <c r="D19" s="107">
        <v>8973743</v>
      </c>
      <c r="E19" s="107">
        <v>10214965</v>
      </c>
      <c r="F19" s="107">
        <v>8067700</v>
      </c>
      <c r="G19" s="107">
        <v>108278259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125338757</v>
      </c>
      <c r="D20" s="107">
        <v>46481139</v>
      </c>
      <c r="E20" s="107">
        <v>40000025</v>
      </c>
      <c r="F20" s="107">
        <v>8850795</v>
      </c>
      <c r="G20" s="107">
        <v>30006798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124021053</v>
      </c>
      <c r="D21" s="107">
        <v>109374286</v>
      </c>
      <c r="E21" s="107">
        <v>9278134</v>
      </c>
      <c r="F21" s="107">
        <v>2698000</v>
      </c>
      <c r="G21" s="107">
        <v>2670633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116851615</v>
      </c>
      <c r="D22" s="107">
        <v>55156400</v>
      </c>
      <c r="E22" s="107">
        <v>9038496</v>
      </c>
      <c r="F22" s="107">
        <v>2400150</v>
      </c>
      <c r="G22" s="107">
        <v>50256569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114604547</v>
      </c>
      <c r="D23" s="107">
        <v>770380</v>
      </c>
      <c r="E23" s="107">
        <v>13689708</v>
      </c>
      <c r="F23" s="107">
        <v>63137622</v>
      </c>
      <c r="G23" s="107">
        <v>37006837</v>
      </c>
      <c r="H23" s="36"/>
      <c r="I23" s="58"/>
    </row>
    <row r="24" spans="1:9" ht="15">
      <c r="A24" s="17" t="s">
        <v>1029</v>
      </c>
      <c r="B24" s="17" t="s">
        <v>996</v>
      </c>
      <c r="C24" s="106">
        <f t="shared" si="0"/>
        <v>112325438</v>
      </c>
      <c r="D24" s="107">
        <v>89179146</v>
      </c>
      <c r="E24" s="107">
        <v>5805136</v>
      </c>
      <c r="F24" s="107">
        <v>11187999</v>
      </c>
      <c r="G24" s="107">
        <v>6153157</v>
      </c>
      <c r="H24" s="61"/>
      <c r="I24" s="58"/>
    </row>
    <row r="25" spans="1:9" ht="15">
      <c r="A25" s="17" t="s">
        <v>1473</v>
      </c>
      <c r="B25" s="17" t="s">
        <v>1386</v>
      </c>
      <c r="C25" s="106">
        <f t="shared" si="0"/>
        <v>106746766</v>
      </c>
      <c r="D25" s="107">
        <v>56108994</v>
      </c>
      <c r="E25" s="107">
        <v>15831628</v>
      </c>
      <c r="F25" s="107">
        <v>8134341</v>
      </c>
      <c r="G25" s="107">
        <v>26671803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104370553</v>
      </c>
      <c r="D26" s="107">
        <v>13915241</v>
      </c>
      <c r="E26" s="107">
        <v>13522914</v>
      </c>
      <c r="F26" s="107">
        <v>48134822</v>
      </c>
      <c r="G26" s="107">
        <v>28797576</v>
      </c>
      <c r="H26" s="36"/>
      <c r="I26" s="58"/>
    </row>
    <row r="27" spans="1:7" ht="15">
      <c r="A27" s="18" t="s">
        <v>11</v>
      </c>
      <c r="B27" s="17"/>
      <c r="C27" s="49">
        <f>SUM(C7:C26)</f>
        <v>3971249477</v>
      </c>
      <c r="D27" s="36">
        <f>SUM(D7:D26)</f>
        <v>1790091345</v>
      </c>
      <c r="E27" s="36">
        <f>SUM(E7:E26)</f>
        <v>535580784</v>
      </c>
      <c r="F27" s="36">
        <f>SUM(F7:F26)</f>
        <v>649893665</v>
      </c>
      <c r="G27" s="36">
        <f>SUM(G7:G26)</f>
        <v>995683683</v>
      </c>
    </row>
    <row r="28" spans="1:7" ht="15">
      <c r="A28" s="18" t="s">
        <v>6</v>
      </c>
      <c r="C28" s="39">
        <f>work_ytd!F29</f>
        <v>13943957841</v>
      </c>
      <c r="D28" s="39">
        <f>work_ytd!G29</f>
        <v>4054382486</v>
      </c>
      <c r="E28" s="39">
        <f>work_ytd!H29</f>
        <v>3488608011</v>
      </c>
      <c r="F28" s="39">
        <f>work_ytd!I29</f>
        <v>2158296683</v>
      </c>
      <c r="G28" s="39">
        <f>work_ytd!J29</f>
        <v>4242670661</v>
      </c>
    </row>
    <row r="29" spans="1:7" ht="15">
      <c r="A29" s="18" t="s">
        <v>12</v>
      </c>
      <c r="C29" s="42">
        <f>C27/C28</f>
        <v>0.2848007375153681</v>
      </c>
      <c r="D29" s="42">
        <f>D27/D28</f>
        <v>0.4415200961382606</v>
      </c>
      <c r="E29" s="42">
        <f>E27/E28</f>
        <v>0.15352277536233636</v>
      </c>
      <c r="F29" s="42">
        <f>F27/F28</f>
        <v>0.30111414715082524</v>
      </c>
      <c r="G29" s="42">
        <f>G27/G28</f>
        <v>0.2346832367057491</v>
      </c>
    </row>
    <row r="31" ht="15">
      <c r="D31" s="53"/>
    </row>
    <row r="32" spans="1:7" ht="15">
      <c r="A32" s="18" t="s">
        <v>119</v>
      </c>
      <c r="C32" s="37">
        <f>work_ytd!F28</f>
        <v>173761262</v>
      </c>
      <c r="D32" s="37">
        <f>work_ytd!G28</f>
        <v>0</v>
      </c>
      <c r="E32" s="37">
        <f>work_ytd!H28</f>
        <v>0</v>
      </c>
      <c r="F32" s="37">
        <f>work_ytd!I28</f>
        <v>166976825</v>
      </c>
      <c r="G32" s="37">
        <f>work_ytd!J28</f>
        <v>6784437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1032</v>
      </c>
      <c r="B7" s="17" t="s">
        <v>996</v>
      </c>
      <c r="C7" s="104">
        <f aca="true" t="shared" si="0" ref="C7:C26">D7+E7+F7+G7</f>
        <v>93923110</v>
      </c>
      <c r="D7" s="105">
        <v>93347000</v>
      </c>
      <c r="E7" s="105">
        <v>518960</v>
      </c>
      <c r="F7" s="105">
        <v>0</v>
      </c>
      <c r="G7" s="105">
        <v>57150</v>
      </c>
      <c r="H7" s="36"/>
      <c r="I7" s="72"/>
    </row>
    <row r="8" spans="1:12" ht="15">
      <c r="A8" s="17" t="s">
        <v>1014</v>
      </c>
      <c r="B8" s="17" t="s">
        <v>996</v>
      </c>
      <c r="C8" s="106">
        <f t="shared" si="0"/>
        <v>85274243</v>
      </c>
      <c r="D8" s="107">
        <v>62379822</v>
      </c>
      <c r="E8" s="107">
        <v>19781122</v>
      </c>
      <c r="F8" s="107">
        <v>0</v>
      </c>
      <c r="G8" s="107">
        <v>3113299</v>
      </c>
      <c r="H8" s="36"/>
      <c r="I8" s="72"/>
      <c r="K8" s="109"/>
      <c r="L8" s="69"/>
    </row>
    <row r="9" spans="1:12" ht="15">
      <c r="A9" s="17" t="s">
        <v>901</v>
      </c>
      <c r="B9" s="17" t="s">
        <v>860</v>
      </c>
      <c r="C9" s="106">
        <f t="shared" si="0"/>
        <v>72678999</v>
      </c>
      <c r="D9" s="107">
        <v>47189451</v>
      </c>
      <c r="E9" s="107">
        <v>2607657</v>
      </c>
      <c r="F9" s="107">
        <v>6818500</v>
      </c>
      <c r="G9" s="107">
        <v>16063391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6">
        <f t="shared" si="0"/>
        <v>67600949</v>
      </c>
      <c r="D10" s="107">
        <v>63845600</v>
      </c>
      <c r="E10" s="107">
        <v>3060643</v>
      </c>
      <c r="F10" s="107">
        <v>0</v>
      </c>
      <c r="G10" s="107">
        <v>694706</v>
      </c>
      <c r="H10" s="36"/>
      <c r="I10" s="72"/>
    </row>
    <row r="11" spans="1:9" ht="15">
      <c r="A11" s="17" t="s">
        <v>1622</v>
      </c>
      <c r="B11" s="17" t="s">
        <v>1601</v>
      </c>
      <c r="C11" s="106">
        <f t="shared" si="0"/>
        <v>34801622</v>
      </c>
      <c r="D11" s="107">
        <v>0</v>
      </c>
      <c r="E11" s="107">
        <v>5743534</v>
      </c>
      <c r="F11" s="107">
        <v>29042938</v>
      </c>
      <c r="G11" s="107">
        <v>15150</v>
      </c>
      <c r="H11" s="36"/>
      <c r="I11" s="72"/>
    </row>
    <row r="12" spans="1:9" ht="15">
      <c r="A12" s="17" t="s">
        <v>261</v>
      </c>
      <c r="B12" s="17" t="s">
        <v>255</v>
      </c>
      <c r="C12" s="106">
        <f t="shared" si="0"/>
        <v>26225288</v>
      </c>
      <c r="D12" s="107">
        <v>7579350</v>
      </c>
      <c r="E12" s="107">
        <v>611850</v>
      </c>
      <c r="F12" s="107">
        <v>0</v>
      </c>
      <c r="G12" s="107">
        <v>18034088</v>
      </c>
      <c r="H12" s="36"/>
      <c r="I12" s="72"/>
    </row>
    <row r="13" spans="1:9" ht="15">
      <c r="A13" s="17" t="s">
        <v>182</v>
      </c>
      <c r="B13" s="17" t="s">
        <v>130</v>
      </c>
      <c r="C13" s="106">
        <f t="shared" si="0"/>
        <v>25364600</v>
      </c>
      <c r="D13" s="107">
        <v>965670</v>
      </c>
      <c r="E13" s="107">
        <v>1872779</v>
      </c>
      <c r="F13" s="107">
        <v>0</v>
      </c>
      <c r="G13" s="107">
        <v>22526151</v>
      </c>
      <c r="H13" s="36"/>
      <c r="I13" s="72"/>
    </row>
    <row r="14" spans="1:9" ht="15">
      <c r="A14" s="17" t="s">
        <v>1215</v>
      </c>
      <c r="B14" s="17" t="s">
        <v>1154</v>
      </c>
      <c r="C14" s="106">
        <f t="shared" si="0"/>
        <v>23423930</v>
      </c>
      <c r="D14" s="107">
        <v>1467842</v>
      </c>
      <c r="E14" s="107">
        <v>1637100</v>
      </c>
      <c r="F14" s="107">
        <v>16412000</v>
      </c>
      <c r="G14" s="107">
        <v>3906988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22743995</v>
      </c>
      <c r="D15" s="107">
        <v>18919971</v>
      </c>
      <c r="E15" s="107">
        <v>1344168</v>
      </c>
      <c r="F15" s="107">
        <v>1648382</v>
      </c>
      <c r="G15" s="107">
        <v>831474</v>
      </c>
      <c r="H15" s="36"/>
      <c r="I15" s="72"/>
    </row>
    <row r="16" spans="1:9" ht="15">
      <c r="A16" s="17" t="s">
        <v>141</v>
      </c>
      <c r="B16" s="17" t="s">
        <v>130</v>
      </c>
      <c r="C16" s="106">
        <f t="shared" si="0"/>
        <v>20816998</v>
      </c>
      <c r="D16" s="107">
        <v>11500</v>
      </c>
      <c r="E16" s="107">
        <v>1011050</v>
      </c>
      <c r="F16" s="107">
        <v>16895000</v>
      </c>
      <c r="G16" s="107">
        <v>2899448</v>
      </c>
      <c r="H16" s="36"/>
      <c r="I16" s="72"/>
    </row>
    <row r="17" spans="1:9" ht="15">
      <c r="A17" s="17" t="s">
        <v>1148</v>
      </c>
      <c r="B17" s="17" t="s">
        <v>1111</v>
      </c>
      <c r="C17" s="106">
        <f t="shared" si="0"/>
        <v>20741862</v>
      </c>
      <c r="D17" s="107">
        <v>0</v>
      </c>
      <c r="E17" s="107">
        <v>2978543</v>
      </c>
      <c r="F17" s="107">
        <v>15350000</v>
      </c>
      <c r="G17" s="107">
        <v>2413319</v>
      </c>
      <c r="H17" s="36"/>
      <c r="I17" s="72"/>
    </row>
    <row r="18" spans="1:9" ht="15">
      <c r="A18" s="17" t="s">
        <v>1115</v>
      </c>
      <c r="B18" s="17" t="s">
        <v>1503</v>
      </c>
      <c r="C18" s="106">
        <f t="shared" si="0"/>
        <v>19573431</v>
      </c>
      <c r="D18" s="107">
        <v>7114063</v>
      </c>
      <c r="E18" s="107">
        <v>4544458</v>
      </c>
      <c r="F18" s="107">
        <v>6108515</v>
      </c>
      <c r="G18" s="107">
        <v>1806395</v>
      </c>
      <c r="H18" s="36"/>
      <c r="I18" s="72"/>
    </row>
    <row r="19" spans="1:9" ht="15">
      <c r="A19" s="17" t="s">
        <v>1227</v>
      </c>
      <c r="B19" s="17" t="s">
        <v>1154</v>
      </c>
      <c r="C19" s="106">
        <f t="shared" si="0"/>
        <v>18769423</v>
      </c>
      <c r="D19" s="107">
        <v>10199440</v>
      </c>
      <c r="E19" s="107">
        <v>3018491</v>
      </c>
      <c r="F19" s="107">
        <v>1041500</v>
      </c>
      <c r="G19" s="107">
        <v>4509992</v>
      </c>
      <c r="H19" s="36"/>
      <c r="I19" s="72"/>
    </row>
    <row r="20" spans="1:9" ht="15">
      <c r="A20" s="17" t="s">
        <v>1273</v>
      </c>
      <c r="B20" s="17" t="s">
        <v>1228</v>
      </c>
      <c r="C20" s="106">
        <f t="shared" si="0"/>
        <v>18068211</v>
      </c>
      <c r="D20" s="107">
        <v>18500</v>
      </c>
      <c r="E20" s="107">
        <v>156532</v>
      </c>
      <c r="F20" s="107">
        <v>0</v>
      </c>
      <c r="G20" s="107">
        <v>17893179</v>
      </c>
      <c r="H20" s="36"/>
      <c r="I20" s="72"/>
    </row>
    <row r="21" spans="1:9" ht="15">
      <c r="A21" s="17" t="s">
        <v>1607</v>
      </c>
      <c r="B21" s="17" t="s">
        <v>1601</v>
      </c>
      <c r="C21" s="106">
        <f t="shared" si="0"/>
        <v>17669172</v>
      </c>
      <c r="D21" s="107">
        <v>0</v>
      </c>
      <c r="E21" s="107">
        <v>2077562</v>
      </c>
      <c r="F21" s="107">
        <v>14287655</v>
      </c>
      <c r="G21" s="107">
        <v>1303955</v>
      </c>
      <c r="H21" s="36"/>
      <c r="I21" s="72"/>
    </row>
    <row r="22" spans="1:9" ht="15">
      <c r="A22" s="17" t="s">
        <v>680</v>
      </c>
      <c r="B22" s="17" t="s">
        <v>656</v>
      </c>
      <c r="C22" s="106">
        <f t="shared" si="0"/>
        <v>15803743</v>
      </c>
      <c r="D22" s="107">
        <v>0</v>
      </c>
      <c r="E22" s="107">
        <v>624232</v>
      </c>
      <c r="F22" s="107">
        <v>13120300</v>
      </c>
      <c r="G22" s="107">
        <v>2059211</v>
      </c>
      <c r="H22" s="36"/>
      <c r="I22" s="72"/>
    </row>
    <row r="23" spans="1:9" ht="15">
      <c r="A23" s="17" t="s">
        <v>523</v>
      </c>
      <c r="B23" s="17" t="s">
        <v>925</v>
      </c>
      <c r="C23" s="106">
        <f t="shared" si="0"/>
        <v>15333643</v>
      </c>
      <c r="D23" s="107">
        <v>11087860</v>
      </c>
      <c r="E23" s="107">
        <v>1728011</v>
      </c>
      <c r="F23" s="107">
        <v>34600</v>
      </c>
      <c r="G23" s="107">
        <v>2483172</v>
      </c>
      <c r="H23" s="36"/>
      <c r="I23" s="72"/>
    </row>
    <row r="24" spans="1:9" ht="15">
      <c r="A24" s="17" t="s">
        <v>279</v>
      </c>
      <c r="B24" s="17" t="s">
        <v>255</v>
      </c>
      <c r="C24" s="106">
        <f t="shared" si="0"/>
        <v>15130722</v>
      </c>
      <c r="D24" s="107">
        <v>234061</v>
      </c>
      <c r="E24" s="107">
        <v>1303119</v>
      </c>
      <c r="F24" s="107">
        <v>13123951</v>
      </c>
      <c r="G24" s="107">
        <v>469591</v>
      </c>
      <c r="H24" s="36"/>
      <c r="I24" s="72"/>
    </row>
    <row r="25" spans="1:9" ht="15">
      <c r="A25" s="17" t="s">
        <v>1686</v>
      </c>
      <c r="B25" s="17" t="s">
        <v>1154</v>
      </c>
      <c r="C25" s="106">
        <f t="shared" si="0"/>
        <v>14106240</v>
      </c>
      <c r="D25" s="107">
        <v>12000000</v>
      </c>
      <c r="E25" s="107">
        <v>527192</v>
      </c>
      <c r="F25" s="107">
        <v>0</v>
      </c>
      <c r="G25" s="107">
        <v>1579048</v>
      </c>
      <c r="H25" s="36"/>
      <c r="I25" s="72"/>
    </row>
    <row r="26" spans="1:9" ht="15">
      <c r="A26" s="17" t="s">
        <v>608</v>
      </c>
      <c r="B26" s="17" t="s">
        <v>536</v>
      </c>
      <c r="C26" s="106">
        <f t="shared" si="0"/>
        <v>13629201</v>
      </c>
      <c r="D26" s="107">
        <v>4</v>
      </c>
      <c r="E26" s="107">
        <v>1847545</v>
      </c>
      <c r="F26" s="107">
        <v>10308750</v>
      </c>
      <c r="G26" s="107">
        <v>1472902</v>
      </c>
      <c r="H26" s="36"/>
      <c r="I26" s="72"/>
    </row>
    <row r="27" spans="1:9" ht="15">
      <c r="A27" s="18" t="s">
        <v>11</v>
      </c>
      <c r="B27" s="17"/>
      <c r="C27" s="49">
        <f>SUM(C7:C26)</f>
        <v>641679382</v>
      </c>
      <c r="D27" s="36">
        <f>SUM(D7:D26)</f>
        <v>336360134</v>
      </c>
      <c r="E27" s="36">
        <f>SUM(E7:E26)</f>
        <v>56994548</v>
      </c>
      <c r="F27" s="36">
        <f>SUM(F7:F26)</f>
        <v>144192091</v>
      </c>
      <c r="G27" s="36">
        <f>SUM(G7:G26)</f>
        <v>104132609</v>
      </c>
      <c r="I27" s="3"/>
    </row>
    <row r="28" spans="1:7" ht="15">
      <c r="A28" s="18" t="s">
        <v>6</v>
      </c>
      <c r="C28" s="39">
        <f>work!F29</f>
        <v>1495961655</v>
      </c>
      <c r="D28" s="39">
        <f>work!G29</f>
        <v>592059191</v>
      </c>
      <c r="E28" s="39">
        <f>work!H29</f>
        <v>358776954</v>
      </c>
      <c r="F28" s="39">
        <f>work!I29</f>
        <v>224800339</v>
      </c>
      <c r="G28" s="39">
        <f>work!J29</f>
        <v>320325171</v>
      </c>
    </row>
    <row r="29" spans="1:7" ht="15">
      <c r="A29" s="18" t="s">
        <v>12</v>
      </c>
      <c r="C29" s="42">
        <f>C27/C28</f>
        <v>0.42894106266380205</v>
      </c>
      <c r="D29" s="42">
        <f>D27/D28</f>
        <v>0.5681190987540974</v>
      </c>
      <c r="E29" s="42">
        <f>E27/E28</f>
        <v>0.15885788472355444</v>
      </c>
      <c r="F29" s="42">
        <f>F27/F28</f>
        <v>0.6414229250784181</v>
      </c>
      <c r="G29" s="42">
        <f>G27/G28</f>
        <v>0.32508406590376876</v>
      </c>
    </row>
    <row r="32" spans="1:7" ht="15">
      <c r="A32" s="67" t="str">
        <f>work!D28</f>
        <v>State buildings</v>
      </c>
      <c r="C32" s="220">
        <f>work!F28</f>
        <v>7920000</v>
      </c>
      <c r="D32" s="220">
        <f>work!G28</f>
        <v>0</v>
      </c>
      <c r="E32" s="220">
        <f>work!H28</f>
        <v>0</v>
      </c>
      <c r="F32" s="220">
        <f>work!I28</f>
        <v>7535000</v>
      </c>
      <c r="G32" s="220">
        <f>work!J28</f>
        <v>385000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October 2017</v>
      </c>
      <c r="L2" s="190"/>
      <c r="M2" s="191" t="str">
        <f>A2</f>
        <v>Estimated cost of construction authorized by building permits, October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12/7/17</v>
      </c>
      <c r="L3" s="192"/>
      <c r="M3" s="113" t="str">
        <f>A3</f>
        <v>Source:  New Jersey Department of Community Affairs, 12/7/17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2349</v>
      </c>
      <c r="L5" s="193"/>
      <c r="M5" s="34"/>
      <c r="N5" s="34"/>
      <c r="O5" s="126" t="s">
        <v>2349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75910463</v>
      </c>
      <c r="C8" s="40">
        <f>SUM(work!G7:H7)</f>
        <v>40207943</v>
      </c>
      <c r="D8" s="44">
        <f>SUM(work!I7:J7)</f>
        <v>35702520</v>
      </c>
      <c r="E8" s="44"/>
      <c r="F8" s="39">
        <f>G8+H8</f>
        <v>445070293</v>
      </c>
      <c r="G8" s="44">
        <f>SUM(work_ytd!G7:H7)</f>
        <v>279474562</v>
      </c>
      <c r="H8" s="44">
        <f>SUM(work_ytd!I7:J7)</f>
        <v>165595731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75910463</v>
      </c>
      <c r="O8" s="182">
        <f t="shared" si="2"/>
        <v>40207943</v>
      </c>
      <c r="P8" s="182">
        <f t="shared" si="2"/>
        <v>35702520</v>
      </c>
      <c r="Q8" s="187"/>
      <c r="R8" s="181">
        <f t="shared" si="0"/>
        <v>445070293</v>
      </c>
      <c r="S8" s="182">
        <f t="shared" si="0"/>
        <v>279474562</v>
      </c>
      <c r="T8" s="183">
        <f t="shared" si="0"/>
        <v>165595731</v>
      </c>
      <c r="U8" s="132"/>
    </row>
    <row r="9" spans="1:21" ht="15">
      <c r="A9" s="37" t="s">
        <v>325</v>
      </c>
      <c r="B9" s="37">
        <f aca="true" t="shared" si="3" ref="B9:B31">C9+D9</f>
        <v>110813626</v>
      </c>
      <c r="C9" s="38">
        <f>SUM(work!G8:H8)</f>
        <v>69120572</v>
      </c>
      <c r="D9" s="46">
        <f>SUM(work!I8:J8)</f>
        <v>41693054</v>
      </c>
      <c r="E9" s="46"/>
      <c r="F9" s="37">
        <f aca="true" t="shared" si="4" ref="F9:F29">G9+H9</f>
        <v>1567990223</v>
      </c>
      <c r="G9" s="46">
        <f>SUM(work_ytd!G8:H8)</f>
        <v>777724521</v>
      </c>
      <c r="H9" s="46">
        <f>SUM(work_ytd!I8:J8)</f>
        <v>790265702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110813626</v>
      </c>
      <c r="O9" s="120">
        <f t="shared" si="2"/>
        <v>69120572</v>
      </c>
      <c r="P9" s="120">
        <f t="shared" si="2"/>
        <v>41693054</v>
      </c>
      <c r="Q9" s="188"/>
      <c r="R9" s="186">
        <f t="shared" si="0"/>
        <v>1567990223</v>
      </c>
      <c r="S9" s="120">
        <f t="shared" si="0"/>
        <v>777724521</v>
      </c>
      <c r="T9" s="185">
        <f t="shared" si="0"/>
        <v>790265702</v>
      </c>
      <c r="U9" s="132"/>
    </row>
    <row r="10" spans="1:21" ht="15">
      <c r="A10" s="37" t="s">
        <v>536</v>
      </c>
      <c r="B10" s="37">
        <f t="shared" si="3"/>
        <v>47195991</v>
      </c>
      <c r="C10" s="38">
        <f>SUM(work!G9:H9)</f>
        <v>20778791</v>
      </c>
      <c r="D10" s="46">
        <f>SUM(work!I9:J9)</f>
        <v>26417200</v>
      </c>
      <c r="E10" s="46"/>
      <c r="F10" s="37">
        <f t="shared" si="4"/>
        <v>470819665</v>
      </c>
      <c r="G10" s="46">
        <f>SUM(work_ytd!G9:H9)</f>
        <v>211661767</v>
      </c>
      <c r="H10" s="46">
        <f>SUM(work_ytd!I9:J9)</f>
        <v>259157898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47195991</v>
      </c>
      <c r="O10" s="120">
        <f t="shared" si="2"/>
        <v>20778791</v>
      </c>
      <c r="P10" s="120">
        <f t="shared" si="2"/>
        <v>26417200</v>
      </c>
      <c r="Q10" s="188"/>
      <c r="R10" s="186">
        <f aca="true" t="shared" si="5" ref="R10:R31">F10</f>
        <v>470819665</v>
      </c>
      <c r="S10" s="120">
        <f aca="true" t="shared" si="6" ref="S10:S31">G10</f>
        <v>211661767</v>
      </c>
      <c r="T10" s="185">
        <f aca="true" t="shared" si="7" ref="T10:T31">H10</f>
        <v>259157898</v>
      </c>
      <c r="U10" s="132"/>
    </row>
    <row r="11" spans="1:21" ht="15">
      <c r="A11" s="37" t="s">
        <v>656</v>
      </c>
      <c r="B11" s="37">
        <f t="shared" si="3"/>
        <v>52006844</v>
      </c>
      <c r="C11" s="38">
        <f>SUM(work!G10:H10)</f>
        <v>21583205</v>
      </c>
      <c r="D11" s="46">
        <f>SUM(work!I10:J10)</f>
        <v>30423639</v>
      </c>
      <c r="E11" s="46"/>
      <c r="F11" s="37">
        <f t="shared" si="4"/>
        <v>507617554</v>
      </c>
      <c r="G11" s="46">
        <f>SUM(work_ytd!G10:H10)</f>
        <v>205343304</v>
      </c>
      <c r="H11" s="46">
        <f>SUM(work_ytd!I10:J10)</f>
        <v>302274250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52006844</v>
      </c>
      <c r="O11" s="120">
        <f t="shared" si="2"/>
        <v>21583205</v>
      </c>
      <c r="P11" s="120">
        <f t="shared" si="2"/>
        <v>30423639</v>
      </c>
      <c r="Q11" s="188"/>
      <c r="R11" s="186">
        <f t="shared" si="5"/>
        <v>507617554</v>
      </c>
      <c r="S11" s="120">
        <f t="shared" si="6"/>
        <v>205343304</v>
      </c>
      <c r="T11" s="185">
        <f t="shared" si="7"/>
        <v>302274250</v>
      </c>
      <c r="U11" s="132"/>
    </row>
    <row r="12" spans="1:21" ht="15">
      <c r="A12" s="37" t="s">
        <v>768</v>
      </c>
      <c r="B12" s="37">
        <f t="shared" si="3"/>
        <v>45710371</v>
      </c>
      <c r="C12" s="38">
        <f>SUM(work!G11:H11)</f>
        <v>43300920</v>
      </c>
      <c r="D12" s="46">
        <f>SUM(work!I11:J11)</f>
        <v>2409451</v>
      </c>
      <c r="E12" s="46"/>
      <c r="F12" s="37">
        <f t="shared" si="4"/>
        <v>328411071</v>
      </c>
      <c r="G12" s="46">
        <f>SUM(work_ytd!G11:H11)</f>
        <v>285085600</v>
      </c>
      <c r="H12" s="46">
        <f>SUM(work_ytd!I11:J11)</f>
        <v>43325471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45710371</v>
      </c>
      <c r="O12" s="120">
        <f t="shared" si="2"/>
        <v>43300920</v>
      </c>
      <c r="P12" s="120">
        <f t="shared" si="2"/>
        <v>2409451</v>
      </c>
      <c r="Q12" s="188"/>
      <c r="R12" s="186">
        <f t="shared" si="5"/>
        <v>328411071</v>
      </c>
      <c r="S12" s="120">
        <f t="shared" si="6"/>
        <v>285085600</v>
      </c>
      <c r="T12" s="185">
        <f t="shared" si="7"/>
        <v>43325471</v>
      </c>
      <c r="U12" s="132"/>
    </row>
    <row r="13" spans="1:21" ht="15">
      <c r="A13" s="37" t="s">
        <v>817</v>
      </c>
      <c r="B13" s="37">
        <f t="shared" si="3"/>
        <v>2081706</v>
      </c>
      <c r="C13" s="38">
        <f>SUM(work!G12:H12)</f>
        <v>1323998</v>
      </c>
      <c r="D13" s="46">
        <f>SUM(work!I12:J12)</f>
        <v>757708</v>
      </c>
      <c r="E13" s="46"/>
      <c r="F13" s="37">
        <f t="shared" si="4"/>
        <v>87588156</v>
      </c>
      <c r="G13" s="46">
        <f>SUM(work_ytd!G12:H12)</f>
        <v>17787426</v>
      </c>
      <c r="H13" s="46">
        <f>SUM(work_ytd!I12:J12)</f>
        <v>69800730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2081706</v>
      </c>
      <c r="O13" s="120">
        <f t="shared" si="2"/>
        <v>1323998</v>
      </c>
      <c r="P13" s="120">
        <f t="shared" si="2"/>
        <v>757708</v>
      </c>
      <c r="Q13" s="188"/>
      <c r="R13" s="186">
        <f t="shared" si="5"/>
        <v>87588156</v>
      </c>
      <c r="S13" s="120">
        <f t="shared" si="6"/>
        <v>17787426</v>
      </c>
      <c r="T13" s="185">
        <f t="shared" si="7"/>
        <v>69800730</v>
      </c>
      <c r="U13" s="132"/>
    </row>
    <row r="14" spans="1:21" ht="15">
      <c r="A14" s="37" t="s">
        <v>860</v>
      </c>
      <c r="B14" s="37">
        <f t="shared" si="3"/>
        <v>128206299</v>
      </c>
      <c r="C14" s="38">
        <f>SUM(work!G13:H13)</f>
        <v>85592424</v>
      </c>
      <c r="D14" s="46">
        <f>SUM(work!I13:J13)</f>
        <v>42613875</v>
      </c>
      <c r="E14" s="46"/>
      <c r="F14" s="37">
        <f t="shared" si="4"/>
        <v>1013929735</v>
      </c>
      <c r="G14" s="46">
        <f>SUM(work_ytd!G13:H13)</f>
        <v>612789317</v>
      </c>
      <c r="H14" s="46">
        <f>SUM(work_ytd!I13:J13)</f>
        <v>401140418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128206299</v>
      </c>
      <c r="O14" s="120">
        <f t="shared" si="2"/>
        <v>85592424</v>
      </c>
      <c r="P14" s="120">
        <f t="shared" si="2"/>
        <v>42613875</v>
      </c>
      <c r="Q14" s="188"/>
      <c r="R14" s="186">
        <f t="shared" si="5"/>
        <v>1013929735</v>
      </c>
      <c r="S14" s="120">
        <f t="shared" si="6"/>
        <v>612789317</v>
      </c>
      <c r="T14" s="185">
        <f t="shared" si="7"/>
        <v>401140418</v>
      </c>
      <c r="U14" s="132"/>
    </row>
    <row r="15" spans="1:21" ht="15">
      <c r="A15" s="37" t="s">
        <v>925</v>
      </c>
      <c r="B15" s="37">
        <f t="shared" si="3"/>
        <v>44292730</v>
      </c>
      <c r="C15" s="38">
        <f>SUM(work!G14:H14)</f>
        <v>23434764</v>
      </c>
      <c r="D15" s="46">
        <f>SUM(work!I14:J14)</f>
        <v>20857966</v>
      </c>
      <c r="E15" s="46"/>
      <c r="F15" s="37">
        <f t="shared" si="4"/>
        <v>494122579</v>
      </c>
      <c r="G15" s="46">
        <f>SUM(work_ytd!G14:H14)</f>
        <v>173049290</v>
      </c>
      <c r="H15" s="46">
        <f>SUM(work_ytd!I14:J14)</f>
        <v>321073289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44292730</v>
      </c>
      <c r="O15" s="120">
        <f t="shared" si="2"/>
        <v>23434764</v>
      </c>
      <c r="P15" s="120">
        <f t="shared" si="2"/>
        <v>20857966</v>
      </c>
      <c r="Q15" s="188"/>
      <c r="R15" s="186">
        <f t="shared" si="5"/>
        <v>494122579</v>
      </c>
      <c r="S15" s="120">
        <f t="shared" si="6"/>
        <v>173049290</v>
      </c>
      <c r="T15" s="185">
        <f t="shared" si="7"/>
        <v>321073289</v>
      </c>
      <c r="U15" s="132"/>
    </row>
    <row r="16" spans="1:21" ht="15">
      <c r="A16" s="37" t="s">
        <v>996</v>
      </c>
      <c r="B16" s="37">
        <f t="shared" si="3"/>
        <v>271091546</v>
      </c>
      <c r="C16" s="38">
        <f>SUM(work!G15:H15)</f>
        <v>256549829</v>
      </c>
      <c r="D16" s="46">
        <f>SUM(work!I15:J15)</f>
        <v>14541717</v>
      </c>
      <c r="E16" s="46"/>
      <c r="F16" s="37">
        <f t="shared" si="4"/>
        <v>1838480791</v>
      </c>
      <c r="G16" s="46">
        <f>SUM(work_ytd!G15:H15)</f>
        <v>1470408430</v>
      </c>
      <c r="H16" s="46">
        <f>SUM(work_ytd!I15:J15)</f>
        <v>368072361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271091546</v>
      </c>
      <c r="O16" s="120">
        <f t="shared" si="2"/>
        <v>256549829</v>
      </c>
      <c r="P16" s="120">
        <f t="shared" si="2"/>
        <v>14541717</v>
      </c>
      <c r="Q16" s="188"/>
      <c r="R16" s="186">
        <f t="shared" si="5"/>
        <v>1838480791</v>
      </c>
      <c r="S16" s="120">
        <f t="shared" si="6"/>
        <v>1470408430</v>
      </c>
      <c r="T16" s="185">
        <f t="shared" si="7"/>
        <v>368072361</v>
      </c>
      <c r="U16" s="132"/>
    </row>
    <row r="17" spans="1:21" ht="15">
      <c r="A17" s="37" t="s">
        <v>1033</v>
      </c>
      <c r="B17" s="37">
        <f t="shared" si="3"/>
        <v>15283358</v>
      </c>
      <c r="C17" s="38">
        <f>SUM(work!G16:H16)</f>
        <v>7759299</v>
      </c>
      <c r="D17" s="46">
        <f>SUM(work!I16:J16)</f>
        <v>7524059</v>
      </c>
      <c r="E17" s="46"/>
      <c r="F17" s="37">
        <f t="shared" si="4"/>
        <v>155488361</v>
      </c>
      <c r="G17" s="46">
        <f>SUM(work_ytd!G16:H16)</f>
        <v>82279519</v>
      </c>
      <c r="H17" s="46">
        <f>SUM(work_ytd!I16:J16)</f>
        <v>73208842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15283358</v>
      </c>
      <c r="O17" s="120">
        <f t="shared" si="2"/>
        <v>7759299</v>
      </c>
      <c r="P17" s="120">
        <f t="shared" si="2"/>
        <v>7524059</v>
      </c>
      <c r="Q17" s="188"/>
      <c r="R17" s="186">
        <f t="shared" si="5"/>
        <v>155488361</v>
      </c>
      <c r="S17" s="120">
        <f t="shared" si="6"/>
        <v>82279519</v>
      </c>
      <c r="T17" s="185">
        <f t="shared" si="7"/>
        <v>73208842</v>
      </c>
      <c r="U17" s="132"/>
    </row>
    <row r="18" spans="1:21" ht="15">
      <c r="A18" s="37" t="s">
        <v>1111</v>
      </c>
      <c r="B18" s="37">
        <f t="shared" si="3"/>
        <v>74742320</v>
      </c>
      <c r="C18" s="38">
        <f>SUM(work!G17:H17)</f>
        <v>37589285</v>
      </c>
      <c r="D18" s="46">
        <f>SUM(work!I17:J17)</f>
        <v>37153035</v>
      </c>
      <c r="E18" s="46"/>
      <c r="F18" s="37">
        <f t="shared" si="4"/>
        <v>573912323</v>
      </c>
      <c r="G18" s="46">
        <f>SUM(work_ytd!G17:H17)</f>
        <v>218517884</v>
      </c>
      <c r="H18" s="46">
        <f>SUM(work_ytd!I17:J17)</f>
        <v>355394439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74742320</v>
      </c>
      <c r="O18" s="120">
        <f t="shared" si="2"/>
        <v>37589285</v>
      </c>
      <c r="P18" s="120">
        <f t="shared" si="2"/>
        <v>37153035</v>
      </c>
      <c r="Q18" s="188"/>
      <c r="R18" s="186">
        <f t="shared" si="5"/>
        <v>573912323</v>
      </c>
      <c r="S18" s="120">
        <f t="shared" si="6"/>
        <v>218517884</v>
      </c>
      <c r="T18" s="185">
        <f t="shared" si="7"/>
        <v>355394439</v>
      </c>
      <c r="U18" s="132"/>
    </row>
    <row r="19" spans="1:21" ht="15">
      <c r="A19" s="37" t="s">
        <v>1154</v>
      </c>
      <c r="B19" s="37">
        <f t="shared" si="3"/>
        <v>113319814</v>
      </c>
      <c r="C19" s="38">
        <f>SUM(work!G18:H18)</f>
        <v>58101981</v>
      </c>
      <c r="D19" s="46">
        <f>SUM(work!I18:J18)</f>
        <v>55217833</v>
      </c>
      <c r="E19" s="46"/>
      <c r="F19" s="37">
        <f t="shared" si="4"/>
        <v>1414071583</v>
      </c>
      <c r="G19" s="46">
        <f>SUM(work_ytd!G18:H18)</f>
        <v>491624039</v>
      </c>
      <c r="H19" s="46">
        <f>SUM(work_ytd!I18:J18)</f>
        <v>922447544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113319814</v>
      </c>
      <c r="O19" s="120">
        <f t="shared" si="2"/>
        <v>58101981</v>
      </c>
      <c r="P19" s="120">
        <f t="shared" si="2"/>
        <v>55217833</v>
      </c>
      <c r="Q19" s="188"/>
      <c r="R19" s="186">
        <f t="shared" si="5"/>
        <v>1414071583</v>
      </c>
      <c r="S19" s="120">
        <f t="shared" si="6"/>
        <v>491624039</v>
      </c>
      <c r="T19" s="185">
        <f t="shared" si="7"/>
        <v>922447544</v>
      </c>
      <c r="U19" s="132"/>
    </row>
    <row r="20" spans="1:21" ht="15">
      <c r="A20" s="37" t="s">
        <v>1228</v>
      </c>
      <c r="B20" s="37">
        <f t="shared" si="3"/>
        <v>118726662</v>
      </c>
      <c r="C20" s="38">
        <f>SUM(work!G19:H19)</f>
        <v>60952627</v>
      </c>
      <c r="D20" s="46">
        <f>SUM(work!I19:J19)</f>
        <v>57774035</v>
      </c>
      <c r="E20" s="46"/>
      <c r="F20" s="37">
        <f t="shared" si="4"/>
        <v>1001528176</v>
      </c>
      <c r="G20" s="46">
        <f>SUM(work_ytd!G19:H19)</f>
        <v>629633598</v>
      </c>
      <c r="H20" s="46">
        <f>SUM(work_ytd!I19:J19)</f>
        <v>371894578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118726662</v>
      </c>
      <c r="O20" s="120">
        <f t="shared" si="2"/>
        <v>60952627</v>
      </c>
      <c r="P20" s="120">
        <f t="shared" si="2"/>
        <v>57774035</v>
      </c>
      <c r="Q20" s="188"/>
      <c r="R20" s="186">
        <f t="shared" si="5"/>
        <v>1001528176</v>
      </c>
      <c r="S20" s="120">
        <f t="shared" si="6"/>
        <v>629633598</v>
      </c>
      <c r="T20" s="185">
        <f t="shared" si="7"/>
        <v>371894578</v>
      </c>
      <c r="U20" s="132"/>
    </row>
    <row r="21" spans="1:21" ht="15">
      <c r="A21" s="37" t="s">
        <v>1386</v>
      </c>
      <c r="B21" s="37">
        <f t="shared" si="3"/>
        <v>55391102</v>
      </c>
      <c r="C21" s="38">
        <f>SUM(work!G20:H20)</f>
        <v>43376071</v>
      </c>
      <c r="D21" s="46">
        <f>SUM(work!I20:J20)</f>
        <v>12015031</v>
      </c>
      <c r="E21" s="46"/>
      <c r="F21" s="37">
        <f t="shared" si="4"/>
        <v>808596177</v>
      </c>
      <c r="G21" s="46">
        <f>SUM(work_ytd!G20:H20)</f>
        <v>442585465</v>
      </c>
      <c r="H21" s="46">
        <f>SUM(work_ytd!I20:J20)</f>
        <v>366010712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55391102</v>
      </c>
      <c r="O21" s="120">
        <f t="shared" si="2"/>
        <v>43376071</v>
      </c>
      <c r="P21" s="120">
        <f t="shared" si="2"/>
        <v>12015031</v>
      </c>
      <c r="Q21" s="188"/>
      <c r="R21" s="186">
        <f t="shared" si="5"/>
        <v>808596177</v>
      </c>
      <c r="S21" s="120">
        <f t="shared" si="6"/>
        <v>442585465</v>
      </c>
      <c r="T21" s="185">
        <f t="shared" si="7"/>
        <v>366010712</v>
      </c>
      <c r="U21" s="132"/>
    </row>
    <row r="22" spans="1:21" ht="15">
      <c r="A22" s="37" t="s">
        <v>1503</v>
      </c>
      <c r="B22" s="37">
        <f t="shared" si="3"/>
        <v>119166975</v>
      </c>
      <c r="C22" s="38">
        <f>SUM(work!G21:H21)</f>
        <v>100174570</v>
      </c>
      <c r="D22" s="46">
        <f>SUM(work!I21:J21)</f>
        <v>18992405</v>
      </c>
      <c r="E22" s="46"/>
      <c r="F22" s="37">
        <f t="shared" si="4"/>
        <v>898831559</v>
      </c>
      <c r="G22" s="46">
        <f>SUM(work_ytd!G21:H21)</f>
        <v>731889223</v>
      </c>
      <c r="H22" s="46">
        <f>SUM(work_ytd!I21:J21)</f>
        <v>166942336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119166975</v>
      </c>
      <c r="O22" s="120">
        <f t="shared" si="2"/>
        <v>100174570</v>
      </c>
      <c r="P22" s="120">
        <f t="shared" si="2"/>
        <v>18992405</v>
      </c>
      <c r="Q22" s="188"/>
      <c r="R22" s="186">
        <f t="shared" si="5"/>
        <v>898831559</v>
      </c>
      <c r="S22" s="120">
        <f t="shared" si="6"/>
        <v>731889223</v>
      </c>
      <c r="T22" s="185">
        <f t="shared" si="7"/>
        <v>166942336</v>
      </c>
      <c r="U22" s="132"/>
    </row>
    <row r="23" spans="1:21" ht="15">
      <c r="A23" s="37" t="s">
        <v>1601</v>
      </c>
      <c r="B23" s="37">
        <f t="shared" si="3"/>
        <v>71933594</v>
      </c>
      <c r="C23" s="38">
        <f>SUM(work!G22:H22)</f>
        <v>16854899</v>
      </c>
      <c r="D23" s="46">
        <f>SUM(work!I22:J22)</f>
        <v>55078695</v>
      </c>
      <c r="E23" s="46"/>
      <c r="F23" s="37">
        <f t="shared" si="4"/>
        <v>449186704</v>
      </c>
      <c r="G23" s="46">
        <f>SUM(work_ytd!G22:H22)</f>
        <v>152767035</v>
      </c>
      <c r="H23" s="46">
        <f>SUM(work_ytd!I22:J22)</f>
        <v>296419669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71933594</v>
      </c>
      <c r="O23" s="120">
        <f t="shared" si="2"/>
        <v>16854899</v>
      </c>
      <c r="P23" s="120">
        <f t="shared" si="2"/>
        <v>55078695</v>
      </c>
      <c r="Q23" s="188"/>
      <c r="R23" s="186">
        <f t="shared" si="5"/>
        <v>449186704</v>
      </c>
      <c r="S23" s="120">
        <f t="shared" si="6"/>
        <v>152767035</v>
      </c>
      <c r="T23" s="185">
        <f t="shared" si="7"/>
        <v>296419669</v>
      </c>
      <c r="U23" s="132"/>
    </row>
    <row r="24" spans="1:21" ht="15">
      <c r="A24" s="37" t="s">
        <v>1649</v>
      </c>
      <c r="B24" s="37">
        <f t="shared" si="3"/>
        <v>6359925</v>
      </c>
      <c r="C24" s="38">
        <f>SUM(work!G23:H23)</f>
        <v>2350934</v>
      </c>
      <c r="D24" s="46">
        <f>SUM(work!I23:J23)</f>
        <v>4008991</v>
      </c>
      <c r="E24" s="46"/>
      <c r="F24" s="37">
        <f t="shared" si="4"/>
        <v>129136397</v>
      </c>
      <c r="G24" s="46">
        <f>SUM(work_ytd!G23:H23)</f>
        <v>21887828</v>
      </c>
      <c r="H24" s="46">
        <f>SUM(work_ytd!I23:J23)</f>
        <v>107248569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6359925</v>
      </c>
      <c r="O24" s="120">
        <f t="shared" si="8"/>
        <v>2350934</v>
      </c>
      <c r="P24" s="120">
        <f t="shared" si="8"/>
        <v>4008991</v>
      </c>
      <c r="Q24" s="188"/>
      <c r="R24" s="186">
        <f t="shared" si="5"/>
        <v>129136397</v>
      </c>
      <c r="S24" s="120">
        <f t="shared" si="6"/>
        <v>21887828</v>
      </c>
      <c r="T24" s="185">
        <f t="shared" si="7"/>
        <v>107248569</v>
      </c>
      <c r="U24" s="132"/>
    </row>
    <row r="25" spans="1:21" ht="15">
      <c r="A25" s="37" t="s">
        <v>1700</v>
      </c>
      <c r="B25" s="37">
        <f t="shared" si="3"/>
        <v>42283605</v>
      </c>
      <c r="C25" s="38">
        <f>SUM(work!G24:H24)</f>
        <v>26073697</v>
      </c>
      <c r="D25" s="46">
        <f>SUM(work!I24:J24)</f>
        <v>16209908</v>
      </c>
      <c r="E25" s="46"/>
      <c r="F25" s="37">
        <f t="shared" si="4"/>
        <v>655909720</v>
      </c>
      <c r="G25" s="46">
        <f>SUM(work_ytd!G24:H24)</f>
        <v>244819769</v>
      </c>
      <c r="H25" s="46">
        <f>SUM(work_ytd!I24:J24)</f>
        <v>411089951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42283605</v>
      </c>
      <c r="O25" s="120">
        <f t="shared" si="8"/>
        <v>26073697</v>
      </c>
      <c r="P25" s="120">
        <f t="shared" si="8"/>
        <v>16209908</v>
      </c>
      <c r="Q25" s="188"/>
      <c r="R25" s="186">
        <f t="shared" si="5"/>
        <v>655909720</v>
      </c>
      <c r="S25" s="120">
        <f t="shared" si="6"/>
        <v>244819769</v>
      </c>
      <c r="T25" s="185">
        <f t="shared" si="7"/>
        <v>411089951</v>
      </c>
      <c r="U25" s="132"/>
    </row>
    <row r="26" spans="1:21" ht="15">
      <c r="A26" s="37" t="s">
        <v>48</v>
      </c>
      <c r="B26" s="37">
        <f t="shared" si="3"/>
        <v>12118310</v>
      </c>
      <c r="C26" s="38">
        <f>SUM(work!G25:H25)</f>
        <v>8670878</v>
      </c>
      <c r="D26" s="46">
        <f>SUM(work!I25:J25)</f>
        <v>3447432</v>
      </c>
      <c r="E26" s="46"/>
      <c r="F26" s="37">
        <f t="shared" si="4"/>
        <v>112142555</v>
      </c>
      <c r="G26" s="46">
        <f>SUM(work_ytd!G25:H25)</f>
        <v>69936570</v>
      </c>
      <c r="H26" s="46">
        <f>SUM(work_ytd!I25:J25)</f>
        <v>42205985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12118310</v>
      </c>
      <c r="O26" s="120">
        <f t="shared" si="8"/>
        <v>8670878</v>
      </c>
      <c r="P26" s="120">
        <f t="shared" si="8"/>
        <v>3447432</v>
      </c>
      <c r="Q26" s="188"/>
      <c r="R26" s="186">
        <f t="shared" si="5"/>
        <v>112142555</v>
      </c>
      <c r="S26" s="120">
        <f t="shared" si="6"/>
        <v>69936570</v>
      </c>
      <c r="T26" s="185">
        <f t="shared" si="7"/>
        <v>42205985</v>
      </c>
      <c r="U26" s="132"/>
    </row>
    <row r="27" spans="1:21" ht="15">
      <c r="A27" s="37" t="s">
        <v>130</v>
      </c>
      <c r="B27" s="37">
        <f t="shared" si="3"/>
        <v>74496447</v>
      </c>
      <c r="C27" s="38">
        <f>SUM(work!G26:H26)</f>
        <v>23950888</v>
      </c>
      <c r="D27" s="46">
        <f>SUM(work!I26:J26)</f>
        <v>50545559</v>
      </c>
      <c r="E27" s="46"/>
      <c r="F27" s="37">
        <f t="shared" si="4"/>
        <v>718451043</v>
      </c>
      <c r="G27" s="46">
        <f>SUM(work_ytd!G26:H26)</f>
        <v>393877611</v>
      </c>
      <c r="H27" s="46">
        <f>SUM(work_ytd!I26:J26)</f>
        <v>324573432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74496447</v>
      </c>
      <c r="O27" s="120">
        <f t="shared" si="8"/>
        <v>23950888</v>
      </c>
      <c r="P27" s="120">
        <f t="shared" si="8"/>
        <v>50545559</v>
      </c>
      <c r="Q27" s="188"/>
      <c r="R27" s="186">
        <f t="shared" si="5"/>
        <v>718451043</v>
      </c>
      <c r="S27" s="120">
        <f t="shared" si="6"/>
        <v>393877611</v>
      </c>
      <c r="T27" s="185">
        <f t="shared" si="7"/>
        <v>324573432</v>
      </c>
      <c r="U27" s="132"/>
    </row>
    <row r="28" spans="1:21" ht="15">
      <c r="A28" s="37" t="s">
        <v>195</v>
      </c>
      <c r="B28" s="37">
        <f t="shared" si="3"/>
        <v>6909967</v>
      </c>
      <c r="C28" s="38">
        <f>SUM(work!G27:H27)</f>
        <v>3088570</v>
      </c>
      <c r="D28" s="46">
        <f>SUM(work!I27:J27)</f>
        <v>3821397</v>
      </c>
      <c r="E28" s="46"/>
      <c r="F28" s="37">
        <f t="shared" si="4"/>
        <v>98911914</v>
      </c>
      <c r="G28" s="46">
        <f>SUM(work_ytd!G27:H27)</f>
        <v>29847739</v>
      </c>
      <c r="H28" s="46">
        <f>SUM(work_ytd!I27:J27)</f>
        <v>69064175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6909967</v>
      </c>
      <c r="O28" s="120">
        <f t="shared" si="8"/>
        <v>3088570</v>
      </c>
      <c r="P28" s="120">
        <f t="shared" si="8"/>
        <v>3821397</v>
      </c>
      <c r="Q28" s="188"/>
      <c r="R28" s="186">
        <f t="shared" si="5"/>
        <v>98911914</v>
      </c>
      <c r="S28" s="120">
        <f t="shared" si="6"/>
        <v>29847739</v>
      </c>
      <c r="T28" s="185">
        <f t="shared" si="7"/>
        <v>69064175</v>
      </c>
      <c r="U28" s="132"/>
    </row>
    <row r="29" spans="1:21" ht="15">
      <c r="A29" s="37" t="s">
        <v>5</v>
      </c>
      <c r="B29" s="37">
        <f t="shared" si="3"/>
        <v>7920000</v>
      </c>
      <c r="C29" s="38">
        <f>SUM(work!G28:H28)</f>
        <v>0</v>
      </c>
      <c r="D29" s="46">
        <f>SUM(work!I28:J28)</f>
        <v>7920000</v>
      </c>
      <c r="E29" s="46"/>
      <c r="F29" s="37">
        <f t="shared" si="4"/>
        <v>173761262</v>
      </c>
      <c r="G29" s="46">
        <f>SUM(work_ytd!G28:H28)</f>
        <v>0</v>
      </c>
      <c r="H29" s="46">
        <f>SUM(work_ytd!I28:J28)</f>
        <v>173761262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7920000</v>
      </c>
      <c r="O29" s="120">
        <f t="shared" si="8"/>
        <v>0</v>
      </c>
      <c r="P29" s="120">
        <f t="shared" si="8"/>
        <v>7920000</v>
      </c>
      <c r="Q29" s="188"/>
      <c r="R29" s="186">
        <f t="shared" si="5"/>
        <v>173761262</v>
      </c>
      <c r="S29" s="120">
        <f t="shared" si="6"/>
        <v>0</v>
      </c>
      <c r="T29" s="185">
        <f t="shared" si="7"/>
        <v>173761262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1495961655</v>
      </c>
      <c r="C31" s="39">
        <f>SUM(C8:C29)</f>
        <v>950836145</v>
      </c>
      <c r="D31" s="39">
        <f>SUM(D8:D29)</f>
        <v>545125510</v>
      </c>
      <c r="E31" s="39"/>
      <c r="F31" s="39">
        <f>SUM(F8:F29)</f>
        <v>13943957841</v>
      </c>
      <c r="G31" s="39">
        <f>SUM(G8:G29)</f>
        <v>7542990497</v>
      </c>
      <c r="H31" s="39">
        <f>SUM(H8:H29)</f>
        <v>6400967344</v>
      </c>
      <c r="I31" s="38"/>
      <c r="J31" s="75"/>
      <c r="K31" s="75"/>
      <c r="L31" s="199"/>
      <c r="M31" s="200" t="str">
        <f>A31</f>
        <v>New Jersey</v>
      </c>
      <c r="N31" s="201">
        <f>B31</f>
        <v>1495961655</v>
      </c>
      <c r="O31" s="201">
        <f>C31</f>
        <v>950836145</v>
      </c>
      <c r="P31" s="201">
        <f>D31</f>
        <v>545125510</v>
      </c>
      <c r="Q31" s="202"/>
      <c r="R31" s="200">
        <f t="shared" si="5"/>
        <v>13943957841</v>
      </c>
      <c r="S31" s="201">
        <f t="shared" si="6"/>
        <v>7542990497</v>
      </c>
      <c r="T31" s="203">
        <f t="shared" si="7"/>
        <v>6400967344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2350</v>
      </c>
      <c r="B33" s="222">
        <v>1248034635</v>
      </c>
      <c r="C33" s="222">
        <v>599929577</v>
      </c>
      <c r="D33" s="222">
        <v>648105058</v>
      </c>
      <c r="E33" s="222"/>
      <c r="F33" s="222">
        <v>14337277484</v>
      </c>
      <c r="G33" s="222">
        <v>7557239123</v>
      </c>
      <c r="H33" s="222">
        <v>6780038361</v>
      </c>
      <c r="L33" s="195"/>
      <c r="M33" s="161" t="str">
        <f>A33</f>
        <v> October 2016</v>
      </c>
      <c r="N33" s="159">
        <f>B33</f>
        <v>1248034635</v>
      </c>
      <c r="O33" s="224">
        <f>C33</f>
        <v>599929577</v>
      </c>
      <c r="P33" s="224">
        <f>D33</f>
        <v>648105058</v>
      </c>
      <c r="Q33" s="160"/>
      <c r="R33" s="159">
        <f>F33</f>
        <v>14337277484</v>
      </c>
      <c r="S33" s="224">
        <f>G33</f>
        <v>7557239123</v>
      </c>
      <c r="T33" s="224">
        <f>H33</f>
        <v>6780038361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445070293</v>
      </c>
      <c r="G7" s="39">
        <f>SUM(G31:G53)</f>
        <v>186015083</v>
      </c>
      <c r="H7" s="39">
        <f>SUM(H31:H53)</f>
        <v>93459479</v>
      </c>
      <c r="I7" s="39">
        <f>SUM(I31:I53)</f>
        <v>53828278</v>
      </c>
      <c r="J7" s="39">
        <f>SUM(J31:J53)</f>
        <v>111767453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1567990223</v>
      </c>
      <c r="G8" s="37">
        <f>SUM(G54:G123)</f>
        <v>354219739</v>
      </c>
      <c r="H8" s="37">
        <f>SUM(H54:H123)</f>
        <v>423504782</v>
      </c>
      <c r="I8" s="37">
        <f>SUM(I54:I123)</f>
        <v>310915692</v>
      </c>
      <c r="J8" s="37">
        <f>SUM(J54:J123)</f>
        <v>479350010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470819665</v>
      </c>
      <c r="G9" s="37">
        <f>SUM(G124:G163)</f>
        <v>76563352</v>
      </c>
      <c r="H9" s="37">
        <f>SUM(H124:H163)</f>
        <v>135098415</v>
      </c>
      <c r="I9" s="37">
        <f>SUM(I124:I163)</f>
        <v>87605328</v>
      </c>
      <c r="J9" s="37">
        <f>SUM(J124:J163)</f>
        <v>171552570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507617554</v>
      </c>
      <c r="G10" s="37">
        <f>SUM(G164:G200)</f>
        <v>54974691</v>
      </c>
      <c r="H10" s="37">
        <f>SUM(H164:H200)</f>
        <v>150368613</v>
      </c>
      <c r="I10" s="37">
        <f>SUM(I164:I200)</f>
        <v>83638599</v>
      </c>
      <c r="J10" s="37">
        <f>SUM(J164:J200)</f>
        <v>218635651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328411071</v>
      </c>
      <c r="G11" s="37">
        <f>SUM(G201:G216)</f>
        <v>195501670</v>
      </c>
      <c r="H11" s="37">
        <f>SUM(H201:H216)</f>
        <v>89583930</v>
      </c>
      <c r="I11" s="37">
        <f>SUM(I201:I216)</f>
        <v>14316744</v>
      </c>
      <c r="J11" s="37">
        <f>SUM(J201:J216)</f>
        <v>29008727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87588156</v>
      </c>
      <c r="G12" s="37">
        <f>SUM(G217:G230)</f>
        <v>2243552</v>
      </c>
      <c r="H12" s="37">
        <f>SUM(H217:H230)</f>
        <v>15543874</v>
      </c>
      <c r="I12" s="37">
        <f>SUM(I217:I230)</f>
        <v>37879741</v>
      </c>
      <c r="J12" s="37">
        <f>SUM(J217:J230)</f>
        <v>31920989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1013929735</v>
      </c>
      <c r="G13" s="37">
        <f>SUM(G231:G252)</f>
        <v>295446138</v>
      </c>
      <c r="H13" s="37">
        <f>SUM(H231:H252)</f>
        <v>317343179</v>
      </c>
      <c r="I13" s="37">
        <f>SUM(I231:I252)</f>
        <v>135291521</v>
      </c>
      <c r="J13" s="37">
        <f>SUM(J231:J252)</f>
        <v>265848897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494122579</v>
      </c>
      <c r="G14" s="37">
        <f>SUM(G253:G276)</f>
        <v>82667816</v>
      </c>
      <c r="H14" s="37">
        <f>SUM(H253:H276)</f>
        <v>90381474</v>
      </c>
      <c r="I14" s="37">
        <f>SUM(I253:I276)</f>
        <v>174890517</v>
      </c>
      <c r="J14" s="37">
        <f>SUM(J253:J276)</f>
        <v>146182772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1838480791</v>
      </c>
      <c r="G15" s="37">
        <f>SUM(G277:G288)</f>
        <v>1167697160</v>
      </c>
      <c r="H15" s="37">
        <f>SUM(H277:H288)</f>
        <v>302711270</v>
      </c>
      <c r="I15" s="37">
        <f>SUM(I277:I288)</f>
        <v>143715647</v>
      </c>
      <c r="J15" s="37">
        <f>SUM(J277:J288)</f>
        <v>224356714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155488361</v>
      </c>
      <c r="G16" s="37">
        <f>SUM(G289:G314)</f>
        <v>24867107</v>
      </c>
      <c r="H16" s="37">
        <f>SUM(H289:H314)</f>
        <v>57412412</v>
      </c>
      <c r="I16" s="37">
        <f>SUM(I289:I314)</f>
        <v>17773386</v>
      </c>
      <c r="J16" s="37">
        <f>SUM(J289:J314)</f>
        <v>55435456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573912323</v>
      </c>
      <c r="G17" s="37">
        <f>SUM(G315:G327)</f>
        <v>65046370</v>
      </c>
      <c r="H17" s="37">
        <f>SUM(H315:H327)</f>
        <v>153471514</v>
      </c>
      <c r="I17" s="37">
        <f>SUM(I315:I327)</f>
        <v>78137374</v>
      </c>
      <c r="J17" s="37">
        <f>SUM(J315:J327)</f>
        <v>277257065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1414071583</v>
      </c>
      <c r="G18" s="37">
        <f>SUM(G328:G352)</f>
        <v>255445990</v>
      </c>
      <c r="H18" s="37">
        <f>SUM(H328:H352)</f>
        <v>236178049</v>
      </c>
      <c r="I18" s="37">
        <f>SUM(I328:I352)</f>
        <v>311501781</v>
      </c>
      <c r="J18" s="37">
        <f>SUM(J328:J352)</f>
        <v>610945763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1001528176</v>
      </c>
      <c r="G19" s="37">
        <f>SUM(G353:G405)</f>
        <v>316951602</v>
      </c>
      <c r="H19" s="37">
        <f>SUM(H353:H405)</f>
        <v>312681996</v>
      </c>
      <c r="I19" s="37">
        <f>SUM(I353:I405)</f>
        <v>80190177</v>
      </c>
      <c r="J19" s="37">
        <f>SUM(J353:J405)</f>
        <v>291704401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808596177</v>
      </c>
      <c r="G20" s="37">
        <f>SUM(G406:G444)</f>
        <v>187732044</v>
      </c>
      <c r="H20" s="37">
        <f>SUM(H406:H444)</f>
        <v>254853421</v>
      </c>
      <c r="I20" s="37">
        <f>SUM(I406:I444)</f>
        <v>69458437</v>
      </c>
      <c r="J20" s="37">
        <f>SUM(J406:J444)</f>
        <v>296552275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898831559</v>
      </c>
      <c r="G21" s="37">
        <f>SUM(G445:G477)</f>
        <v>462011233</v>
      </c>
      <c r="H21" s="37">
        <f>SUM(H445:H477)</f>
        <v>269877990</v>
      </c>
      <c r="I21" s="37">
        <f>SUM(I445:I477)</f>
        <v>48235917</v>
      </c>
      <c r="J21" s="37">
        <f>SUM(J445:J477)</f>
        <v>118706419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449186704</v>
      </c>
      <c r="G22" s="37">
        <f>SUM(G478:G493)</f>
        <v>32259950</v>
      </c>
      <c r="H22" s="37">
        <f>SUM(H478:H493)</f>
        <v>120507085</v>
      </c>
      <c r="I22" s="37">
        <f>SUM(I478:I493)</f>
        <v>109298430</v>
      </c>
      <c r="J22" s="37">
        <f>SUM(J478:J493)</f>
        <v>187121239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129136397</v>
      </c>
      <c r="G23" s="37">
        <f>SUM(G494:G508)</f>
        <v>5701511</v>
      </c>
      <c r="H23" s="37">
        <f>SUM(H494:H508)</f>
        <v>16186317</v>
      </c>
      <c r="I23" s="37">
        <f>SUM(I494:I508)</f>
        <v>25623443</v>
      </c>
      <c r="J23" s="37">
        <f>SUM(J494:J508)</f>
        <v>81625126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655909720</v>
      </c>
      <c r="G24" s="37">
        <f>SUM(G509:G529)</f>
        <v>89422225</v>
      </c>
      <c r="H24" s="37">
        <f>SUM(H509:H529)</f>
        <v>155397544</v>
      </c>
      <c r="I24" s="37">
        <f>SUM(I509:I529)</f>
        <v>88920959</v>
      </c>
      <c r="J24" s="37">
        <f>SUM(J509:J529)</f>
        <v>322168992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112142555</v>
      </c>
      <c r="G25" s="37">
        <f>SUM(G530:G553)</f>
        <v>13951454</v>
      </c>
      <c r="H25" s="37">
        <f>SUM(H530:H553)</f>
        <v>55985116</v>
      </c>
      <c r="I25" s="37">
        <f>SUM(I530:I553)</f>
        <v>11317203</v>
      </c>
      <c r="J25" s="37">
        <f>SUM(J530:J553)</f>
        <v>30888782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718451043</v>
      </c>
      <c r="G26" s="37">
        <f>SUM(G554:G574)</f>
        <v>178251317</v>
      </c>
      <c r="H26" s="37">
        <f>SUM(H554:H574)</f>
        <v>215626294</v>
      </c>
      <c r="I26" s="37">
        <f>SUM(I554:I574)</f>
        <v>87764085</v>
      </c>
      <c r="J26" s="37">
        <f>SUM(J554:J574)</f>
        <v>236809347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98911914</v>
      </c>
      <c r="G27" s="37">
        <f>SUM(G575:G597)</f>
        <v>7412482</v>
      </c>
      <c r="H27" s="37">
        <f>SUM(H575:H597)</f>
        <v>22435257</v>
      </c>
      <c r="I27" s="37">
        <f>SUM(I575:I597)</f>
        <v>21016599</v>
      </c>
      <c r="J27" s="37">
        <f>SUM(J575:J597)</f>
        <v>48047576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173761262</v>
      </c>
      <c r="G28" s="37">
        <f>G598</f>
        <v>0</v>
      </c>
      <c r="H28" s="37">
        <f>H598</f>
        <v>0</v>
      </c>
      <c r="I28" s="37">
        <f>I598</f>
        <v>166976825</v>
      </c>
      <c r="J28" s="37">
        <f>J598</f>
        <v>6784437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13943957841</v>
      </c>
      <c r="G29" s="39">
        <f>SUM(G7:G28)</f>
        <v>4054382486</v>
      </c>
      <c r="H29" s="39">
        <f>SUM(H7:H28)</f>
        <v>3488608011</v>
      </c>
      <c r="I29" s="39">
        <f>SUM(I7:I28)</f>
        <v>2158296683</v>
      </c>
      <c r="J29" s="39">
        <f>SUM(J7:J28)</f>
        <v>4242670661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5103164</v>
      </c>
      <c r="G31" s="105">
        <v>690211</v>
      </c>
      <c r="H31" s="105">
        <v>2187782</v>
      </c>
      <c r="I31" s="105">
        <v>1085275</v>
      </c>
      <c r="J31" s="105">
        <v>1139896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176341221</v>
      </c>
      <c r="G32" s="107">
        <v>109048610</v>
      </c>
      <c r="H32" s="107">
        <v>8286546</v>
      </c>
      <c r="I32" s="107">
        <v>12249517</v>
      </c>
      <c r="J32" s="107">
        <v>46756548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21449341</v>
      </c>
      <c r="G33" s="107">
        <v>10250957</v>
      </c>
      <c r="H33" s="107">
        <v>10706183</v>
      </c>
      <c r="I33" s="107">
        <v>100000</v>
      </c>
      <c r="J33" s="107">
        <v>392201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5" t="s">
        <v>2347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14951282</v>
      </c>
      <c r="G35" s="107">
        <v>394586</v>
      </c>
      <c r="H35" s="107">
        <v>1443151</v>
      </c>
      <c r="I35" s="107">
        <v>430575</v>
      </c>
      <c r="J35" s="107">
        <v>12682970</v>
      </c>
      <c r="K35" s="36"/>
      <c r="L35" s="225" t="s">
        <v>2347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160588</v>
      </c>
      <c r="G36" s="107">
        <v>3500</v>
      </c>
      <c r="H36" s="107">
        <v>134828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1626079</v>
      </c>
      <c r="G37" s="107">
        <v>94200</v>
      </c>
      <c r="H37" s="107">
        <v>824034</v>
      </c>
      <c r="I37" s="107">
        <v>29000</v>
      </c>
      <c r="J37" s="107">
        <v>678845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53583717</v>
      </c>
      <c r="G38" s="107">
        <v>13702110</v>
      </c>
      <c r="H38" s="107">
        <v>12726736</v>
      </c>
      <c r="I38" s="107">
        <v>21018895</v>
      </c>
      <c r="J38" s="107">
        <v>6135976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1802211</v>
      </c>
      <c r="G39" s="107">
        <v>406600</v>
      </c>
      <c r="H39" s="107">
        <v>627042</v>
      </c>
      <c r="I39" s="107">
        <v>141259</v>
      </c>
      <c r="J39" s="107">
        <v>627310</v>
      </c>
      <c r="K39" s="36"/>
      <c r="L39" s="225" t="s">
        <v>2343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2941652</v>
      </c>
      <c r="G40" s="107">
        <v>0</v>
      </c>
      <c r="H40" s="107">
        <v>306241</v>
      </c>
      <c r="I40" s="107">
        <v>401900</v>
      </c>
      <c r="J40" s="107">
        <v>2233511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31247323</v>
      </c>
      <c r="G41" s="107">
        <v>3166300</v>
      </c>
      <c r="H41" s="107">
        <v>8959398</v>
      </c>
      <c r="I41" s="107">
        <v>11089693</v>
      </c>
      <c r="J41" s="107">
        <v>8031932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31721640</v>
      </c>
      <c r="G42" s="107">
        <v>11729606</v>
      </c>
      <c r="H42" s="107">
        <v>6257985</v>
      </c>
      <c r="I42" s="107">
        <v>1849082</v>
      </c>
      <c r="J42" s="107">
        <v>11884967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12694372</v>
      </c>
      <c r="G43" s="107">
        <v>540680</v>
      </c>
      <c r="H43" s="107">
        <v>3343927</v>
      </c>
      <c r="I43" s="107">
        <v>1132645</v>
      </c>
      <c r="J43" s="107">
        <v>7677120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3488339</v>
      </c>
      <c r="G44" s="107">
        <v>656600</v>
      </c>
      <c r="H44" s="107">
        <v>2104068</v>
      </c>
      <c r="I44" s="107">
        <v>59100</v>
      </c>
      <c r="J44" s="107">
        <v>668571</v>
      </c>
      <c r="K44" s="36"/>
      <c r="L44" s="225" t="s">
        <v>2343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16462789</v>
      </c>
      <c r="G45" s="107">
        <v>11970861</v>
      </c>
      <c r="H45" s="107">
        <v>4427218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25381153</v>
      </c>
      <c r="G46" s="107">
        <v>16969757</v>
      </c>
      <c r="H46" s="107">
        <v>8208304</v>
      </c>
      <c r="I46" s="107">
        <v>0</v>
      </c>
      <c r="J46" s="107">
        <v>203092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5815182</v>
      </c>
      <c r="G47" s="107">
        <v>1002150</v>
      </c>
      <c r="H47" s="107">
        <v>2540743</v>
      </c>
      <c r="I47" s="107">
        <v>165967</v>
      </c>
      <c r="J47" s="107">
        <v>2106322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4182416</v>
      </c>
      <c r="G48" s="107">
        <v>536200</v>
      </c>
      <c r="H48" s="107">
        <v>2535037</v>
      </c>
      <c r="I48" s="107">
        <v>0</v>
      </c>
      <c r="J48" s="107">
        <v>1111179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5986390</v>
      </c>
      <c r="G49" s="107">
        <v>299500</v>
      </c>
      <c r="H49" s="107">
        <v>3575347</v>
      </c>
      <c r="I49" s="107">
        <v>258000</v>
      </c>
      <c r="J49" s="107">
        <v>1853543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449848</v>
      </c>
      <c r="G50" s="107">
        <v>22450</v>
      </c>
      <c r="H50" s="107">
        <v>364269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10692865</v>
      </c>
      <c r="G51" s="107">
        <v>3066975</v>
      </c>
      <c r="H51" s="107">
        <v>3893623</v>
      </c>
      <c r="I51" s="107">
        <v>287500</v>
      </c>
      <c r="J51" s="107">
        <v>3444767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16000314</v>
      </c>
      <c r="G52" s="107">
        <v>1279400</v>
      </c>
      <c r="H52" s="107">
        <v>8054932</v>
      </c>
      <c r="I52" s="107">
        <v>3460935</v>
      </c>
      <c r="J52" s="107">
        <v>3205047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961764</v>
      </c>
      <c r="G53" s="107">
        <v>30</v>
      </c>
      <c r="H53" s="107">
        <v>723085</v>
      </c>
      <c r="I53" s="107">
        <v>0</v>
      </c>
      <c r="J53" s="107">
        <v>238649</v>
      </c>
      <c r="K53" s="36"/>
      <c r="L53" s="225" t="s">
        <v>2347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9234250</v>
      </c>
      <c r="G54" s="107">
        <v>379300</v>
      </c>
      <c r="H54" s="107">
        <v>6151913</v>
      </c>
      <c r="I54" s="107">
        <v>0</v>
      </c>
      <c r="J54" s="107">
        <v>2703037</v>
      </c>
      <c r="K54" s="36"/>
      <c r="L54" s="225" t="s">
        <v>2347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13876831</v>
      </c>
      <c r="G55" s="107">
        <v>6303558</v>
      </c>
      <c r="H55" s="107">
        <v>1592377</v>
      </c>
      <c r="I55" s="107">
        <v>103500</v>
      </c>
      <c r="J55" s="107">
        <v>5877396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14738279</v>
      </c>
      <c r="G56" s="107">
        <v>2111400</v>
      </c>
      <c r="H56" s="107">
        <v>12490019</v>
      </c>
      <c r="I56" s="107">
        <v>0</v>
      </c>
      <c r="J56" s="107">
        <v>136860</v>
      </c>
      <c r="K56" s="36"/>
      <c r="L56" s="225" t="s">
        <v>2347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11271005</v>
      </c>
      <c r="G57" s="107">
        <v>0</v>
      </c>
      <c r="H57" s="107">
        <v>1704763</v>
      </c>
      <c r="I57" s="107">
        <v>8577540</v>
      </c>
      <c r="J57" s="107">
        <v>988702</v>
      </c>
      <c r="K57" s="36"/>
      <c r="L57" s="225" t="s">
        <v>2343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12019744</v>
      </c>
      <c r="G58" s="107">
        <v>667000</v>
      </c>
      <c r="H58" s="107">
        <v>999128</v>
      </c>
      <c r="I58" s="107">
        <v>0</v>
      </c>
      <c r="J58" s="107">
        <v>10353616</v>
      </c>
      <c r="K58" s="36"/>
      <c r="L58" s="225" t="s">
        <v>2347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19520583</v>
      </c>
      <c r="G59" s="107">
        <v>8653000</v>
      </c>
      <c r="H59" s="107">
        <v>8110501</v>
      </c>
      <c r="I59" s="107">
        <v>0</v>
      </c>
      <c r="J59" s="107">
        <v>2757082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21432634</v>
      </c>
      <c r="G60" s="107">
        <v>5655350</v>
      </c>
      <c r="H60" s="107">
        <v>4765529</v>
      </c>
      <c r="I60" s="107">
        <v>1610500</v>
      </c>
      <c r="J60" s="107">
        <v>9401255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16179429</v>
      </c>
      <c r="G61" s="107">
        <v>9044100</v>
      </c>
      <c r="H61" s="107">
        <v>5898306</v>
      </c>
      <c r="I61" s="107">
        <v>0</v>
      </c>
      <c r="J61" s="107">
        <v>1237023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17648488</v>
      </c>
      <c r="G62" s="107">
        <v>8359431</v>
      </c>
      <c r="H62" s="107">
        <v>4645157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5276586</v>
      </c>
      <c r="G63" s="107">
        <v>200200</v>
      </c>
      <c r="H63" s="107">
        <v>4527011</v>
      </c>
      <c r="I63" s="107">
        <v>0</v>
      </c>
      <c r="J63" s="107">
        <v>549375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11034736</v>
      </c>
      <c r="G64" s="107">
        <v>805500</v>
      </c>
      <c r="H64" s="107">
        <v>6757579</v>
      </c>
      <c r="I64" s="107">
        <v>567900</v>
      </c>
      <c r="J64" s="107">
        <v>2903757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10958025</v>
      </c>
      <c r="G65" s="107">
        <v>645400</v>
      </c>
      <c r="H65" s="107">
        <v>1222468</v>
      </c>
      <c r="I65" s="107">
        <v>1449401</v>
      </c>
      <c r="J65" s="107">
        <v>7640756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68235152</v>
      </c>
      <c r="G66" s="107">
        <v>59599000</v>
      </c>
      <c r="H66" s="107">
        <v>5336772</v>
      </c>
      <c r="I66" s="107">
        <v>513940</v>
      </c>
      <c r="J66" s="107">
        <v>2785440</v>
      </c>
      <c r="K66" s="36"/>
      <c r="L66" s="225" t="s">
        <v>2347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5771756</v>
      </c>
      <c r="G67" s="107">
        <v>389000</v>
      </c>
      <c r="H67" s="107">
        <v>3546514</v>
      </c>
      <c r="I67" s="107">
        <v>166750</v>
      </c>
      <c r="J67" s="107">
        <v>1669492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31624271</v>
      </c>
      <c r="G68" s="107">
        <v>4252877</v>
      </c>
      <c r="H68" s="107">
        <v>3235088</v>
      </c>
      <c r="I68" s="107">
        <v>11837500</v>
      </c>
      <c r="J68" s="107">
        <v>12298806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145010514</v>
      </c>
      <c r="G69" s="107">
        <v>5229200</v>
      </c>
      <c r="H69" s="107">
        <v>3832394</v>
      </c>
      <c r="I69" s="107">
        <v>123565000</v>
      </c>
      <c r="J69" s="107">
        <v>12383920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7293202</v>
      </c>
      <c r="G71" s="107">
        <v>3589501</v>
      </c>
      <c r="H71" s="107">
        <v>1456682</v>
      </c>
      <c r="I71" s="107">
        <v>143000</v>
      </c>
      <c r="J71" s="107">
        <v>2104019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75042665</v>
      </c>
      <c r="G72" s="107">
        <v>14393904</v>
      </c>
      <c r="H72" s="107">
        <v>28390955</v>
      </c>
      <c r="I72" s="107">
        <v>27328302</v>
      </c>
      <c r="J72" s="107">
        <v>4929504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23730641</v>
      </c>
      <c r="G73" s="107">
        <v>9269232</v>
      </c>
      <c r="H73" s="107">
        <v>8533321</v>
      </c>
      <c r="I73" s="107">
        <v>350200</v>
      </c>
      <c r="J73" s="107">
        <v>5577888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14297162</v>
      </c>
      <c r="G74" s="107">
        <v>7614720</v>
      </c>
      <c r="H74" s="107">
        <v>4251985</v>
      </c>
      <c r="I74" s="107">
        <v>115201</v>
      </c>
      <c r="J74" s="107">
        <v>2315256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18719926</v>
      </c>
      <c r="G75" s="107">
        <v>3781200</v>
      </c>
      <c r="H75" s="107">
        <v>9757739</v>
      </c>
      <c r="I75" s="107">
        <v>508450</v>
      </c>
      <c r="J75" s="107">
        <v>4672537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116851615</v>
      </c>
      <c r="G76" s="107">
        <v>55156400</v>
      </c>
      <c r="H76" s="107">
        <v>9038496</v>
      </c>
      <c r="I76" s="107">
        <v>2400150</v>
      </c>
      <c r="J76" s="107">
        <v>50256569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4451076</v>
      </c>
      <c r="G77" s="107">
        <v>1876153</v>
      </c>
      <c r="H77" s="107">
        <v>2498298</v>
      </c>
      <c r="I77" s="107">
        <v>0</v>
      </c>
      <c r="J77" s="107">
        <v>76625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5" t="s">
        <v>2343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4836060</v>
      </c>
      <c r="G79" s="107">
        <v>1462100</v>
      </c>
      <c r="H79" s="107">
        <v>2312741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7499967</v>
      </c>
      <c r="G81" s="107">
        <v>1785303</v>
      </c>
      <c r="H81" s="107">
        <v>5367908</v>
      </c>
      <c r="I81" s="107">
        <v>0</v>
      </c>
      <c r="J81" s="107">
        <v>346756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9543680</v>
      </c>
      <c r="G82" s="107">
        <v>913600</v>
      </c>
      <c r="H82" s="107">
        <v>5483016</v>
      </c>
      <c r="I82" s="107">
        <v>0</v>
      </c>
      <c r="J82" s="107">
        <v>3147064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7268321</v>
      </c>
      <c r="G83" s="107">
        <v>2544701</v>
      </c>
      <c r="H83" s="107">
        <v>2252451</v>
      </c>
      <c r="I83" s="107">
        <v>0</v>
      </c>
      <c r="J83" s="107">
        <v>2471169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12614638</v>
      </c>
      <c r="G84" s="107">
        <v>1211050</v>
      </c>
      <c r="H84" s="107">
        <v>4058205</v>
      </c>
      <c r="I84" s="107">
        <v>5459950</v>
      </c>
      <c r="J84" s="107">
        <v>1885433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46180744</v>
      </c>
      <c r="G86" s="107">
        <v>2220205</v>
      </c>
      <c r="H86" s="107">
        <v>21203298</v>
      </c>
      <c r="I86" s="107">
        <v>9969288</v>
      </c>
      <c r="J86" s="107">
        <v>12787953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6640254</v>
      </c>
      <c r="G87" s="107">
        <v>376100</v>
      </c>
      <c r="H87" s="107">
        <v>4655430</v>
      </c>
      <c r="I87" s="107">
        <v>0</v>
      </c>
      <c r="J87" s="107">
        <v>1608724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6243267</v>
      </c>
      <c r="G88" s="107">
        <v>309750</v>
      </c>
      <c r="H88" s="107">
        <v>3402571</v>
      </c>
      <c r="I88" s="107">
        <v>94001</v>
      </c>
      <c r="J88" s="107">
        <v>2436945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89864755</v>
      </c>
      <c r="G89" s="107">
        <v>7885900</v>
      </c>
      <c r="H89" s="107">
        <v>5368625</v>
      </c>
      <c r="I89" s="107">
        <v>39218600</v>
      </c>
      <c r="J89" s="107">
        <v>37391630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6281165</v>
      </c>
      <c r="G90" s="107">
        <v>0</v>
      </c>
      <c r="H90" s="107">
        <v>894226</v>
      </c>
      <c r="I90" s="107">
        <v>0</v>
      </c>
      <c r="J90" s="107">
        <v>5386939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12647904</v>
      </c>
      <c r="G91" s="107">
        <v>6147160</v>
      </c>
      <c r="H91" s="107">
        <v>5913316</v>
      </c>
      <c r="I91" s="107">
        <v>275853</v>
      </c>
      <c r="J91" s="107">
        <v>311575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18004278</v>
      </c>
      <c r="G92" s="107">
        <v>69000</v>
      </c>
      <c r="H92" s="107">
        <v>4333579</v>
      </c>
      <c r="I92" s="107">
        <v>11328141</v>
      </c>
      <c r="J92" s="107">
        <v>2273558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5247741</v>
      </c>
      <c r="G93" s="107">
        <v>421100</v>
      </c>
      <c r="H93" s="107">
        <v>897389</v>
      </c>
      <c r="I93" s="107">
        <v>0</v>
      </c>
      <c r="J93" s="107">
        <v>3929252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12749939</v>
      </c>
      <c r="G94" s="107">
        <v>3387650</v>
      </c>
      <c r="H94" s="107">
        <v>4162289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10440390</v>
      </c>
      <c r="G95" s="107">
        <v>878430</v>
      </c>
      <c r="H95" s="107">
        <v>5298438</v>
      </c>
      <c r="I95" s="107">
        <v>0</v>
      </c>
      <c r="J95" s="107">
        <v>4263522</v>
      </c>
      <c r="K95" s="36"/>
      <c r="L95" s="225" t="s">
        <v>2343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8320134</v>
      </c>
      <c r="G96" s="107">
        <v>2213000</v>
      </c>
      <c r="H96" s="107">
        <v>3459904</v>
      </c>
      <c r="I96" s="107">
        <v>136700</v>
      </c>
      <c r="J96" s="107">
        <v>2510530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9565812</v>
      </c>
      <c r="G97" s="107">
        <v>336800</v>
      </c>
      <c r="H97" s="107">
        <v>7406897</v>
      </c>
      <c r="I97" s="107">
        <v>0</v>
      </c>
      <c r="J97" s="107">
        <v>1822115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24048753</v>
      </c>
      <c r="G98" s="107">
        <v>19389222</v>
      </c>
      <c r="H98" s="107">
        <v>2324156</v>
      </c>
      <c r="I98" s="107">
        <v>288000</v>
      </c>
      <c r="J98" s="107">
        <v>2047375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135534667</v>
      </c>
      <c r="G99" s="107">
        <v>8973743</v>
      </c>
      <c r="H99" s="107">
        <v>10214965</v>
      </c>
      <c r="I99" s="107">
        <v>8067700</v>
      </c>
      <c r="J99" s="107">
        <v>108278259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12102968</v>
      </c>
      <c r="G100" s="107">
        <v>1390500</v>
      </c>
      <c r="H100" s="107">
        <v>5197301</v>
      </c>
      <c r="I100" s="107">
        <v>4300000</v>
      </c>
      <c r="J100" s="107">
        <v>1215167</v>
      </c>
      <c r="K100" s="36"/>
      <c r="L100" s="225" t="s">
        <v>2347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19754353</v>
      </c>
      <c r="G101" s="107">
        <v>2811975</v>
      </c>
      <c r="H101" s="107">
        <v>8522950</v>
      </c>
      <c r="I101" s="107">
        <v>375100</v>
      </c>
      <c r="J101" s="107">
        <v>8044328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18822759</v>
      </c>
      <c r="G102" s="107">
        <v>4160494</v>
      </c>
      <c r="H102" s="107">
        <v>2283185</v>
      </c>
      <c r="I102" s="107">
        <v>12500</v>
      </c>
      <c r="J102" s="107">
        <v>12366580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4561172</v>
      </c>
      <c r="G103" s="107">
        <v>0</v>
      </c>
      <c r="H103" s="107">
        <v>2351051</v>
      </c>
      <c r="I103" s="107">
        <v>0</v>
      </c>
      <c r="J103" s="107">
        <v>2210121</v>
      </c>
      <c r="K103" s="36"/>
      <c r="L103" s="178" t="s">
        <v>2321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41572695</v>
      </c>
      <c r="G104" s="107">
        <v>4768340</v>
      </c>
      <c r="H104" s="107">
        <v>21442303</v>
      </c>
      <c r="I104" s="107">
        <v>347100</v>
      </c>
      <c r="J104" s="107">
        <v>15014952</v>
      </c>
      <c r="K104" s="36"/>
      <c r="L104" s="225" t="s">
        <v>2347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19527866</v>
      </c>
      <c r="G105" s="107">
        <v>11124983</v>
      </c>
      <c r="H105" s="107">
        <v>5808928</v>
      </c>
      <c r="I105" s="107">
        <v>745000</v>
      </c>
      <c r="J105" s="107">
        <v>1848955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8978746</v>
      </c>
      <c r="G106" s="107">
        <v>1089190</v>
      </c>
      <c r="H106" s="107">
        <v>5524346</v>
      </c>
      <c r="I106" s="107">
        <v>0</v>
      </c>
      <c r="J106" s="107">
        <v>2365210</v>
      </c>
      <c r="K106" s="36"/>
      <c r="L106" s="225" t="s">
        <v>2343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6123414</v>
      </c>
      <c r="G107" s="107">
        <v>203500</v>
      </c>
      <c r="H107" s="107">
        <v>1521286</v>
      </c>
      <c r="I107" s="107">
        <v>0</v>
      </c>
      <c r="J107" s="107">
        <v>4398628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4353784</v>
      </c>
      <c r="G108" s="107">
        <v>1135000</v>
      </c>
      <c r="H108" s="107">
        <v>684749</v>
      </c>
      <c r="I108" s="107">
        <v>0</v>
      </c>
      <c r="J108" s="107">
        <v>2534035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19132705</v>
      </c>
      <c r="G109" s="107">
        <v>51300</v>
      </c>
      <c r="H109" s="107">
        <v>12053348</v>
      </c>
      <c r="I109" s="107">
        <v>272500</v>
      </c>
      <c r="J109" s="107">
        <v>6755557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10395455</v>
      </c>
      <c r="G110" s="107">
        <v>2001500</v>
      </c>
      <c r="H110" s="107">
        <v>3710837</v>
      </c>
      <c r="I110" s="107">
        <v>635201</v>
      </c>
      <c r="J110" s="107">
        <v>4047917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15964575</v>
      </c>
      <c r="G111" s="107">
        <v>6606581</v>
      </c>
      <c r="H111" s="107">
        <v>7868932</v>
      </c>
      <c r="I111" s="107">
        <v>17000</v>
      </c>
      <c r="J111" s="107">
        <v>1472062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10669700</v>
      </c>
      <c r="G112" s="107">
        <v>0</v>
      </c>
      <c r="H112" s="107">
        <v>416283</v>
      </c>
      <c r="I112" s="107">
        <v>6628700</v>
      </c>
      <c r="J112" s="107">
        <v>3624717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33267590</v>
      </c>
      <c r="G113" s="107">
        <v>5822182</v>
      </c>
      <c r="H113" s="107">
        <v>20445506</v>
      </c>
      <c r="I113" s="107">
        <v>1002200</v>
      </c>
      <c r="J113" s="107">
        <v>5997702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32216670</v>
      </c>
      <c r="G114" s="107">
        <v>15124381</v>
      </c>
      <c r="H114" s="107">
        <v>12111552</v>
      </c>
      <c r="I114" s="107">
        <v>265177</v>
      </c>
      <c r="J114" s="107">
        <v>4715560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23434075</v>
      </c>
      <c r="G115" s="107">
        <v>0</v>
      </c>
      <c r="H115" s="107">
        <v>0</v>
      </c>
      <c r="I115" s="107">
        <v>45000</v>
      </c>
      <c r="J115" s="107">
        <v>23389075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14152825</v>
      </c>
      <c r="G116" s="107">
        <v>4480409</v>
      </c>
      <c r="H116" s="107">
        <v>9275315</v>
      </c>
      <c r="I116" s="107">
        <v>0</v>
      </c>
      <c r="J116" s="107">
        <v>397101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27454045</v>
      </c>
      <c r="G117" s="107">
        <v>240000</v>
      </c>
      <c r="H117" s="107">
        <v>3519397</v>
      </c>
      <c r="I117" s="107">
        <v>21747500</v>
      </c>
      <c r="J117" s="107">
        <v>1947148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2114729</v>
      </c>
      <c r="G118" s="107">
        <v>0</v>
      </c>
      <c r="H118" s="107">
        <v>1674697</v>
      </c>
      <c r="I118" s="107">
        <v>201300</v>
      </c>
      <c r="J118" s="107">
        <v>238732</v>
      </c>
      <c r="K118" s="36"/>
      <c r="L118" s="225" t="s">
        <v>2347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11267557</v>
      </c>
      <c r="G119" s="107">
        <v>1916100</v>
      </c>
      <c r="H119" s="107">
        <v>5681857</v>
      </c>
      <c r="I119" s="107">
        <v>3575000</v>
      </c>
      <c r="J119" s="107">
        <v>94600</v>
      </c>
      <c r="K119" s="36"/>
      <c r="L119" s="225" t="s">
        <v>2347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12364060</v>
      </c>
      <c r="G120" s="107">
        <v>3627600</v>
      </c>
      <c r="H120" s="107">
        <v>4603527</v>
      </c>
      <c r="I120" s="107">
        <v>907765</v>
      </c>
      <c r="J120" s="107">
        <v>3225168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12455099</v>
      </c>
      <c r="G121" s="107">
        <v>2839223</v>
      </c>
      <c r="H121" s="107">
        <v>6568571</v>
      </c>
      <c r="I121" s="107">
        <v>655446</v>
      </c>
      <c r="J121" s="107">
        <v>2391859</v>
      </c>
      <c r="K121" s="36"/>
      <c r="L121" s="225" t="s">
        <v>2347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18180712</v>
      </c>
      <c r="G122" s="107">
        <v>5502254</v>
      </c>
      <c r="H122" s="107">
        <v>561050</v>
      </c>
      <c r="I122" s="107">
        <v>9118534</v>
      </c>
      <c r="J122" s="107">
        <v>2998874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23483591</v>
      </c>
      <c r="G123" s="107">
        <v>5301080</v>
      </c>
      <c r="H123" s="107">
        <v>12344633</v>
      </c>
      <c r="I123" s="107">
        <v>221700</v>
      </c>
      <c r="J123" s="107">
        <v>5616178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5" t="s">
        <v>2343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1143848</v>
      </c>
      <c r="G125" s="107">
        <v>4000</v>
      </c>
      <c r="H125" s="107">
        <v>908170</v>
      </c>
      <c r="I125" s="107">
        <v>167768</v>
      </c>
      <c r="J125" s="107">
        <v>63910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5005752</v>
      </c>
      <c r="G126" s="107">
        <v>0</v>
      </c>
      <c r="H126" s="107">
        <v>778910</v>
      </c>
      <c r="I126" s="107">
        <v>2807355</v>
      </c>
      <c r="J126" s="107">
        <v>1419487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12565351</v>
      </c>
      <c r="G127" s="107">
        <v>909820</v>
      </c>
      <c r="H127" s="107">
        <v>3313031</v>
      </c>
      <c r="I127" s="107">
        <v>2234651</v>
      </c>
      <c r="J127" s="107">
        <v>6107849</v>
      </c>
      <c r="K127" s="36"/>
      <c r="L127" s="225" t="s">
        <v>2343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3582490</v>
      </c>
      <c r="G128" s="107">
        <v>204500</v>
      </c>
      <c r="H128" s="107">
        <v>2124585</v>
      </c>
      <c r="I128" s="107">
        <v>11399</v>
      </c>
      <c r="J128" s="107">
        <v>1242006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178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14317435</v>
      </c>
      <c r="G130" s="107">
        <v>7332399</v>
      </c>
      <c r="H130" s="107">
        <v>1658021</v>
      </c>
      <c r="I130" s="107">
        <v>4554682</v>
      </c>
      <c r="J130" s="107">
        <v>772333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27824645</v>
      </c>
      <c r="G131" s="107">
        <v>670900</v>
      </c>
      <c r="H131" s="107">
        <v>5606332</v>
      </c>
      <c r="I131" s="107">
        <v>1186050</v>
      </c>
      <c r="J131" s="107">
        <v>20361363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14526538</v>
      </c>
      <c r="G132" s="107">
        <v>5524400</v>
      </c>
      <c r="H132" s="107">
        <v>1252634</v>
      </c>
      <c r="I132" s="107">
        <v>6378217</v>
      </c>
      <c r="J132" s="107">
        <v>1371287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15002417</v>
      </c>
      <c r="G133" s="107">
        <v>2717561</v>
      </c>
      <c r="H133" s="107">
        <v>3976871</v>
      </c>
      <c r="I133" s="107">
        <v>9900</v>
      </c>
      <c r="J133" s="107">
        <v>8298085</v>
      </c>
      <c r="K133" s="36"/>
      <c r="L133" s="225" t="s">
        <v>2347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6073726</v>
      </c>
      <c r="G134" s="107">
        <v>2845165</v>
      </c>
      <c r="H134" s="107">
        <v>1921437</v>
      </c>
      <c r="I134" s="107">
        <v>741299</v>
      </c>
      <c r="J134" s="107">
        <v>565825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12474174</v>
      </c>
      <c r="G135" s="107">
        <v>4703771</v>
      </c>
      <c r="H135" s="107">
        <v>2735808</v>
      </c>
      <c r="I135" s="107">
        <v>0</v>
      </c>
      <c r="J135" s="107">
        <v>5034595</v>
      </c>
      <c r="K135" s="36"/>
      <c r="L135" s="225" t="s">
        <v>2347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63934152</v>
      </c>
      <c r="G136" s="107">
        <v>10967404</v>
      </c>
      <c r="H136" s="107">
        <v>6365786</v>
      </c>
      <c r="I136" s="107">
        <v>14981039</v>
      </c>
      <c r="J136" s="107">
        <v>31619923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684359</v>
      </c>
      <c r="G137" s="107">
        <v>470000</v>
      </c>
      <c r="H137" s="107">
        <v>164339</v>
      </c>
      <c r="I137" s="107">
        <v>39000</v>
      </c>
      <c r="J137" s="107">
        <v>11020</v>
      </c>
      <c r="K137" s="36"/>
      <c r="L137" s="225" t="s">
        <v>2347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21029951</v>
      </c>
      <c r="G138" s="107">
        <v>22050</v>
      </c>
      <c r="H138" s="107">
        <v>5009477</v>
      </c>
      <c r="I138" s="107">
        <v>1187854</v>
      </c>
      <c r="J138" s="107">
        <v>14810570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4526370</v>
      </c>
      <c r="G139" s="107">
        <v>459474</v>
      </c>
      <c r="H139" s="107">
        <v>2509656</v>
      </c>
      <c r="I139" s="107">
        <v>122037</v>
      </c>
      <c r="J139" s="107">
        <v>1435203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14387017</v>
      </c>
      <c r="G140" s="107">
        <v>2094266</v>
      </c>
      <c r="H140" s="107">
        <v>6465585</v>
      </c>
      <c r="I140" s="107">
        <v>3666600</v>
      </c>
      <c r="J140" s="107">
        <v>2160566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7306290</v>
      </c>
      <c r="G141" s="107">
        <v>1732566</v>
      </c>
      <c r="H141" s="107">
        <v>3836348</v>
      </c>
      <c r="I141" s="107">
        <v>108800</v>
      </c>
      <c r="J141" s="107">
        <v>1628576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9625883</v>
      </c>
      <c r="G142" s="107">
        <v>886425</v>
      </c>
      <c r="H142" s="107">
        <v>3819411</v>
      </c>
      <c r="I142" s="107">
        <v>436004</v>
      </c>
      <c r="J142" s="107">
        <v>4484043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34455738</v>
      </c>
      <c r="G143" s="107">
        <v>10440126</v>
      </c>
      <c r="H143" s="107">
        <v>13439250</v>
      </c>
      <c r="I143" s="107">
        <v>6215448</v>
      </c>
      <c r="J143" s="107">
        <v>4360914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2323813</v>
      </c>
      <c r="G144" s="107">
        <v>379800</v>
      </c>
      <c r="H144" s="107">
        <v>1944013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178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4863827</v>
      </c>
      <c r="G146" s="107">
        <v>135500</v>
      </c>
      <c r="H146" s="107">
        <v>2708754</v>
      </c>
      <c r="I146" s="107">
        <v>0</v>
      </c>
      <c r="J146" s="107">
        <v>2019573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60316512</v>
      </c>
      <c r="G147" s="107">
        <v>549818</v>
      </c>
      <c r="H147" s="107">
        <v>15102901</v>
      </c>
      <c r="I147" s="107">
        <v>20125988</v>
      </c>
      <c r="J147" s="107">
        <v>24537805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993992</v>
      </c>
      <c r="G148" s="107">
        <v>249600</v>
      </c>
      <c r="H148" s="107">
        <v>139967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3264337</v>
      </c>
      <c r="G149" s="107">
        <v>442300</v>
      </c>
      <c r="H149" s="107">
        <v>1640877</v>
      </c>
      <c r="I149" s="107">
        <v>309234</v>
      </c>
      <c r="J149" s="107">
        <v>871926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2134504</v>
      </c>
      <c r="G150" s="107">
        <v>22967</v>
      </c>
      <c r="H150" s="107">
        <v>1747073</v>
      </c>
      <c r="I150" s="107">
        <v>8000</v>
      </c>
      <c r="J150" s="107">
        <v>356464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516692</v>
      </c>
      <c r="G151" s="107">
        <v>0</v>
      </c>
      <c r="H151" s="107">
        <v>379742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27761630</v>
      </c>
      <c r="G152" s="107">
        <v>60021</v>
      </c>
      <c r="H152" s="107">
        <v>6574922</v>
      </c>
      <c r="I152" s="107">
        <v>10716548</v>
      </c>
      <c r="J152" s="107">
        <v>10410139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2174246</v>
      </c>
      <c r="G153" s="107">
        <v>111360</v>
      </c>
      <c r="H153" s="107">
        <v>1803496</v>
      </c>
      <c r="I153" s="107">
        <v>0</v>
      </c>
      <c r="J153" s="107">
        <v>259390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1430142</v>
      </c>
      <c r="G154" s="107">
        <v>169000</v>
      </c>
      <c r="H154" s="107">
        <v>913981</v>
      </c>
      <c r="I154" s="107">
        <v>63851</v>
      </c>
      <c r="J154" s="107">
        <v>283310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2630171</v>
      </c>
      <c r="G155" s="107">
        <v>41770</v>
      </c>
      <c r="H155" s="107">
        <v>2031349</v>
      </c>
      <c r="I155" s="107">
        <v>134278</v>
      </c>
      <c r="J155" s="107">
        <v>422774</v>
      </c>
      <c r="K155" s="36"/>
      <c r="L155" s="225" t="s">
        <v>2343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5365471</v>
      </c>
      <c r="G156" s="107">
        <v>92959</v>
      </c>
      <c r="H156" s="107">
        <v>4761084</v>
      </c>
      <c r="I156" s="107">
        <v>104313</v>
      </c>
      <c r="J156" s="107">
        <v>407115</v>
      </c>
      <c r="K156" s="36"/>
      <c r="L156" s="225" t="s">
        <v>2347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2558488</v>
      </c>
      <c r="G157" s="107">
        <v>610550</v>
      </c>
      <c r="H157" s="107">
        <v>851140</v>
      </c>
      <c r="I157" s="107">
        <v>508401</v>
      </c>
      <c r="J157" s="107">
        <v>588397</v>
      </c>
      <c r="K157" s="36"/>
      <c r="L157" s="225" t="s">
        <v>2347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4678299</v>
      </c>
      <c r="G158" s="107">
        <v>321150</v>
      </c>
      <c r="H158" s="107">
        <v>2298467</v>
      </c>
      <c r="I158" s="107">
        <v>197355</v>
      </c>
      <c r="J158" s="107">
        <v>1861327</v>
      </c>
      <c r="K158" s="36"/>
      <c r="L158" s="225" t="s">
        <v>2347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347376</v>
      </c>
      <c r="G159" s="107">
        <v>19501</v>
      </c>
      <c r="H159" s="107">
        <v>216737</v>
      </c>
      <c r="I159" s="107">
        <v>30380</v>
      </c>
      <c r="J159" s="107">
        <v>80758</v>
      </c>
      <c r="K159" s="36"/>
      <c r="L159" s="225" t="s">
        <v>2343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20666411</v>
      </c>
      <c r="G160" s="107">
        <v>7797608</v>
      </c>
      <c r="H160" s="107">
        <v>2979838</v>
      </c>
      <c r="I160" s="107">
        <v>3838587</v>
      </c>
      <c r="J160" s="107">
        <v>6050378</v>
      </c>
      <c r="K160" s="36"/>
      <c r="L160" s="225" t="s">
        <v>2347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178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599996</v>
      </c>
      <c r="G162" s="107">
        <v>170700</v>
      </c>
      <c r="H162" s="107">
        <v>301776</v>
      </c>
      <c r="I162" s="107">
        <v>64300</v>
      </c>
      <c r="J162" s="107">
        <v>63220</v>
      </c>
      <c r="K162" s="36"/>
      <c r="L162" s="225" t="s">
        <v>2347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349000</v>
      </c>
      <c r="G163" s="107">
        <v>0</v>
      </c>
      <c r="H163" s="107">
        <v>82845</v>
      </c>
      <c r="I163" s="107">
        <v>247300</v>
      </c>
      <c r="J163" s="107">
        <v>18855</v>
      </c>
      <c r="K163" s="36"/>
      <c r="L163" s="178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4317782</v>
      </c>
      <c r="G164" s="107">
        <v>244000</v>
      </c>
      <c r="H164" s="107">
        <v>2822457</v>
      </c>
      <c r="I164" s="107">
        <v>7000</v>
      </c>
      <c r="J164" s="107">
        <v>1244325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296598</v>
      </c>
      <c r="G165" s="107">
        <v>0</v>
      </c>
      <c r="H165" s="107">
        <v>296598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2581780</v>
      </c>
      <c r="G166" s="107">
        <v>30000</v>
      </c>
      <c r="H166" s="107">
        <v>2333131</v>
      </c>
      <c r="I166" s="107">
        <v>10000</v>
      </c>
      <c r="J166" s="107">
        <v>208649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12398664</v>
      </c>
      <c r="G167" s="107">
        <v>1881465</v>
      </c>
      <c r="H167" s="107">
        <v>3680226</v>
      </c>
      <c r="I167" s="107">
        <v>2615251</v>
      </c>
      <c r="J167" s="107">
        <v>4221722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4958939</v>
      </c>
      <c r="G168" s="107">
        <v>507900</v>
      </c>
      <c r="H168" s="107">
        <v>1971099</v>
      </c>
      <c r="I168" s="107">
        <v>27300</v>
      </c>
      <c r="J168" s="107">
        <v>2452640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9506699</v>
      </c>
      <c r="G169" s="107">
        <v>4880150</v>
      </c>
      <c r="H169" s="107">
        <v>1522738</v>
      </c>
      <c r="I169" s="107">
        <v>698500</v>
      </c>
      <c r="J169" s="107">
        <v>2405311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427121</v>
      </c>
      <c r="G170" s="107">
        <v>0</v>
      </c>
      <c r="H170" s="107">
        <v>412571</v>
      </c>
      <c r="I170" s="107">
        <v>0</v>
      </c>
      <c r="J170" s="107">
        <v>14550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114604547</v>
      </c>
      <c r="G171" s="107">
        <v>770380</v>
      </c>
      <c r="H171" s="107">
        <v>13689708</v>
      </c>
      <c r="I171" s="107">
        <v>63137622</v>
      </c>
      <c r="J171" s="107">
        <v>37006837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96192018</v>
      </c>
      <c r="G172" s="107">
        <v>11805372</v>
      </c>
      <c r="H172" s="107">
        <v>26949683</v>
      </c>
      <c r="I172" s="107">
        <v>9579253</v>
      </c>
      <c r="J172" s="107">
        <v>47857710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476472</v>
      </c>
      <c r="G173" s="107">
        <v>0</v>
      </c>
      <c r="H173" s="107">
        <v>454922</v>
      </c>
      <c r="I173" s="107">
        <v>18150</v>
      </c>
      <c r="J173" s="107">
        <v>3400</v>
      </c>
      <c r="K173" s="36"/>
      <c r="L173" s="225" t="s">
        <v>2347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3200033</v>
      </c>
      <c r="G174" s="107">
        <v>624486</v>
      </c>
      <c r="H174" s="107">
        <v>912637</v>
      </c>
      <c r="I174" s="107">
        <v>0</v>
      </c>
      <c r="J174" s="107">
        <v>1662910</v>
      </c>
      <c r="K174" s="36"/>
      <c r="L174" s="225" t="s">
        <v>2347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5522840</v>
      </c>
      <c r="G175" s="107">
        <v>0</v>
      </c>
      <c r="H175" s="107">
        <v>4060663</v>
      </c>
      <c r="I175" s="107">
        <v>0</v>
      </c>
      <c r="J175" s="107">
        <v>1462177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802567</v>
      </c>
      <c r="G176" s="107">
        <v>3001</v>
      </c>
      <c r="H176" s="107">
        <v>687566</v>
      </c>
      <c r="I176" s="107">
        <v>0</v>
      </c>
      <c r="J176" s="107">
        <v>112000</v>
      </c>
      <c r="K176" s="36"/>
      <c r="L176" s="225" t="s">
        <v>2347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5271174</v>
      </c>
      <c r="G177" s="107">
        <v>0</v>
      </c>
      <c r="H177" s="107">
        <v>2180725</v>
      </c>
      <c r="I177" s="107">
        <v>903741</v>
      </c>
      <c r="J177" s="107">
        <v>2186708</v>
      </c>
      <c r="K177" s="36"/>
      <c r="L177" s="225" t="s">
        <v>2347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38953725</v>
      </c>
      <c r="G178" s="107">
        <v>12034647</v>
      </c>
      <c r="H178" s="107">
        <v>18879522</v>
      </c>
      <c r="I178" s="107">
        <v>1545367</v>
      </c>
      <c r="J178" s="107">
        <v>6494189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9155556</v>
      </c>
      <c r="G179" s="107">
        <v>750375</v>
      </c>
      <c r="H179" s="107">
        <v>6045771</v>
      </c>
      <c r="I179" s="107">
        <v>0</v>
      </c>
      <c r="J179" s="107">
        <v>2359410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42573300</v>
      </c>
      <c r="G180" s="107">
        <v>7432850</v>
      </c>
      <c r="H180" s="107">
        <v>12812873</v>
      </c>
      <c r="I180" s="107">
        <v>12650</v>
      </c>
      <c r="J180" s="107">
        <v>22314927</v>
      </c>
      <c r="K180" s="36"/>
      <c r="L180" s="225" t="s">
        <v>2347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4858621</v>
      </c>
      <c r="G181" s="107">
        <v>1425715</v>
      </c>
      <c r="H181" s="107">
        <v>2824133</v>
      </c>
      <c r="I181" s="107">
        <v>0</v>
      </c>
      <c r="J181" s="107">
        <v>608773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236672</v>
      </c>
      <c r="G182" s="107">
        <v>0</v>
      </c>
      <c r="H182" s="107">
        <v>226672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665907</v>
      </c>
      <c r="G183" s="107">
        <v>0</v>
      </c>
      <c r="H183" s="107">
        <v>660907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5" t="s">
        <v>2342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4132200</v>
      </c>
      <c r="G185" s="107">
        <v>0</v>
      </c>
      <c r="H185" s="107">
        <v>3317145</v>
      </c>
      <c r="I185" s="107">
        <v>297711</v>
      </c>
      <c r="J185" s="107">
        <v>517344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2256713</v>
      </c>
      <c r="G187" s="107">
        <v>0</v>
      </c>
      <c r="H187" s="107">
        <v>1354599</v>
      </c>
      <c r="I187" s="107">
        <v>0</v>
      </c>
      <c r="J187" s="107">
        <v>902114</v>
      </c>
      <c r="K187" s="36"/>
      <c r="L187" s="225" t="s">
        <v>2347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178" t="s">
        <v>2321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1432827</v>
      </c>
      <c r="G189" s="107">
        <v>0</v>
      </c>
      <c r="H189" s="107">
        <v>934652</v>
      </c>
      <c r="I189" s="107">
        <v>0</v>
      </c>
      <c r="J189" s="107">
        <v>498175</v>
      </c>
      <c r="K189" s="36"/>
      <c r="L189" s="225" t="s">
        <v>2347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53045838</v>
      </c>
      <c r="G190" s="107">
        <v>205750</v>
      </c>
      <c r="H190" s="107">
        <v>8296487</v>
      </c>
      <c r="I190" s="107">
        <v>5400</v>
      </c>
      <c r="J190" s="107">
        <v>44538201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3119736</v>
      </c>
      <c r="G191" s="107">
        <v>89850</v>
      </c>
      <c r="H191" s="107">
        <v>2482688</v>
      </c>
      <c r="I191" s="107">
        <v>3592</v>
      </c>
      <c r="J191" s="107">
        <v>543606</v>
      </c>
      <c r="K191" s="36"/>
      <c r="L191" s="225" t="s">
        <v>2347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4483374</v>
      </c>
      <c r="G193" s="107">
        <v>144550</v>
      </c>
      <c r="H193" s="107">
        <v>2212983</v>
      </c>
      <c r="I193" s="107">
        <v>363000</v>
      </c>
      <c r="J193" s="107">
        <v>1762841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20581368</v>
      </c>
      <c r="G194" s="107">
        <v>727800</v>
      </c>
      <c r="H194" s="107">
        <v>1439663</v>
      </c>
      <c r="I194" s="107">
        <v>240741</v>
      </c>
      <c r="J194" s="107">
        <v>18173164</v>
      </c>
      <c r="K194" s="36"/>
      <c r="L194" s="225" t="s">
        <v>2347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3301508</v>
      </c>
      <c r="G195" s="107">
        <v>92500</v>
      </c>
      <c r="H195" s="107">
        <v>1903066</v>
      </c>
      <c r="I195" s="107">
        <v>0</v>
      </c>
      <c r="J195" s="107">
        <v>1305942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2347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21683461</v>
      </c>
      <c r="G197" s="107">
        <v>691715</v>
      </c>
      <c r="H197" s="107">
        <v>9797459</v>
      </c>
      <c r="I197" s="107">
        <v>154484</v>
      </c>
      <c r="J197" s="107">
        <v>11039803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2032856</v>
      </c>
      <c r="G198" s="107">
        <v>0</v>
      </c>
      <c r="H198" s="107">
        <v>11800</v>
      </c>
      <c r="I198" s="107">
        <v>1523100</v>
      </c>
      <c r="J198" s="107">
        <v>497956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28522125</v>
      </c>
      <c r="G199" s="107">
        <v>10632185</v>
      </c>
      <c r="H199" s="107">
        <v>12060162</v>
      </c>
      <c r="I199" s="107">
        <v>1030303</v>
      </c>
      <c r="J199" s="107">
        <v>4799475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178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64761513</v>
      </c>
      <c r="G201" s="107">
        <v>56016909</v>
      </c>
      <c r="H201" s="107">
        <v>5719249</v>
      </c>
      <c r="I201" s="107">
        <v>106353</v>
      </c>
      <c r="J201" s="107">
        <v>2919002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21381406</v>
      </c>
      <c r="G202" s="107">
        <v>1815606</v>
      </c>
      <c r="H202" s="107">
        <v>14076559</v>
      </c>
      <c r="I202" s="107">
        <v>175000</v>
      </c>
      <c r="J202" s="107">
        <v>5314241</v>
      </c>
      <c r="K202" s="36"/>
      <c r="L202" s="225" t="s">
        <v>2347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2852103</v>
      </c>
      <c r="G203" s="107">
        <v>1118700</v>
      </c>
      <c r="H203" s="107">
        <v>1733403</v>
      </c>
      <c r="I203" s="107">
        <v>0</v>
      </c>
      <c r="J203" s="107">
        <v>0</v>
      </c>
      <c r="K203" s="36"/>
      <c r="L203" s="225" t="s">
        <v>2347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6007368</v>
      </c>
      <c r="G204" s="107">
        <v>1084125</v>
      </c>
      <c r="H204" s="107">
        <v>2997839</v>
      </c>
      <c r="I204" s="107">
        <v>482924</v>
      </c>
      <c r="J204" s="107">
        <v>1442480</v>
      </c>
      <c r="K204" s="36"/>
      <c r="L204" s="225" t="s">
        <v>2347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21534861</v>
      </c>
      <c r="G205" s="107">
        <v>3951036</v>
      </c>
      <c r="H205" s="107">
        <v>12390539</v>
      </c>
      <c r="I205" s="107">
        <v>3450710</v>
      </c>
      <c r="J205" s="107">
        <v>1742576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28787502</v>
      </c>
      <c r="G206" s="107">
        <v>12773574</v>
      </c>
      <c r="H206" s="107">
        <v>8660864</v>
      </c>
      <c r="I206" s="107">
        <v>5948562</v>
      </c>
      <c r="J206" s="107">
        <v>1404502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15376214</v>
      </c>
      <c r="G207" s="107">
        <v>9605829</v>
      </c>
      <c r="H207" s="107">
        <v>4247610</v>
      </c>
      <c r="I207" s="107">
        <v>0</v>
      </c>
      <c r="J207" s="107">
        <v>1522775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70476601</v>
      </c>
      <c r="G208" s="107">
        <v>50695462</v>
      </c>
      <c r="H208" s="107">
        <v>14540628</v>
      </c>
      <c r="I208" s="107">
        <v>231300</v>
      </c>
      <c r="J208" s="107">
        <v>5009211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28550346</v>
      </c>
      <c r="G209" s="107">
        <v>21204501</v>
      </c>
      <c r="H209" s="107">
        <v>5109703</v>
      </c>
      <c r="I209" s="107">
        <v>745325</v>
      </c>
      <c r="J209" s="107">
        <v>1490817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31690715</v>
      </c>
      <c r="G210" s="107">
        <v>24220580</v>
      </c>
      <c r="H210" s="107">
        <v>5646661</v>
      </c>
      <c r="I210" s="107">
        <v>79000</v>
      </c>
      <c r="J210" s="107">
        <v>1744474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13245726</v>
      </c>
      <c r="G211" s="107">
        <v>3193153</v>
      </c>
      <c r="H211" s="107">
        <v>5812084</v>
      </c>
      <c r="I211" s="107">
        <v>1802750</v>
      </c>
      <c r="J211" s="107">
        <v>2437739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4993333</v>
      </c>
      <c r="G212" s="107">
        <v>3129430</v>
      </c>
      <c r="H212" s="107">
        <v>1396505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1557942</v>
      </c>
      <c r="G213" s="107">
        <v>311211</v>
      </c>
      <c r="H213" s="107">
        <v>1205130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7062222</v>
      </c>
      <c r="G214" s="107">
        <v>1304450</v>
      </c>
      <c r="H214" s="107">
        <v>2702170</v>
      </c>
      <c r="I214" s="107">
        <v>415500</v>
      </c>
      <c r="J214" s="107">
        <v>2640102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8704001</v>
      </c>
      <c r="G215" s="107">
        <v>5061104</v>
      </c>
      <c r="H215" s="107">
        <v>3040639</v>
      </c>
      <c r="I215" s="107">
        <v>0</v>
      </c>
      <c r="J215" s="107">
        <v>602258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1429218</v>
      </c>
      <c r="G216" s="107">
        <v>16000</v>
      </c>
      <c r="H216" s="107">
        <v>304347</v>
      </c>
      <c r="I216" s="107">
        <v>736020</v>
      </c>
      <c r="J216" s="107">
        <v>372851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9596744</v>
      </c>
      <c r="G217" s="107">
        <v>0</v>
      </c>
      <c r="H217" s="107">
        <v>5504627</v>
      </c>
      <c r="I217" s="107">
        <v>0</v>
      </c>
      <c r="J217" s="107">
        <v>4092117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1651339</v>
      </c>
      <c r="G218" s="107">
        <v>30030</v>
      </c>
      <c r="H218" s="107">
        <v>1118686</v>
      </c>
      <c r="I218" s="107">
        <v>46163</v>
      </c>
      <c r="J218" s="107">
        <v>456460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2368044</v>
      </c>
      <c r="G219" s="107">
        <v>148607</v>
      </c>
      <c r="H219" s="107">
        <v>367650</v>
      </c>
      <c r="I219" s="107">
        <v>1178285</v>
      </c>
      <c r="J219" s="107">
        <v>673502</v>
      </c>
      <c r="K219" s="36"/>
      <c r="L219" s="178" t="s">
        <v>2321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693649</v>
      </c>
      <c r="G220" s="107">
        <v>0</v>
      </c>
      <c r="H220" s="107">
        <v>435337</v>
      </c>
      <c r="I220" s="107">
        <v>22889</v>
      </c>
      <c r="J220" s="107">
        <v>235423</v>
      </c>
      <c r="K220" s="36"/>
      <c r="L220" s="225" t="s">
        <v>2343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1778517</v>
      </c>
      <c r="G221" s="107">
        <v>0</v>
      </c>
      <c r="H221" s="107">
        <v>1141634</v>
      </c>
      <c r="I221" s="107">
        <v>49950</v>
      </c>
      <c r="J221" s="107">
        <v>586933</v>
      </c>
      <c r="K221" s="36"/>
      <c r="L221" s="178" t="s">
        <v>2321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304007</v>
      </c>
      <c r="G222" s="107">
        <v>0</v>
      </c>
      <c r="H222" s="107">
        <v>155177</v>
      </c>
      <c r="I222" s="107">
        <v>0</v>
      </c>
      <c r="J222" s="107">
        <v>148830</v>
      </c>
      <c r="K222" s="36"/>
      <c r="L222" s="178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1943096</v>
      </c>
      <c r="G223" s="107">
        <v>226100</v>
      </c>
      <c r="H223" s="107">
        <v>737559</v>
      </c>
      <c r="I223" s="107">
        <v>903000</v>
      </c>
      <c r="J223" s="107">
        <v>76437</v>
      </c>
      <c r="K223" s="36"/>
      <c r="L223" s="178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1495794</v>
      </c>
      <c r="G224" s="107">
        <v>731000</v>
      </c>
      <c r="H224" s="107">
        <v>764794</v>
      </c>
      <c r="I224" s="107">
        <v>0</v>
      </c>
      <c r="J224" s="107">
        <v>0</v>
      </c>
      <c r="K224" s="36"/>
      <c r="L224" s="225" t="s">
        <v>2347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2014225</v>
      </c>
      <c r="G225" s="107">
        <v>101400</v>
      </c>
      <c r="H225" s="107">
        <v>739866</v>
      </c>
      <c r="I225" s="107">
        <v>170452</v>
      </c>
      <c r="J225" s="107">
        <v>1002507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19751782</v>
      </c>
      <c r="G226" s="107">
        <v>771715</v>
      </c>
      <c r="H226" s="107">
        <v>2425689</v>
      </c>
      <c r="I226" s="107">
        <v>921198</v>
      </c>
      <c r="J226" s="107">
        <v>15633180</v>
      </c>
      <c r="K226" s="36"/>
      <c r="L226" s="225" t="s">
        <v>2342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106528</v>
      </c>
      <c r="G227" s="107">
        <v>0</v>
      </c>
      <c r="H227" s="107">
        <v>68829</v>
      </c>
      <c r="I227" s="107">
        <v>0</v>
      </c>
      <c r="J227" s="107">
        <v>37699</v>
      </c>
      <c r="K227" s="36"/>
      <c r="L227" s="225" t="s">
        <v>2342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178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3910373</v>
      </c>
      <c r="G229" s="107">
        <v>0</v>
      </c>
      <c r="H229" s="107">
        <v>1515134</v>
      </c>
      <c r="I229" s="107">
        <v>1172054</v>
      </c>
      <c r="J229" s="107">
        <v>1223185</v>
      </c>
      <c r="K229" s="36"/>
      <c r="L229" s="225" t="s">
        <v>2342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41292548</v>
      </c>
      <c r="G230" s="107">
        <v>234700</v>
      </c>
      <c r="H230" s="107">
        <v>202396</v>
      </c>
      <c r="I230" s="107">
        <v>33321250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29873269</v>
      </c>
      <c r="G231" s="107">
        <v>408800</v>
      </c>
      <c r="H231" s="107">
        <v>16048361</v>
      </c>
      <c r="I231" s="107">
        <v>0</v>
      </c>
      <c r="J231" s="107">
        <v>13416108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20252120</v>
      </c>
      <c r="G232" s="107">
        <v>15100</v>
      </c>
      <c r="H232" s="107">
        <v>15975183</v>
      </c>
      <c r="I232" s="107">
        <v>0</v>
      </c>
      <c r="J232" s="107">
        <v>4261837</v>
      </c>
      <c r="K232" s="36"/>
      <c r="L232" s="225" t="s">
        <v>2342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7446176</v>
      </c>
      <c r="G233" s="107">
        <v>0</v>
      </c>
      <c r="H233" s="107">
        <v>3838957</v>
      </c>
      <c r="I233" s="107">
        <v>0</v>
      </c>
      <c r="J233" s="107">
        <v>3607219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7994267</v>
      </c>
      <c r="G234" s="107">
        <v>1780250</v>
      </c>
      <c r="H234" s="107">
        <v>6014917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24274892</v>
      </c>
      <c r="G235" s="107">
        <v>373800</v>
      </c>
      <c r="H235" s="107">
        <v>19577153</v>
      </c>
      <c r="I235" s="107">
        <v>1269700</v>
      </c>
      <c r="J235" s="107">
        <v>3054239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5" t="s">
        <v>2343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21856922</v>
      </c>
      <c r="G237" s="107">
        <v>4409150</v>
      </c>
      <c r="H237" s="107">
        <v>3279903</v>
      </c>
      <c r="I237" s="107">
        <v>0</v>
      </c>
      <c r="J237" s="107">
        <v>14167869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11161607</v>
      </c>
      <c r="G238" s="107">
        <v>3400500</v>
      </c>
      <c r="H238" s="107">
        <v>7761107</v>
      </c>
      <c r="I238" s="107">
        <v>0</v>
      </c>
      <c r="J238" s="107">
        <v>0</v>
      </c>
      <c r="K238" s="36"/>
      <c r="L238" s="225" t="s">
        <v>2347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5" t="s">
        <v>2347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60617914</v>
      </c>
      <c r="G240" s="107">
        <v>7493848</v>
      </c>
      <c r="H240" s="107">
        <v>28040079</v>
      </c>
      <c r="I240" s="107">
        <v>7650502</v>
      </c>
      <c r="J240" s="107">
        <v>17433485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41192345</v>
      </c>
      <c r="G241" s="107">
        <v>11206666</v>
      </c>
      <c r="H241" s="107">
        <v>23977094</v>
      </c>
      <c r="I241" s="107">
        <v>334000</v>
      </c>
      <c r="J241" s="107">
        <v>5674585</v>
      </c>
      <c r="K241" s="50"/>
      <c r="L241" s="225" t="s">
        <v>2347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75775368</v>
      </c>
      <c r="G242" s="107">
        <v>16937804</v>
      </c>
      <c r="H242" s="107">
        <v>34606543</v>
      </c>
      <c r="I242" s="107">
        <v>6157061</v>
      </c>
      <c r="J242" s="107">
        <v>18073960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62440998</v>
      </c>
      <c r="G243" s="107">
        <v>1277501</v>
      </c>
      <c r="H243" s="107">
        <v>31531301</v>
      </c>
      <c r="I243" s="107">
        <v>20359733</v>
      </c>
      <c r="J243" s="107">
        <v>9272463</v>
      </c>
      <c r="K243" s="36"/>
      <c r="L243" s="225" t="s">
        <v>2343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423435706</v>
      </c>
      <c r="G244" s="107">
        <v>206556828</v>
      </c>
      <c r="H244" s="107">
        <v>41480723</v>
      </c>
      <c r="I244" s="107">
        <v>53415697</v>
      </c>
      <c r="J244" s="107">
        <v>121982458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9119233</v>
      </c>
      <c r="G245" s="107">
        <v>3120051</v>
      </c>
      <c r="H245" s="107">
        <v>5445622</v>
      </c>
      <c r="I245" s="107">
        <v>0</v>
      </c>
      <c r="J245" s="107">
        <v>553560</v>
      </c>
      <c r="K245" s="36"/>
      <c r="L245" s="225" t="s">
        <v>2347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22721001</v>
      </c>
      <c r="G246" s="107">
        <v>750515</v>
      </c>
      <c r="H246" s="107">
        <v>10521341</v>
      </c>
      <c r="I246" s="107">
        <v>99415</v>
      </c>
      <c r="J246" s="107">
        <v>11349730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8824241</v>
      </c>
      <c r="G247" s="107">
        <v>37500</v>
      </c>
      <c r="H247" s="107">
        <v>6195260</v>
      </c>
      <c r="I247" s="107">
        <v>196299</v>
      </c>
      <c r="J247" s="107">
        <v>2395182</v>
      </c>
      <c r="K247" s="36"/>
      <c r="L247" s="225" t="s">
        <v>2347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9093036</v>
      </c>
      <c r="G248" s="107">
        <v>1079450</v>
      </c>
      <c r="H248" s="107">
        <v>2212655</v>
      </c>
      <c r="I248" s="107">
        <v>0</v>
      </c>
      <c r="J248" s="107">
        <v>5800931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34939707</v>
      </c>
      <c r="G249" s="107">
        <v>4626400</v>
      </c>
      <c r="H249" s="107">
        <v>13922809</v>
      </c>
      <c r="I249" s="107">
        <v>11952140</v>
      </c>
      <c r="J249" s="107">
        <v>4438358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41112145</v>
      </c>
      <c r="G250" s="107">
        <v>28329399</v>
      </c>
      <c r="H250" s="107">
        <v>8148953</v>
      </c>
      <c r="I250" s="107">
        <v>47035</v>
      </c>
      <c r="J250" s="107">
        <v>4586758</v>
      </c>
      <c r="K250" s="36"/>
      <c r="L250" s="225" t="s">
        <v>2347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31262670</v>
      </c>
      <c r="G251" s="107">
        <v>272000</v>
      </c>
      <c r="H251" s="107">
        <v>8143246</v>
      </c>
      <c r="I251" s="107">
        <v>11402150</v>
      </c>
      <c r="J251" s="107">
        <v>11445274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46188503</v>
      </c>
      <c r="G252" s="107">
        <v>3220276</v>
      </c>
      <c r="H252" s="107">
        <v>17578773</v>
      </c>
      <c r="I252" s="107">
        <v>17579515</v>
      </c>
      <c r="J252" s="107">
        <v>7809939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13226570</v>
      </c>
      <c r="G253" s="107">
        <v>8386841</v>
      </c>
      <c r="H253" s="107">
        <v>4036383</v>
      </c>
      <c r="I253" s="107">
        <v>588965</v>
      </c>
      <c r="J253" s="107">
        <v>214381</v>
      </c>
      <c r="K253" s="36"/>
      <c r="L253" s="178" t="s">
        <v>2321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46523481</v>
      </c>
      <c r="G254" s="107">
        <v>5058673</v>
      </c>
      <c r="H254" s="107">
        <v>9184731</v>
      </c>
      <c r="I254" s="107">
        <v>5193973</v>
      </c>
      <c r="J254" s="107">
        <v>27086104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17656941</v>
      </c>
      <c r="G255" s="107">
        <v>4608399</v>
      </c>
      <c r="H255" s="107">
        <v>4437119</v>
      </c>
      <c r="I255" s="107">
        <v>1696301</v>
      </c>
      <c r="J255" s="107">
        <v>6915122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4817014</v>
      </c>
      <c r="G256" s="107">
        <v>3081420</v>
      </c>
      <c r="H256" s="107">
        <v>38850</v>
      </c>
      <c r="I256" s="107">
        <v>63100</v>
      </c>
      <c r="J256" s="107">
        <v>1633644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9671969</v>
      </c>
      <c r="G257" s="107">
        <v>1221227</v>
      </c>
      <c r="H257" s="107">
        <v>4984374</v>
      </c>
      <c r="I257" s="107">
        <v>176900</v>
      </c>
      <c r="J257" s="107">
        <v>3289468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78075685</v>
      </c>
      <c r="G258" s="107">
        <v>13397370</v>
      </c>
      <c r="H258" s="107">
        <v>6603269</v>
      </c>
      <c r="I258" s="107">
        <v>35260444</v>
      </c>
      <c r="J258" s="107">
        <v>22814602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7970297</v>
      </c>
      <c r="G259" s="107">
        <v>0</v>
      </c>
      <c r="H259" s="107">
        <v>2692751</v>
      </c>
      <c r="I259" s="107">
        <v>1744545</v>
      </c>
      <c r="J259" s="107">
        <v>3533001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96671499</v>
      </c>
      <c r="G260" s="107">
        <v>5441928</v>
      </c>
      <c r="H260" s="107">
        <v>5484744</v>
      </c>
      <c r="I260" s="107">
        <v>78170595</v>
      </c>
      <c r="J260" s="107">
        <v>7574232</v>
      </c>
      <c r="K260" s="36"/>
      <c r="L260" s="225" t="s">
        <v>2347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66968926</v>
      </c>
      <c r="G261" s="107">
        <v>396285</v>
      </c>
      <c r="H261" s="107">
        <v>2496641</v>
      </c>
      <c r="I261" s="107">
        <v>36236150</v>
      </c>
      <c r="J261" s="107">
        <v>27839850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9917823</v>
      </c>
      <c r="G262" s="107">
        <v>2890330</v>
      </c>
      <c r="H262" s="107">
        <v>5468777</v>
      </c>
      <c r="I262" s="107">
        <v>4</v>
      </c>
      <c r="J262" s="107">
        <v>1558712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17999613</v>
      </c>
      <c r="G263" s="107">
        <v>4341370</v>
      </c>
      <c r="H263" s="107">
        <v>9813059</v>
      </c>
      <c r="I263" s="107">
        <v>731878</v>
      </c>
      <c r="J263" s="107">
        <v>3113306</v>
      </c>
      <c r="K263" s="36"/>
      <c r="L263" s="178" t="s">
        <v>2321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775258</v>
      </c>
      <c r="G264" s="107">
        <v>0</v>
      </c>
      <c r="H264" s="107">
        <v>755999</v>
      </c>
      <c r="I264" s="107">
        <v>0</v>
      </c>
      <c r="J264" s="107">
        <v>19259</v>
      </c>
      <c r="K264" s="36"/>
      <c r="L264" s="225" t="s">
        <v>2343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5" t="s">
        <v>2343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7416926</v>
      </c>
      <c r="G266" s="107">
        <v>18300</v>
      </c>
      <c r="H266" s="107">
        <v>1656412</v>
      </c>
      <c r="I266" s="107">
        <v>1516202</v>
      </c>
      <c r="J266" s="107">
        <v>4226012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2898427</v>
      </c>
      <c r="G267" s="107">
        <v>308846</v>
      </c>
      <c r="H267" s="107">
        <v>2312195</v>
      </c>
      <c r="I267" s="107">
        <v>30100</v>
      </c>
      <c r="J267" s="107">
        <v>247286</v>
      </c>
      <c r="K267" s="36"/>
      <c r="L267" s="178" t="s">
        <v>2321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5319636</v>
      </c>
      <c r="G268" s="107">
        <v>2576637</v>
      </c>
      <c r="H268" s="107">
        <v>2467712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1504249</v>
      </c>
      <c r="G269" s="107">
        <v>112000</v>
      </c>
      <c r="H269" s="107">
        <v>11921</v>
      </c>
      <c r="I269" s="107">
        <v>6700</v>
      </c>
      <c r="J269" s="107">
        <v>1373628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57316136</v>
      </c>
      <c r="G270" s="107">
        <v>23718447</v>
      </c>
      <c r="H270" s="107">
        <v>15590882</v>
      </c>
      <c r="I270" s="107">
        <v>5323882</v>
      </c>
      <c r="J270" s="107">
        <v>12682925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1110406</v>
      </c>
      <c r="G271" s="107">
        <v>14790</v>
      </c>
      <c r="H271" s="107">
        <v>1035995</v>
      </c>
      <c r="I271" s="107">
        <v>0</v>
      </c>
      <c r="J271" s="107">
        <v>59621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20705734</v>
      </c>
      <c r="G272" s="107">
        <v>39700</v>
      </c>
      <c r="H272" s="107">
        <v>5345827</v>
      </c>
      <c r="I272" s="107">
        <v>7263250</v>
      </c>
      <c r="J272" s="107">
        <v>8056957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1506027</v>
      </c>
      <c r="G273" s="107">
        <v>191244</v>
      </c>
      <c r="H273" s="107">
        <v>1086836</v>
      </c>
      <c r="I273" s="107">
        <v>0</v>
      </c>
      <c r="J273" s="107">
        <v>227947</v>
      </c>
      <c r="K273" s="36"/>
      <c r="L273" s="225" t="s">
        <v>2347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10801055</v>
      </c>
      <c r="G274" s="107">
        <v>5000</v>
      </c>
      <c r="H274" s="107">
        <v>2888986</v>
      </c>
      <c r="I274" s="107">
        <v>0</v>
      </c>
      <c r="J274" s="107">
        <v>7907069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1257494</v>
      </c>
      <c r="G275" s="107">
        <v>0</v>
      </c>
      <c r="H275" s="107">
        <v>1089991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12841632</v>
      </c>
      <c r="G276" s="107">
        <v>6268029</v>
      </c>
      <c r="H276" s="107">
        <v>354219</v>
      </c>
      <c r="I276" s="107">
        <v>728181</v>
      </c>
      <c r="J276" s="107">
        <v>5491203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145708596</v>
      </c>
      <c r="G277" s="107">
        <v>91450648</v>
      </c>
      <c r="H277" s="107">
        <v>14721143</v>
      </c>
      <c r="I277" s="107">
        <v>19150009</v>
      </c>
      <c r="J277" s="107">
        <v>20386796</v>
      </c>
      <c r="K277" s="36"/>
      <c r="L277" s="225" t="s">
        <v>2347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1124452</v>
      </c>
      <c r="G278" s="107">
        <v>937900</v>
      </c>
      <c r="H278" s="107">
        <v>175827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12324388</v>
      </c>
      <c r="G279" s="107">
        <v>10588000</v>
      </c>
      <c r="H279" s="107">
        <v>1323252</v>
      </c>
      <c r="I279" s="107">
        <v>0</v>
      </c>
      <c r="J279" s="107">
        <v>413136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31908215</v>
      </c>
      <c r="G280" s="107">
        <v>27573054</v>
      </c>
      <c r="H280" s="107">
        <v>1903390</v>
      </c>
      <c r="I280" s="107">
        <v>1</v>
      </c>
      <c r="J280" s="107">
        <v>2431770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360005602</v>
      </c>
      <c r="G281" s="107">
        <v>264164828</v>
      </c>
      <c r="H281" s="107">
        <v>58800329</v>
      </c>
      <c r="I281" s="107">
        <v>25259600</v>
      </c>
      <c r="J281" s="107">
        <v>11780845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761444347</v>
      </c>
      <c r="G282" s="107">
        <v>483930964</v>
      </c>
      <c r="H282" s="107">
        <v>175383975</v>
      </c>
      <c r="I282" s="107">
        <v>18012601</v>
      </c>
      <c r="J282" s="107">
        <v>84116807</v>
      </c>
      <c r="K282" s="36"/>
      <c r="L282" s="225" t="s">
        <v>2343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62120620</v>
      </c>
      <c r="G283" s="107">
        <v>29887500</v>
      </c>
      <c r="H283" s="107">
        <v>11485769</v>
      </c>
      <c r="I283" s="107">
        <v>10557263</v>
      </c>
      <c r="J283" s="107">
        <v>10190088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33516458</v>
      </c>
      <c r="G284" s="107">
        <v>8854007</v>
      </c>
      <c r="H284" s="107">
        <v>9378794</v>
      </c>
      <c r="I284" s="107">
        <v>154313</v>
      </c>
      <c r="J284" s="107">
        <v>15129344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136318185</v>
      </c>
      <c r="G285" s="107">
        <v>15179622</v>
      </c>
      <c r="H285" s="107">
        <v>3805909</v>
      </c>
      <c r="I285" s="107">
        <v>56690861</v>
      </c>
      <c r="J285" s="107">
        <v>60641793</v>
      </c>
      <c r="K285" s="36"/>
      <c r="L285" s="225" t="s">
        <v>2347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57663437</v>
      </c>
      <c r="G286" s="107">
        <v>36577205</v>
      </c>
      <c r="H286" s="107">
        <v>10649612</v>
      </c>
      <c r="I286" s="107">
        <v>5000</v>
      </c>
      <c r="J286" s="107">
        <v>10431620</v>
      </c>
      <c r="K286" s="36"/>
      <c r="L286" s="225" t="s">
        <v>2347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5" t="s">
        <v>2347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124021053</v>
      </c>
      <c r="G288" s="107">
        <v>109374286</v>
      </c>
      <c r="H288" s="107">
        <v>9278134</v>
      </c>
      <c r="I288" s="107">
        <v>2698000</v>
      </c>
      <c r="J288" s="107">
        <v>2670633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5051443</v>
      </c>
      <c r="G289" s="107">
        <v>274502</v>
      </c>
      <c r="H289" s="107">
        <v>2065490</v>
      </c>
      <c r="I289" s="107">
        <v>1320258</v>
      </c>
      <c r="J289" s="107">
        <v>1391193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2665775</v>
      </c>
      <c r="G290" s="107">
        <v>34000</v>
      </c>
      <c r="H290" s="107">
        <v>1203358</v>
      </c>
      <c r="I290" s="107">
        <v>352550</v>
      </c>
      <c r="J290" s="107">
        <v>1075867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276616</v>
      </c>
      <c r="G291" s="107">
        <v>0</v>
      </c>
      <c r="H291" s="107">
        <v>97566</v>
      </c>
      <c r="I291" s="107">
        <v>0</v>
      </c>
      <c r="J291" s="107">
        <v>179050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911718</v>
      </c>
      <c r="G292" s="107">
        <v>0</v>
      </c>
      <c r="H292" s="107">
        <v>807620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10124046</v>
      </c>
      <c r="G293" s="107">
        <v>545936</v>
      </c>
      <c r="H293" s="107">
        <v>838903</v>
      </c>
      <c r="I293" s="107">
        <v>3609305</v>
      </c>
      <c r="J293" s="107">
        <v>5129902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15128093</v>
      </c>
      <c r="G294" s="107">
        <v>90000</v>
      </c>
      <c r="H294" s="107">
        <v>6113839</v>
      </c>
      <c r="I294" s="107">
        <v>2412920</v>
      </c>
      <c r="J294" s="107">
        <v>6511334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4443609</v>
      </c>
      <c r="G295" s="107">
        <v>639468</v>
      </c>
      <c r="H295" s="107">
        <v>2522803</v>
      </c>
      <c r="I295" s="107">
        <v>223225</v>
      </c>
      <c r="J295" s="107">
        <v>1058113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6038769</v>
      </c>
      <c r="G296" s="107">
        <v>256801</v>
      </c>
      <c r="H296" s="107">
        <v>2097679</v>
      </c>
      <c r="I296" s="107">
        <v>261852</v>
      </c>
      <c r="J296" s="107">
        <v>3422437</v>
      </c>
      <c r="K296" s="36"/>
      <c r="L296" s="225" t="s">
        <v>2347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3317530</v>
      </c>
      <c r="G297" s="107">
        <v>100000</v>
      </c>
      <c r="H297" s="107">
        <v>790606</v>
      </c>
      <c r="I297" s="107">
        <v>0</v>
      </c>
      <c r="J297" s="107">
        <v>2426924</v>
      </c>
      <c r="K297" s="36"/>
      <c r="L297" s="225" t="s">
        <v>2347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6630030</v>
      </c>
      <c r="G298" s="107">
        <v>510000</v>
      </c>
      <c r="H298" s="107">
        <v>2639598</v>
      </c>
      <c r="I298" s="107">
        <v>3058702</v>
      </c>
      <c r="J298" s="107">
        <v>421730</v>
      </c>
      <c r="K298" s="36"/>
      <c r="L298" s="225" t="s">
        <v>2347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1734469</v>
      </c>
      <c r="G299" s="107">
        <v>1093683</v>
      </c>
      <c r="H299" s="107">
        <v>436766</v>
      </c>
      <c r="I299" s="107">
        <v>0</v>
      </c>
      <c r="J299" s="107">
        <v>204020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597803</v>
      </c>
      <c r="G300" s="107">
        <v>0</v>
      </c>
      <c r="H300" s="107">
        <v>334139</v>
      </c>
      <c r="I300" s="107">
        <v>500</v>
      </c>
      <c r="J300" s="107">
        <v>263164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491319</v>
      </c>
      <c r="G301" s="107">
        <v>7000</v>
      </c>
      <c r="H301" s="107">
        <v>287864</v>
      </c>
      <c r="I301" s="107">
        <v>0</v>
      </c>
      <c r="J301" s="107">
        <v>196455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1762662</v>
      </c>
      <c r="G302" s="107">
        <v>386700</v>
      </c>
      <c r="H302" s="107">
        <v>1304132</v>
      </c>
      <c r="I302" s="107">
        <v>0</v>
      </c>
      <c r="J302" s="107">
        <v>71830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1966685</v>
      </c>
      <c r="G303" s="107">
        <v>3</v>
      </c>
      <c r="H303" s="107">
        <v>927376</v>
      </c>
      <c r="I303" s="107">
        <v>127836</v>
      </c>
      <c r="J303" s="107">
        <v>911470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4417133</v>
      </c>
      <c r="G304" s="107">
        <v>1454550</v>
      </c>
      <c r="H304" s="107">
        <v>2585503</v>
      </c>
      <c r="I304" s="107">
        <v>198010</v>
      </c>
      <c r="J304" s="107">
        <v>179070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4515079</v>
      </c>
      <c r="G305" s="107">
        <v>1347520</v>
      </c>
      <c r="H305" s="107">
        <v>2570844</v>
      </c>
      <c r="I305" s="107">
        <v>200</v>
      </c>
      <c r="J305" s="107">
        <v>596515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761266</v>
      </c>
      <c r="G306" s="107">
        <v>0</v>
      </c>
      <c r="H306" s="107">
        <v>292420</v>
      </c>
      <c r="I306" s="107">
        <v>0</v>
      </c>
      <c r="J306" s="107">
        <v>468846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7137056</v>
      </c>
      <c r="G307" s="107">
        <v>999100</v>
      </c>
      <c r="H307" s="107">
        <v>2337508</v>
      </c>
      <c r="I307" s="107">
        <v>483590</v>
      </c>
      <c r="J307" s="107">
        <v>3316858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815728</v>
      </c>
      <c r="G308" s="107">
        <v>0</v>
      </c>
      <c r="H308" s="107">
        <v>241077</v>
      </c>
      <c r="I308" s="107">
        <v>0</v>
      </c>
      <c r="J308" s="107">
        <v>574651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40510087</v>
      </c>
      <c r="G309" s="107">
        <v>9709918</v>
      </c>
      <c r="H309" s="107">
        <v>10711518</v>
      </c>
      <c r="I309" s="107">
        <v>3242574</v>
      </c>
      <c r="J309" s="107">
        <v>16846077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22119745</v>
      </c>
      <c r="G310" s="107">
        <v>6520853</v>
      </c>
      <c r="H310" s="107">
        <v>8085974</v>
      </c>
      <c r="I310" s="107">
        <v>899344</v>
      </c>
      <c r="J310" s="107">
        <v>6613574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5" t="s">
        <v>2347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6109052</v>
      </c>
      <c r="G312" s="107">
        <v>457900</v>
      </c>
      <c r="H312" s="107">
        <v>4500874</v>
      </c>
      <c r="I312" s="107">
        <v>413400</v>
      </c>
      <c r="J312" s="107">
        <v>736878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3079354</v>
      </c>
      <c r="G313" s="107">
        <v>130001</v>
      </c>
      <c r="H313" s="107">
        <v>1404856</v>
      </c>
      <c r="I313" s="107">
        <v>8300</v>
      </c>
      <c r="J313" s="107">
        <v>1536197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4227144</v>
      </c>
      <c r="G314" s="107">
        <v>309172</v>
      </c>
      <c r="H314" s="107">
        <v>1825249</v>
      </c>
      <c r="I314" s="107">
        <v>1160820</v>
      </c>
      <c r="J314" s="107">
        <v>931903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39880409</v>
      </c>
      <c r="G315" s="107">
        <v>178900</v>
      </c>
      <c r="H315" s="107">
        <v>6381675</v>
      </c>
      <c r="I315" s="107">
        <v>17421400</v>
      </c>
      <c r="J315" s="107">
        <v>15898434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33443579</v>
      </c>
      <c r="G316" s="107">
        <v>6756247</v>
      </c>
      <c r="H316" s="107">
        <v>10459734</v>
      </c>
      <c r="I316" s="107">
        <v>4636987</v>
      </c>
      <c r="J316" s="107">
        <v>11590611</v>
      </c>
      <c r="K316" s="36"/>
      <c r="L316" s="225" t="s">
        <v>2343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80053984</v>
      </c>
      <c r="G317" s="107">
        <v>3252751</v>
      </c>
      <c r="H317" s="107">
        <v>41901293</v>
      </c>
      <c r="I317" s="107">
        <v>18319590</v>
      </c>
      <c r="J317" s="107">
        <v>16580350</v>
      </c>
      <c r="K317" s="36"/>
      <c r="L317" s="225" t="s">
        <v>2347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2775273</v>
      </c>
      <c r="G319" s="107">
        <v>262900</v>
      </c>
      <c r="H319" s="107">
        <v>1159906</v>
      </c>
      <c r="I319" s="107">
        <v>26820</v>
      </c>
      <c r="J319" s="107">
        <v>1325647</v>
      </c>
      <c r="K319" s="36"/>
      <c r="L319" s="225" t="s">
        <v>2347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54138525</v>
      </c>
      <c r="G320" s="107">
        <v>1316971</v>
      </c>
      <c r="H320" s="107">
        <v>11125164</v>
      </c>
      <c r="I320" s="107">
        <v>131302</v>
      </c>
      <c r="J320" s="107">
        <v>41565088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85599866</v>
      </c>
      <c r="G321" s="107">
        <v>781121</v>
      </c>
      <c r="H321" s="107">
        <v>14065992</v>
      </c>
      <c r="I321" s="107">
        <v>9926637</v>
      </c>
      <c r="J321" s="107">
        <v>60826116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4035888</v>
      </c>
      <c r="G322" s="107">
        <v>625600</v>
      </c>
      <c r="H322" s="107">
        <v>2403395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99808773</v>
      </c>
      <c r="G324" s="107">
        <v>19652892</v>
      </c>
      <c r="H324" s="107">
        <v>33777063</v>
      </c>
      <c r="I324" s="107">
        <v>6735208</v>
      </c>
      <c r="J324" s="107">
        <v>39643610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63062934</v>
      </c>
      <c r="G325" s="107">
        <v>63100</v>
      </c>
      <c r="H325" s="107">
        <v>10457274</v>
      </c>
      <c r="I325" s="107">
        <v>15829302</v>
      </c>
      <c r="J325" s="107">
        <v>36713258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39473305</v>
      </c>
      <c r="G326" s="107">
        <v>10361902</v>
      </c>
      <c r="H326" s="107">
        <v>6981333</v>
      </c>
      <c r="I326" s="107">
        <v>2104662</v>
      </c>
      <c r="J326" s="107">
        <v>20025408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66742979</v>
      </c>
      <c r="G327" s="107">
        <v>21793986</v>
      </c>
      <c r="H327" s="107">
        <v>13054151</v>
      </c>
      <c r="I327" s="107">
        <v>2833671</v>
      </c>
      <c r="J327" s="107">
        <v>29061171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43099335</v>
      </c>
      <c r="G328" s="107">
        <v>8350200</v>
      </c>
      <c r="H328" s="107">
        <v>11483638</v>
      </c>
      <c r="I328" s="107">
        <v>11719320</v>
      </c>
      <c r="J328" s="107">
        <v>11546177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87107799</v>
      </c>
      <c r="G329" s="107">
        <v>1985222</v>
      </c>
      <c r="H329" s="107">
        <v>2581630</v>
      </c>
      <c r="I329" s="107">
        <v>56501456</v>
      </c>
      <c r="J329" s="107">
        <v>26039491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1905361</v>
      </c>
      <c r="G330" s="107">
        <v>237000</v>
      </c>
      <c r="H330" s="107">
        <v>1549860</v>
      </c>
      <c r="I330" s="107">
        <v>0</v>
      </c>
      <c r="J330" s="107">
        <v>118501</v>
      </c>
      <c r="K330" s="36"/>
      <c r="L330" s="225" t="s">
        <v>2343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56188694</v>
      </c>
      <c r="G331" s="107">
        <v>7310711</v>
      </c>
      <c r="H331" s="107">
        <v>18012921</v>
      </c>
      <c r="I331" s="107">
        <v>5892854</v>
      </c>
      <c r="J331" s="107">
        <v>24972208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172556919</v>
      </c>
      <c r="G332" s="107">
        <v>10288207</v>
      </c>
      <c r="H332" s="107">
        <v>35986945</v>
      </c>
      <c r="I332" s="107">
        <v>27134298</v>
      </c>
      <c r="J332" s="107">
        <v>99147469</v>
      </c>
      <c r="K332" s="36"/>
      <c r="L332" s="225" t="s">
        <v>2347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581353</v>
      </c>
      <c r="G333" s="107">
        <v>0</v>
      </c>
      <c r="H333" s="107">
        <v>519551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5" t="s">
        <v>2343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2534051</v>
      </c>
      <c r="G335" s="107">
        <v>375000</v>
      </c>
      <c r="H335" s="107">
        <v>1495372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5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21000016</v>
      </c>
      <c r="G337" s="107">
        <v>5848300</v>
      </c>
      <c r="H337" s="107">
        <v>6136916</v>
      </c>
      <c r="I337" s="107">
        <v>1839700</v>
      </c>
      <c r="J337" s="107">
        <v>7175100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5791897</v>
      </c>
      <c r="G338" s="107">
        <v>913251</v>
      </c>
      <c r="H338" s="107">
        <v>3192751</v>
      </c>
      <c r="I338" s="107">
        <v>442891</v>
      </c>
      <c r="J338" s="107">
        <v>1243004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3603347</v>
      </c>
      <c r="G339" s="107">
        <v>155500</v>
      </c>
      <c r="H339" s="107">
        <v>2190965</v>
      </c>
      <c r="I339" s="107">
        <v>0</v>
      </c>
      <c r="J339" s="107">
        <v>1256882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98067077</v>
      </c>
      <c r="G340" s="107">
        <v>50233149</v>
      </c>
      <c r="H340" s="107">
        <v>17270834</v>
      </c>
      <c r="I340" s="107">
        <v>20800927</v>
      </c>
      <c r="J340" s="107">
        <v>9762167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95269619</v>
      </c>
      <c r="G341" s="107">
        <v>13243655</v>
      </c>
      <c r="H341" s="107">
        <v>5793408</v>
      </c>
      <c r="I341" s="107">
        <v>1694200</v>
      </c>
      <c r="J341" s="107">
        <v>74538356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76128100</v>
      </c>
      <c r="G342" s="107">
        <v>4951390</v>
      </c>
      <c r="H342" s="107">
        <v>15176391</v>
      </c>
      <c r="I342" s="107">
        <v>24864200</v>
      </c>
      <c r="J342" s="107">
        <v>31136119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41326807</v>
      </c>
      <c r="G343" s="107">
        <v>5875802</v>
      </c>
      <c r="H343" s="107">
        <v>14988446</v>
      </c>
      <c r="I343" s="107">
        <v>6735900</v>
      </c>
      <c r="J343" s="107">
        <v>13726659</v>
      </c>
      <c r="K343" s="36"/>
      <c r="L343" s="225" t="s">
        <v>2347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159774653</v>
      </c>
      <c r="G344" s="107">
        <v>62393848</v>
      </c>
      <c r="H344" s="107">
        <v>13342389</v>
      </c>
      <c r="I344" s="107">
        <v>50456818</v>
      </c>
      <c r="J344" s="107">
        <v>33581598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58239288</v>
      </c>
      <c r="G345" s="107">
        <v>360402</v>
      </c>
      <c r="H345" s="107">
        <v>8596967</v>
      </c>
      <c r="I345" s="107">
        <v>22283441</v>
      </c>
      <c r="J345" s="107">
        <v>26998478</v>
      </c>
      <c r="K345" s="36"/>
      <c r="L345" s="178" t="s">
        <v>2321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88374096</v>
      </c>
      <c r="G346" s="107">
        <v>1861783</v>
      </c>
      <c r="H346" s="107">
        <v>11556492</v>
      </c>
      <c r="I346" s="107">
        <v>313802</v>
      </c>
      <c r="J346" s="107">
        <v>74642019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12727881</v>
      </c>
      <c r="G347" s="107">
        <v>6839918</v>
      </c>
      <c r="H347" s="107">
        <v>2531308</v>
      </c>
      <c r="I347" s="107">
        <v>1936301</v>
      </c>
      <c r="J347" s="107">
        <v>1420354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104370553</v>
      </c>
      <c r="G348" s="107">
        <v>13915241</v>
      </c>
      <c r="H348" s="107">
        <v>13522914</v>
      </c>
      <c r="I348" s="107">
        <v>48134822</v>
      </c>
      <c r="J348" s="107">
        <v>28797576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33694473</v>
      </c>
      <c r="G349" s="107">
        <v>2791450</v>
      </c>
      <c r="H349" s="107">
        <v>1906195</v>
      </c>
      <c r="I349" s="107">
        <v>3196090</v>
      </c>
      <c r="J349" s="107">
        <v>25800738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7057155</v>
      </c>
      <c r="G351" s="107">
        <v>237202</v>
      </c>
      <c r="H351" s="107">
        <v>2046801</v>
      </c>
      <c r="I351" s="107">
        <v>11000</v>
      </c>
      <c r="J351" s="107">
        <v>4762152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202054749</v>
      </c>
      <c r="G352" s="107">
        <v>42609036</v>
      </c>
      <c r="H352" s="107">
        <v>27767143</v>
      </c>
      <c r="I352" s="107">
        <v>25806576</v>
      </c>
      <c r="J352" s="107">
        <v>105871994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4342464</v>
      </c>
      <c r="G353" s="107">
        <v>1201000</v>
      </c>
      <c r="H353" s="107">
        <v>2763315</v>
      </c>
      <c r="I353" s="107">
        <v>168003</v>
      </c>
      <c r="J353" s="107">
        <v>210146</v>
      </c>
      <c r="K353" s="36"/>
      <c r="L353" s="225" t="s">
        <v>2343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1958849</v>
      </c>
      <c r="G354" s="107">
        <v>0</v>
      </c>
      <c r="H354" s="107">
        <v>868917</v>
      </c>
      <c r="I354" s="107">
        <v>0</v>
      </c>
      <c r="J354" s="107">
        <v>1089932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34275861</v>
      </c>
      <c r="G355" s="107">
        <v>14534704</v>
      </c>
      <c r="H355" s="107">
        <v>6298633</v>
      </c>
      <c r="I355" s="107">
        <v>0</v>
      </c>
      <c r="J355" s="107">
        <v>13442524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7154427</v>
      </c>
      <c r="G356" s="107">
        <v>2293251</v>
      </c>
      <c r="H356" s="107">
        <v>3781855</v>
      </c>
      <c r="I356" s="107">
        <v>592811</v>
      </c>
      <c r="J356" s="107">
        <v>486510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5" t="s">
        <v>2342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9784673</v>
      </c>
      <c r="G358" s="107">
        <v>4504641</v>
      </c>
      <c r="H358" s="107">
        <v>4022340</v>
      </c>
      <c r="I358" s="107">
        <v>203594</v>
      </c>
      <c r="J358" s="107">
        <v>1054098</v>
      </c>
      <c r="K358" s="36"/>
      <c r="L358" s="178" t="s">
        <v>2321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5805477</v>
      </c>
      <c r="G359" s="107">
        <v>2058900</v>
      </c>
      <c r="H359" s="107">
        <v>3614038</v>
      </c>
      <c r="I359" s="107">
        <v>31600</v>
      </c>
      <c r="J359" s="107">
        <v>100939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9240356</v>
      </c>
      <c r="G360" s="107">
        <v>4747500</v>
      </c>
      <c r="H360" s="107">
        <v>3112281</v>
      </c>
      <c r="I360" s="107">
        <v>706694</v>
      </c>
      <c r="J360" s="107">
        <v>673881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11887839</v>
      </c>
      <c r="G361" s="107">
        <v>4665199</v>
      </c>
      <c r="H361" s="107">
        <v>6649842</v>
      </c>
      <c r="I361" s="107">
        <v>44753</v>
      </c>
      <c r="J361" s="107">
        <v>528045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21060845</v>
      </c>
      <c r="G362" s="107">
        <v>10667888</v>
      </c>
      <c r="H362" s="107">
        <v>5354631</v>
      </c>
      <c r="I362" s="107">
        <v>4431702</v>
      </c>
      <c r="J362" s="107">
        <v>606624</v>
      </c>
      <c r="K362" s="36"/>
      <c r="L362" s="225" t="s">
        <v>2347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9322951</v>
      </c>
      <c r="G363" s="107">
        <v>1457725</v>
      </c>
      <c r="H363" s="107">
        <v>2642637</v>
      </c>
      <c r="I363" s="107">
        <v>0</v>
      </c>
      <c r="J363" s="107">
        <v>5222589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807618</v>
      </c>
      <c r="G364" s="107">
        <v>0</v>
      </c>
      <c r="H364" s="107">
        <v>450513</v>
      </c>
      <c r="I364" s="107">
        <v>32700</v>
      </c>
      <c r="J364" s="107">
        <v>324405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18667462</v>
      </c>
      <c r="G365" s="107">
        <v>8414350</v>
      </c>
      <c r="H365" s="107">
        <v>8051417</v>
      </c>
      <c r="I365" s="107">
        <v>2000000</v>
      </c>
      <c r="J365" s="107">
        <v>201695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2567832</v>
      </c>
      <c r="G366" s="107">
        <v>616467</v>
      </c>
      <c r="H366" s="107">
        <v>735159</v>
      </c>
      <c r="I366" s="107">
        <v>17166</v>
      </c>
      <c r="J366" s="107">
        <v>1199040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23518123</v>
      </c>
      <c r="G367" s="107">
        <v>213194</v>
      </c>
      <c r="H367" s="107">
        <v>1590402</v>
      </c>
      <c r="I367" s="107">
        <v>268950</v>
      </c>
      <c r="J367" s="107">
        <v>21445577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46915534</v>
      </c>
      <c r="G368" s="107">
        <v>8214550</v>
      </c>
      <c r="H368" s="107">
        <v>15833231</v>
      </c>
      <c r="I368" s="107">
        <v>2673050</v>
      </c>
      <c r="J368" s="107">
        <v>20194703</v>
      </c>
      <c r="K368" s="36"/>
      <c r="L368" s="225" t="s">
        <v>2343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7507932</v>
      </c>
      <c r="G369" s="107">
        <v>3100739</v>
      </c>
      <c r="H369" s="107">
        <v>4114434</v>
      </c>
      <c r="I369" s="107">
        <v>0</v>
      </c>
      <c r="J369" s="107">
        <v>292759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95796254</v>
      </c>
      <c r="G370" s="107">
        <v>19007350</v>
      </c>
      <c r="H370" s="107">
        <v>8754113</v>
      </c>
      <c r="I370" s="107">
        <v>116471</v>
      </c>
      <c r="J370" s="107">
        <v>67918320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50896005</v>
      </c>
      <c r="G371" s="107">
        <v>10495865</v>
      </c>
      <c r="H371" s="107">
        <v>16267640</v>
      </c>
      <c r="I371" s="107">
        <v>8709155</v>
      </c>
      <c r="J371" s="107">
        <v>15423345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954233</v>
      </c>
      <c r="G372" s="107">
        <v>22800</v>
      </c>
      <c r="H372" s="107">
        <v>931433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5474791</v>
      </c>
      <c r="G373" s="107">
        <v>583100</v>
      </c>
      <c r="H373" s="107">
        <v>4026506</v>
      </c>
      <c r="I373" s="107">
        <v>575000</v>
      </c>
      <c r="J373" s="107">
        <v>290185</v>
      </c>
      <c r="K373" s="36"/>
      <c r="L373" s="178" t="s">
        <v>2321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4924140</v>
      </c>
      <c r="G374" s="107">
        <v>202840</v>
      </c>
      <c r="H374" s="107">
        <v>4090031</v>
      </c>
      <c r="I374" s="107">
        <v>21900</v>
      </c>
      <c r="J374" s="107">
        <v>609369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11662158</v>
      </c>
      <c r="G375" s="107">
        <v>4421781</v>
      </c>
      <c r="H375" s="107">
        <v>6044535</v>
      </c>
      <c r="I375" s="107">
        <v>257500</v>
      </c>
      <c r="J375" s="107">
        <v>938342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1134452</v>
      </c>
      <c r="G376" s="107">
        <v>690000</v>
      </c>
      <c r="H376" s="107">
        <v>444452</v>
      </c>
      <c r="I376" s="107">
        <v>0</v>
      </c>
      <c r="J376" s="107">
        <v>0</v>
      </c>
      <c r="K376" s="36"/>
      <c r="L376" s="225" t="s">
        <v>2347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38660004</v>
      </c>
      <c r="G377" s="107">
        <v>19398896</v>
      </c>
      <c r="H377" s="107">
        <v>12460779</v>
      </c>
      <c r="I377" s="107">
        <v>430800</v>
      </c>
      <c r="J377" s="107">
        <v>6369529</v>
      </c>
      <c r="K377" s="36"/>
      <c r="L377" s="225" t="s">
        <v>2347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44276770</v>
      </c>
      <c r="G378" s="107">
        <v>3679504</v>
      </c>
      <c r="H378" s="107">
        <v>17896753</v>
      </c>
      <c r="I378" s="107">
        <v>17677097</v>
      </c>
      <c r="J378" s="107">
        <v>5023416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22635053</v>
      </c>
      <c r="G379" s="107">
        <v>9747151</v>
      </c>
      <c r="H379" s="107">
        <v>5637988</v>
      </c>
      <c r="I379" s="107">
        <v>20000</v>
      </c>
      <c r="J379" s="107">
        <v>7229914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43298511</v>
      </c>
      <c r="G380" s="107">
        <v>7126225</v>
      </c>
      <c r="H380" s="107">
        <v>16730556</v>
      </c>
      <c r="I380" s="107">
        <v>4033624</v>
      </c>
      <c r="J380" s="107">
        <v>15408106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6680619</v>
      </c>
      <c r="G381" s="107">
        <v>1260500</v>
      </c>
      <c r="H381" s="107">
        <v>2684322</v>
      </c>
      <c r="I381" s="107">
        <v>26500</v>
      </c>
      <c r="J381" s="107">
        <v>2709297</v>
      </c>
      <c r="K381" s="36"/>
      <c r="L381" s="225" t="s">
        <v>2343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26608978</v>
      </c>
      <c r="G382" s="107">
        <v>15130307</v>
      </c>
      <c r="H382" s="107">
        <v>6814738</v>
      </c>
      <c r="I382" s="107">
        <v>2116303</v>
      </c>
      <c r="J382" s="107">
        <v>2547630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91111353</v>
      </c>
      <c r="G383" s="107">
        <v>47216208</v>
      </c>
      <c r="H383" s="107">
        <v>31454763</v>
      </c>
      <c r="I383" s="107">
        <v>277000</v>
      </c>
      <c r="J383" s="107">
        <v>12163382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12049969</v>
      </c>
      <c r="G384" s="107">
        <v>3626496</v>
      </c>
      <c r="H384" s="107">
        <v>3976691</v>
      </c>
      <c r="I384" s="107">
        <v>964717</v>
      </c>
      <c r="J384" s="107">
        <v>3482065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178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28270881</v>
      </c>
      <c r="G386" s="107">
        <v>4074800</v>
      </c>
      <c r="H386" s="107">
        <v>12662353</v>
      </c>
      <c r="I386" s="107">
        <v>45000</v>
      </c>
      <c r="J386" s="107">
        <v>11488728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3798761</v>
      </c>
      <c r="G387" s="107">
        <v>100000</v>
      </c>
      <c r="H387" s="107">
        <v>1658897</v>
      </c>
      <c r="I387" s="107">
        <v>43550</v>
      </c>
      <c r="J387" s="107">
        <v>1996314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10481765</v>
      </c>
      <c r="G388" s="107">
        <v>0</v>
      </c>
      <c r="H388" s="107">
        <v>3795937</v>
      </c>
      <c r="I388" s="107">
        <v>3500</v>
      </c>
      <c r="J388" s="107">
        <v>6682328</v>
      </c>
      <c r="K388" s="36"/>
      <c r="L388" s="225" t="s">
        <v>2343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40508538</v>
      </c>
      <c r="G389" s="107">
        <v>10871300</v>
      </c>
      <c r="H389" s="107">
        <v>12443604</v>
      </c>
      <c r="I389" s="107">
        <v>4509490</v>
      </c>
      <c r="J389" s="107">
        <v>12684144</v>
      </c>
      <c r="K389" s="36"/>
      <c r="L389" s="225" t="s">
        <v>2343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19762423</v>
      </c>
      <c r="G390" s="107">
        <v>4060841</v>
      </c>
      <c r="H390" s="107">
        <v>8798367</v>
      </c>
      <c r="I390" s="107">
        <v>13728</v>
      </c>
      <c r="J390" s="107">
        <v>6889487</v>
      </c>
      <c r="K390" s="36"/>
      <c r="L390" s="225" t="s">
        <v>2347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10325513</v>
      </c>
      <c r="G391" s="107">
        <v>400051</v>
      </c>
      <c r="H391" s="107">
        <v>5893216</v>
      </c>
      <c r="I391" s="107">
        <v>0</v>
      </c>
      <c r="J391" s="107">
        <v>4032246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15403484</v>
      </c>
      <c r="G392" s="107">
        <v>4766200</v>
      </c>
      <c r="H392" s="107">
        <v>3854551</v>
      </c>
      <c r="I392" s="107">
        <v>606794</v>
      </c>
      <c r="J392" s="107">
        <v>6175939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283798</v>
      </c>
      <c r="G393" s="107">
        <v>0</v>
      </c>
      <c r="H393" s="107">
        <v>256223</v>
      </c>
      <c r="I393" s="107">
        <v>7700</v>
      </c>
      <c r="J393" s="107">
        <v>19875</v>
      </c>
      <c r="K393" s="36"/>
      <c r="L393" s="225" t="s">
        <v>2343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19981141</v>
      </c>
      <c r="G394" s="107">
        <v>11267400</v>
      </c>
      <c r="H394" s="107">
        <v>8602306</v>
      </c>
      <c r="I394" s="107">
        <v>0</v>
      </c>
      <c r="J394" s="107">
        <v>111435</v>
      </c>
      <c r="K394" s="36"/>
      <c r="L394" s="225" t="s">
        <v>2347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17962999</v>
      </c>
      <c r="G395" s="107">
        <v>3244875</v>
      </c>
      <c r="H395" s="107">
        <v>1255259</v>
      </c>
      <c r="I395" s="107">
        <v>11466713</v>
      </c>
      <c r="J395" s="107">
        <v>1996152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19366373</v>
      </c>
      <c r="G396" s="107">
        <v>12870833</v>
      </c>
      <c r="H396" s="107">
        <v>2413257</v>
      </c>
      <c r="I396" s="107">
        <v>3834512</v>
      </c>
      <c r="J396" s="107">
        <v>247771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13571700</v>
      </c>
      <c r="G397" s="107">
        <v>36400</v>
      </c>
      <c r="H397" s="107">
        <v>2892716</v>
      </c>
      <c r="I397" s="107">
        <v>6259300</v>
      </c>
      <c r="J397" s="107">
        <v>4383284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350833</v>
      </c>
      <c r="G398" s="107">
        <v>0</v>
      </c>
      <c r="H398" s="107">
        <v>344333</v>
      </c>
      <c r="I398" s="107">
        <v>4000</v>
      </c>
      <c r="J398" s="107">
        <v>2500</v>
      </c>
      <c r="K398" s="36"/>
      <c r="L398" s="225" t="s">
        <v>2343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1402651</v>
      </c>
      <c r="G399" s="107">
        <v>203751</v>
      </c>
      <c r="H399" s="107">
        <v>1176125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27535016</v>
      </c>
      <c r="G400" s="107">
        <v>15708197</v>
      </c>
      <c r="H400" s="107">
        <v>10178461</v>
      </c>
      <c r="I400" s="107">
        <v>861714</v>
      </c>
      <c r="J400" s="107">
        <v>786644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6011388</v>
      </c>
      <c r="G401" s="107">
        <v>1645250</v>
      </c>
      <c r="H401" s="107">
        <v>3292180</v>
      </c>
      <c r="I401" s="107">
        <v>82150</v>
      </c>
      <c r="J401" s="107">
        <v>991808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10589143</v>
      </c>
      <c r="G402" s="107">
        <v>4244260</v>
      </c>
      <c r="H402" s="107">
        <v>3062893</v>
      </c>
      <c r="I402" s="107">
        <v>0</v>
      </c>
      <c r="J402" s="107">
        <v>3281990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12672296</v>
      </c>
      <c r="G403" s="107">
        <v>7238553</v>
      </c>
      <c r="H403" s="107">
        <v>3148951</v>
      </c>
      <c r="I403" s="107">
        <v>1386246</v>
      </c>
      <c r="J403" s="107">
        <v>898546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39731233</v>
      </c>
      <c r="G404" s="107">
        <v>9442443</v>
      </c>
      <c r="H404" s="107">
        <v>10359644</v>
      </c>
      <c r="I404" s="107">
        <v>3174752</v>
      </c>
      <c r="J404" s="107">
        <v>16754394</v>
      </c>
      <c r="K404" s="36"/>
      <c r="L404" s="225" t="s">
        <v>2347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10966498</v>
      </c>
      <c r="G405" s="107">
        <v>2061828</v>
      </c>
      <c r="H405" s="107">
        <v>3573028</v>
      </c>
      <c r="I405" s="107">
        <v>1085313</v>
      </c>
      <c r="J405" s="107">
        <v>4246329</v>
      </c>
      <c r="K405" s="36"/>
      <c r="L405" s="225" t="s">
        <v>2347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26949998</v>
      </c>
      <c r="G406" s="107">
        <v>23241500</v>
      </c>
      <c r="H406" s="107">
        <v>2403848</v>
      </c>
      <c r="I406" s="107">
        <v>6000</v>
      </c>
      <c r="J406" s="107">
        <v>1298650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5897393</v>
      </c>
      <c r="G407" s="107">
        <v>2818400</v>
      </c>
      <c r="H407" s="107">
        <v>2594192</v>
      </c>
      <c r="I407" s="107">
        <v>3100</v>
      </c>
      <c r="J407" s="107">
        <v>481701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5016607</v>
      </c>
      <c r="G408" s="107">
        <v>530900</v>
      </c>
      <c r="H408" s="107">
        <v>1508416</v>
      </c>
      <c r="I408" s="107">
        <v>607000</v>
      </c>
      <c r="J408" s="107">
        <v>2370291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20672905</v>
      </c>
      <c r="G409" s="107">
        <v>6161350</v>
      </c>
      <c r="H409" s="107">
        <v>11735222</v>
      </c>
      <c r="I409" s="107">
        <v>752400</v>
      </c>
      <c r="J409" s="107">
        <v>2023933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27916926</v>
      </c>
      <c r="G410" s="107">
        <v>11911787</v>
      </c>
      <c r="H410" s="107">
        <v>11590176</v>
      </c>
      <c r="I410" s="107">
        <v>115000</v>
      </c>
      <c r="J410" s="107">
        <v>4299963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178" t="s">
        <v>2321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17396793</v>
      </c>
      <c r="G412" s="107">
        <v>279501</v>
      </c>
      <c r="H412" s="107">
        <v>5887748</v>
      </c>
      <c r="I412" s="107">
        <v>8824807</v>
      </c>
      <c r="J412" s="107">
        <v>2404737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20311365</v>
      </c>
      <c r="G413" s="107">
        <v>2966086</v>
      </c>
      <c r="H413" s="107">
        <v>9274241</v>
      </c>
      <c r="I413" s="107">
        <v>9000</v>
      </c>
      <c r="J413" s="107">
        <v>8062038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11057075</v>
      </c>
      <c r="G414" s="107">
        <v>372807</v>
      </c>
      <c r="H414" s="107">
        <v>6257362</v>
      </c>
      <c r="I414" s="107">
        <v>11501</v>
      </c>
      <c r="J414" s="107">
        <v>4415405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24538358</v>
      </c>
      <c r="G415" s="107">
        <v>953800</v>
      </c>
      <c r="H415" s="107">
        <v>4490147</v>
      </c>
      <c r="I415" s="107">
        <v>2599565</v>
      </c>
      <c r="J415" s="107">
        <v>16494846</v>
      </c>
      <c r="K415" s="36"/>
      <c r="L415" s="225" t="s">
        <v>2343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43362385</v>
      </c>
      <c r="G416" s="107">
        <v>4975000</v>
      </c>
      <c r="H416" s="107">
        <v>7057687</v>
      </c>
      <c r="I416" s="107">
        <v>36800</v>
      </c>
      <c r="J416" s="107">
        <v>31292898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31212165</v>
      </c>
      <c r="G417" s="107">
        <v>7127300</v>
      </c>
      <c r="H417" s="107">
        <v>6124905</v>
      </c>
      <c r="I417" s="107">
        <v>2654452</v>
      </c>
      <c r="J417" s="107">
        <v>15305508</v>
      </c>
      <c r="K417" s="36"/>
      <c r="L417" s="225" t="s">
        <v>2347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15843931</v>
      </c>
      <c r="G418" s="107">
        <v>7382500</v>
      </c>
      <c r="H418" s="107">
        <v>7970281</v>
      </c>
      <c r="I418" s="107">
        <v>364300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17384314</v>
      </c>
      <c r="G419" s="107">
        <v>1294455</v>
      </c>
      <c r="H419" s="107">
        <v>6607008</v>
      </c>
      <c r="I419" s="107">
        <v>521669</v>
      </c>
      <c r="J419" s="107">
        <v>8961182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8690595</v>
      </c>
      <c r="G420" s="107">
        <v>1202800</v>
      </c>
      <c r="H420" s="107">
        <v>5787835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4348621</v>
      </c>
      <c r="G421" s="107">
        <v>541603</v>
      </c>
      <c r="H421" s="107">
        <v>2143171</v>
      </c>
      <c r="I421" s="107">
        <v>0</v>
      </c>
      <c r="J421" s="107">
        <v>1663847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77300966</v>
      </c>
      <c r="G422" s="107">
        <v>6906535</v>
      </c>
      <c r="H422" s="107">
        <v>15980147</v>
      </c>
      <c r="I422" s="107">
        <v>11825700</v>
      </c>
      <c r="J422" s="107">
        <v>42588584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6935038</v>
      </c>
      <c r="G423" s="107">
        <v>688001</v>
      </c>
      <c r="H423" s="107">
        <v>3606058</v>
      </c>
      <c r="I423" s="107">
        <v>376920</v>
      </c>
      <c r="J423" s="107">
        <v>2264059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5" t="s">
        <v>2343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2523853</v>
      </c>
      <c r="G425" s="107">
        <v>3500</v>
      </c>
      <c r="H425" s="107">
        <v>2434203</v>
      </c>
      <c r="I425" s="107">
        <v>20000</v>
      </c>
      <c r="J425" s="107">
        <v>66150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23718550</v>
      </c>
      <c r="G426" s="107">
        <v>2389600</v>
      </c>
      <c r="H426" s="107">
        <v>7854834</v>
      </c>
      <c r="I426" s="107">
        <v>4567012</v>
      </c>
      <c r="J426" s="107">
        <v>8907104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62114328</v>
      </c>
      <c r="G427" s="107">
        <v>6898250</v>
      </c>
      <c r="H427" s="107">
        <v>14173880</v>
      </c>
      <c r="I427" s="107">
        <v>8244080</v>
      </c>
      <c r="J427" s="107">
        <v>32798118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7498201</v>
      </c>
      <c r="G428" s="107">
        <v>775000</v>
      </c>
      <c r="H428" s="107">
        <v>4895353</v>
      </c>
      <c r="I428" s="107">
        <v>0</v>
      </c>
      <c r="J428" s="107">
        <v>1827848</v>
      </c>
      <c r="K428" s="36"/>
      <c r="L428" s="225" t="s">
        <v>2343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51446469</v>
      </c>
      <c r="G429" s="107">
        <v>3375854</v>
      </c>
      <c r="H429" s="107">
        <v>16053326</v>
      </c>
      <c r="I429" s="107">
        <v>9425701</v>
      </c>
      <c r="J429" s="107">
        <v>22591588</v>
      </c>
      <c r="K429" s="36"/>
      <c r="L429" s="225" t="s">
        <v>2347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8655490</v>
      </c>
      <c r="G430" s="107">
        <v>2752814</v>
      </c>
      <c r="H430" s="107">
        <v>3559046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5" t="s">
        <v>2343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36361086</v>
      </c>
      <c r="G432" s="107">
        <v>11478272</v>
      </c>
      <c r="H432" s="107">
        <v>8231235</v>
      </c>
      <c r="I432" s="107">
        <v>5733734</v>
      </c>
      <c r="J432" s="107">
        <v>10917845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959664</v>
      </c>
      <c r="G433" s="107">
        <v>0</v>
      </c>
      <c r="H433" s="107">
        <v>708179</v>
      </c>
      <c r="I433" s="107">
        <v>0</v>
      </c>
      <c r="J433" s="107">
        <v>251485</v>
      </c>
      <c r="K433" s="36"/>
      <c r="L433" s="225" t="s">
        <v>2343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106746766</v>
      </c>
      <c r="G434" s="107">
        <v>56108994</v>
      </c>
      <c r="H434" s="107">
        <v>15831628</v>
      </c>
      <c r="I434" s="107">
        <v>8134341</v>
      </c>
      <c r="J434" s="107">
        <v>26671803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7075671</v>
      </c>
      <c r="G435" s="107">
        <v>1072655</v>
      </c>
      <c r="H435" s="107">
        <v>4585821</v>
      </c>
      <c r="I435" s="107">
        <v>156000</v>
      </c>
      <c r="J435" s="107">
        <v>1261195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18298269</v>
      </c>
      <c r="G436" s="107">
        <v>1879201</v>
      </c>
      <c r="H436" s="107">
        <v>9852705</v>
      </c>
      <c r="I436" s="107">
        <v>400710</v>
      </c>
      <c r="J436" s="107">
        <v>6165653</v>
      </c>
      <c r="K436" s="36"/>
      <c r="L436" s="225" t="s">
        <v>2347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26325715</v>
      </c>
      <c r="G437" s="107">
        <v>9379460</v>
      </c>
      <c r="H437" s="107">
        <v>9241177</v>
      </c>
      <c r="I437" s="107">
        <v>461400</v>
      </c>
      <c r="J437" s="107">
        <v>7243678</v>
      </c>
      <c r="K437" s="36"/>
      <c r="L437" s="225" t="s">
        <v>2343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3601072</v>
      </c>
      <c r="G438" s="107">
        <v>299500</v>
      </c>
      <c r="H438" s="107">
        <v>907701</v>
      </c>
      <c r="I438" s="107">
        <v>50000</v>
      </c>
      <c r="J438" s="107">
        <v>2343871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5308787</v>
      </c>
      <c r="G439" s="107">
        <v>0</v>
      </c>
      <c r="H439" s="107">
        <v>2072637</v>
      </c>
      <c r="I439" s="107">
        <v>1362211</v>
      </c>
      <c r="J439" s="107">
        <v>1873939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37801832</v>
      </c>
      <c r="G440" s="107">
        <v>5273150</v>
      </c>
      <c r="H440" s="107">
        <v>17892649</v>
      </c>
      <c r="I440" s="107">
        <v>1553684</v>
      </c>
      <c r="J440" s="107">
        <v>13082349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14651165</v>
      </c>
      <c r="G441" s="107">
        <v>439635</v>
      </c>
      <c r="H441" s="107">
        <v>7510578</v>
      </c>
      <c r="I441" s="107">
        <v>289850</v>
      </c>
      <c r="J441" s="107">
        <v>6411102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357311</v>
      </c>
      <c r="G442" s="107">
        <v>0</v>
      </c>
      <c r="H442" s="107">
        <v>357311</v>
      </c>
      <c r="I442" s="107">
        <v>0</v>
      </c>
      <c r="J442" s="107">
        <v>0</v>
      </c>
      <c r="K442" s="36"/>
      <c r="L442" s="225" t="s">
        <v>2347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5527663</v>
      </c>
      <c r="G444" s="107">
        <v>20000</v>
      </c>
      <c r="H444" s="107">
        <v>1569374</v>
      </c>
      <c r="I444" s="107">
        <v>0</v>
      </c>
      <c r="J444" s="107">
        <v>3938289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4777849</v>
      </c>
      <c r="G445" s="107">
        <v>2657550</v>
      </c>
      <c r="H445" s="107">
        <v>1520929</v>
      </c>
      <c r="I445" s="107">
        <v>394000</v>
      </c>
      <c r="J445" s="107">
        <v>205370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8561082</v>
      </c>
      <c r="G446" s="107">
        <v>3036800</v>
      </c>
      <c r="H446" s="107">
        <v>3949432</v>
      </c>
      <c r="I446" s="107">
        <v>1200000</v>
      </c>
      <c r="J446" s="107">
        <v>374850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13379842</v>
      </c>
      <c r="G447" s="107">
        <v>9692459</v>
      </c>
      <c r="H447" s="107">
        <v>2179234</v>
      </c>
      <c r="I447" s="107">
        <v>388950</v>
      </c>
      <c r="J447" s="107">
        <v>1119199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4248948</v>
      </c>
      <c r="G448" s="107">
        <v>945151</v>
      </c>
      <c r="H448" s="107">
        <v>2806476</v>
      </c>
      <c r="I448" s="107">
        <v>213490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39884753</v>
      </c>
      <c r="G449" s="107">
        <v>15501343</v>
      </c>
      <c r="H449" s="107">
        <v>21136080</v>
      </c>
      <c r="I449" s="107">
        <v>1192650</v>
      </c>
      <c r="J449" s="107">
        <v>2054680</v>
      </c>
      <c r="K449" s="36"/>
      <c r="L449" s="225" t="s">
        <v>2347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68942382</v>
      </c>
      <c r="G450" s="107">
        <v>26287914</v>
      </c>
      <c r="H450" s="107">
        <v>26263562</v>
      </c>
      <c r="I450" s="107">
        <v>1719909</v>
      </c>
      <c r="J450" s="107">
        <v>14670997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125338757</v>
      </c>
      <c r="G451" s="107">
        <v>46481139</v>
      </c>
      <c r="H451" s="107">
        <v>40000025</v>
      </c>
      <c r="I451" s="107">
        <v>8850795</v>
      </c>
      <c r="J451" s="107">
        <v>30006798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992927</v>
      </c>
      <c r="G452" s="107">
        <v>215284</v>
      </c>
      <c r="H452" s="107">
        <v>425252</v>
      </c>
      <c r="I452" s="107">
        <v>71140</v>
      </c>
      <c r="J452" s="107">
        <v>281251</v>
      </c>
      <c r="K452" s="36"/>
      <c r="L452" s="225" t="s">
        <v>2347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11041081</v>
      </c>
      <c r="G453" s="107">
        <v>8507648</v>
      </c>
      <c r="H453" s="107">
        <v>2131003</v>
      </c>
      <c r="I453" s="107">
        <v>0</v>
      </c>
      <c r="J453" s="107">
        <v>402430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3330427</v>
      </c>
      <c r="G454" s="107">
        <v>464900</v>
      </c>
      <c r="H454" s="107">
        <v>1060876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42189196</v>
      </c>
      <c r="G455" s="107">
        <v>15221545</v>
      </c>
      <c r="H455" s="107">
        <v>16077796</v>
      </c>
      <c r="I455" s="107">
        <v>5700811</v>
      </c>
      <c r="J455" s="107">
        <v>5189044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30430933</v>
      </c>
      <c r="G456" s="107">
        <v>18900151</v>
      </c>
      <c r="H456" s="107">
        <v>7879491</v>
      </c>
      <c r="I456" s="107">
        <v>660056</v>
      </c>
      <c r="J456" s="107">
        <v>2991235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1064020</v>
      </c>
      <c r="G457" s="107">
        <v>0</v>
      </c>
      <c r="H457" s="107">
        <v>532067</v>
      </c>
      <c r="I457" s="107">
        <v>0</v>
      </c>
      <c r="J457" s="107">
        <v>531953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168292027</v>
      </c>
      <c r="G458" s="107">
        <v>114913433</v>
      </c>
      <c r="H458" s="107">
        <v>15164140</v>
      </c>
      <c r="I458" s="107">
        <v>14556419</v>
      </c>
      <c r="J458" s="107">
        <v>23658035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13555077</v>
      </c>
      <c r="G459" s="107">
        <v>9105099</v>
      </c>
      <c r="H459" s="107">
        <v>3206339</v>
      </c>
      <c r="I459" s="107">
        <v>154751</v>
      </c>
      <c r="J459" s="107">
        <v>1088888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81128721</v>
      </c>
      <c r="G461" s="107">
        <v>53532436</v>
      </c>
      <c r="H461" s="107">
        <v>25857435</v>
      </c>
      <c r="I461" s="107">
        <v>1614500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23988883</v>
      </c>
      <c r="G462" s="107">
        <v>9964459</v>
      </c>
      <c r="H462" s="107">
        <v>12861832</v>
      </c>
      <c r="I462" s="107">
        <v>25000</v>
      </c>
      <c r="J462" s="107">
        <v>1137592</v>
      </c>
      <c r="K462" s="36"/>
      <c r="L462" s="178" t="s">
        <v>2321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24081472</v>
      </c>
      <c r="G463" s="107">
        <v>17199758</v>
      </c>
      <c r="H463" s="107">
        <v>2138221</v>
      </c>
      <c r="I463" s="107">
        <v>4322845</v>
      </c>
      <c r="J463" s="107">
        <v>420648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6859123</v>
      </c>
      <c r="G464" s="107">
        <v>1580652</v>
      </c>
      <c r="H464" s="107">
        <v>4872298</v>
      </c>
      <c r="I464" s="107">
        <v>38545</v>
      </c>
      <c r="J464" s="107">
        <v>367628</v>
      </c>
      <c r="K464" s="36"/>
      <c r="L464" s="178" t="s">
        <v>2321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923683</v>
      </c>
      <c r="G465" s="107">
        <v>120860</v>
      </c>
      <c r="H465" s="107">
        <v>733464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5" t="s">
        <v>2347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6344647</v>
      </c>
      <c r="G467" s="107">
        <v>741935</v>
      </c>
      <c r="H467" s="107">
        <v>2079087</v>
      </c>
      <c r="I467" s="107">
        <v>2696991</v>
      </c>
      <c r="J467" s="107">
        <v>826634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20503034</v>
      </c>
      <c r="G468" s="107">
        <v>7914322</v>
      </c>
      <c r="H468" s="107">
        <v>9392843</v>
      </c>
      <c r="I468" s="107">
        <v>216250</v>
      </c>
      <c r="J468" s="107">
        <v>2979619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8937105</v>
      </c>
      <c r="G469" s="107">
        <v>1351864</v>
      </c>
      <c r="H469" s="107">
        <v>5199444</v>
      </c>
      <c r="I469" s="107">
        <v>0</v>
      </c>
      <c r="J469" s="107">
        <v>2385797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12943579</v>
      </c>
      <c r="G470" s="107">
        <v>9696000</v>
      </c>
      <c r="H470" s="107">
        <v>2252014</v>
      </c>
      <c r="I470" s="107">
        <v>0</v>
      </c>
      <c r="J470" s="107">
        <v>995565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7158141</v>
      </c>
      <c r="G471" s="107">
        <v>3570489</v>
      </c>
      <c r="H471" s="107">
        <v>3201590</v>
      </c>
      <c r="I471" s="107">
        <v>89990</v>
      </c>
      <c r="J471" s="107">
        <v>296072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8357746</v>
      </c>
      <c r="G472" s="107">
        <v>4193599</v>
      </c>
      <c r="H472" s="107">
        <v>2938137</v>
      </c>
      <c r="I472" s="107">
        <v>345000</v>
      </c>
      <c r="J472" s="107">
        <v>881010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2318545</v>
      </c>
      <c r="G473" s="107">
        <v>0</v>
      </c>
      <c r="H473" s="107">
        <v>716406</v>
      </c>
      <c r="I473" s="107">
        <v>1347180</v>
      </c>
      <c r="J473" s="107">
        <v>254959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56533852</v>
      </c>
      <c r="G474" s="107">
        <v>29825090</v>
      </c>
      <c r="H474" s="107">
        <v>13629594</v>
      </c>
      <c r="I474" s="107">
        <v>394421</v>
      </c>
      <c r="J474" s="107">
        <v>12684747</v>
      </c>
      <c r="K474" s="36"/>
      <c r="L474" s="225" t="s">
        <v>2347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11423515</v>
      </c>
      <c r="G475" s="107">
        <v>7926164</v>
      </c>
      <c r="H475" s="107">
        <v>3040581</v>
      </c>
      <c r="I475" s="107">
        <v>0</v>
      </c>
      <c r="J475" s="107">
        <v>456770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7865019</v>
      </c>
      <c r="G476" s="107">
        <v>1032438</v>
      </c>
      <c r="H476" s="107">
        <v>6825871</v>
      </c>
      <c r="I476" s="107">
        <v>210</v>
      </c>
      <c r="J476" s="107">
        <v>6500</v>
      </c>
      <c r="K476" s="36"/>
      <c r="L476" s="225" t="s">
        <v>2347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47050702</v>
      </c>
      <c r="G477" s="107">
        <v>25949474</v>
      </c>
      <c r="H477" s="107">
        <v>17852202</v>
      </c>
      <c r="I477" s="107">
        <v>1489205</v>
      </c>
      <c r="J477" s="107">
        <v>1759821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3820669</v>
      </c>
      <c r="G478" s="107">
        <v>756500</v>
      </c>
      <c r="H478" s="107">
        <v>2580734</v>
      </c>
      <c r="I478" s="107">
        <v>340000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75614911</v>
      </c>
      <c r="G479" s="107">
        <v>1964226</v>
      </c>
      <c r="H479" s="107">
        <v>20477185</v>
      </c>
      <c r="I479" s="107">
        <v>14496405</v>
      </c>
      <c r="J479" s="107">
        <v>38677095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5" t="s">
        <v>2343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17911643</v>
      </c>
      <c r="G481" s="107">
        <v>8456800</v>
      </c>
      <c r="H481" s="107">
        <v>6517701</v>
      </c>
      <c r="I481" s="107">
        <v>1657500</v>
      </c>
      <c r="J481" s="107">
        <v>1279642</v>
      </c>
      <c r="K481" s="36"/>
      <c r="L481" s="225" t="s">
        <v>2347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32165027</v>
      </c>
      <c r="G482" s="107">
        <v>2991000</v>
      </c>
      <c r="H482" s="107">
        <v>3570878</v>
      </c>
      <c r="I482" s="107">
        <v>645550</v>
      </c>
      <c r="J482" s="107">
        <v>24957599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15896994</v>
      </c>
      <c r="G483" s="107">
        <v>5867300</v>
      </c>
      <c r="H483" s="107">
        <v>3677399</v>
      </c>
      <c r="I483" s="107">
        <v>10000</v>
      </c>
      <c r="J483" s="107">
        <v>6342295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5" t="s">
        <v>2343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4325641</v>
      </c>
      <c r="G486" s="107">
        <v>5800</v>
      </c>
      <c r="H486" s="107">
        <v>3278898</v>
      </c>
      <c r="I486" s="107">
        <v>0</v>
      </c>
      <c r="J486" s="107">
        <v>1040943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634664</v>
      </c>
      <c r="G487" s="107">
        <v>45000</v>
      </c>
      <c r="H487" s="107">
        <v>518526</v>
      </c>
      <c r="I487" s="107">
        <v>0</v>
      </c>
      <c r="J487" s="107">
        <v>71138</v>
      </c>
      <c r="K487" s="36"/>
      <c r="L487" s="178" t="s">
        <v>2321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5320367</v>
      </c>
      <c r="G488" s="107">
        <v>154600</v>
      </c>
      <c r="H488" s="107">
        <v>3652335</v>
      </c>
      <c r="I488" s="107">
        <v>11993</v>
      </c>
      <c r="J488" s="107">
        <v>1501439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34217897</v>
      </c>
      <c r="G489" s="107">
        <v>1751700</v>
      </c>
      <c r="H489" s="107">
        <v>3643820</v>
      </c>
      <c r="I489" s="107">
        <v>16423475</v>
      </c>
      <c r="J489" s="107">
        <v>12398902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7411328</v>
      </c>
      <c r="G490" s="107">
        <v>3345730</v>
      </c>
      <c r="H490" s="107">
        <v>2642267</v>
      </c>
      <c r="I490" s="107">
        <v>0</v>
      </c>
      <c r="J490" s="107">
        <v>1423331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104229092</v>
      </c>
      <c r="G491" s="107">
        <v>1616077</v>
      </c>
      <c r="H491" s="107">
        <v>18613718</v>
      </c>
      <c r="I491" s="107">
        <v>42951001</v>
      </c>
      <c r="J491" s="107">
        <v>41048296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31175191</v>
      </c>
      <c r="G492" s="107">
        <v>1768600</v>
      </c>
      <c r="H492" s="107">
        <v>10697232</v>
      </c>
      <c r="I492" s="107">
        <v>1763495</v>
      </c>
      <c r="J492" s="107">
        <v>16945864</v>
      </c>
      <c r="K492" s="36"/>
      <c r="L492" s="225" t="s">
        <v>2347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12417733</v>
      </c>
      <c r="G493" s="107">
        <v>574000</v>
      </c>
      <c r="H493" s="107">
        <v>2163477</v>
      </c>
      <c r="I493" s="107">
        <v>353272</v>
      </c>
      <c r="J493" s="107">
        <v>9326984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3138376</v>
      </c>
      <c r="G494" s="107">
        <v>1292850</v>
      </c>
      <c r="H494" s="107">
        <v>640952</v>
      </c>
      <c r="I494" s="107">
        <v>251816</v>
      </c>
      <c r="J494" s="107">
        <v>952758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875947</v>
      </c>
      <c r="G495" s="107">
        <v>143528</v>
      </c>
      <c r="H495" s="107">
        <v>116738</v>
      </c>
      <c r="I495" s="107">
        <v>0</v>
      </c>
      <c r="J495" s="107">
        <v>615681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598552</v>
      </c>
      <c r="G496" s="107">
        <v>0</v>
      </c>
      <c r="H496" s="107">
        <v>90756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1298944</v>
      </c>
      <c r="G497" s="107">
        <v>604508</v>
      </c>
      <c r="H497" s="107">
        <v>249913</v>
      </c>
      <c r="I497" s="107">
        <v>417448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1186536</v>
      </c>
      <c r="G498" s="107">
        <v>364580</v>
      </c>
      <c r="H498" s="107">
        <v>409114</v>
      </c>
      <c r="I498" s="107">
        <v>70750</v>
      </c>
      <c r="J498" s="107">
        <v>342092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26003563</v>
      </c>
      <c r="G499" s="107">
        <v>119100</v>
      </c>
      <c r="H499" s="107">
        <v>507288</v>
      </c>
      <c r="I499" s="107">
        <v>21726707</v>
      </c>
      <c r="J499" s="107">
        <v>3650468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6467078</v>
      </c>
      <c r="G500" s="107">
        <v>1800</v>
      </c>
      <c r="H500" s="107">
        <v>679247</v>
      </c>
      <c r="I500" s="107">
        <v>800</v>
      </c>
      <c r="J500" s="107">
        <v>5785231</v>
      </c>
      <c r="K500" s="36"/>
      <c r="L500" s="225" t="s">
        <v>2343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50158715</v>
      </c>
      <c r="G501" s="107">
        <v>11200</v>
      </c>
      <c r="H501" s="107">
        <v>5844477</v>
      </c>
      <c r="I501" s="107">
        <v>493623</v>
      </c>
      <c r="J501" s="107">
        <v>43809415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3361551</v>
      </c>
      <c r="G502" s="107">
        <v>394000</v>
      </c>
      <c r="H502" s="107">
        <v>1151626</v>
      </c>
      <c r="I502" s="107">
        <v>172200</v>
      </c>
      <c r="J502" s="107">
        <v>1643725</v>
      </c>
      <c r="K502" s="36"/>
      <c r="L502" s="225" t="s">
        <v>2343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6443210</v>
      </c>
      <c r="G503" s="107">
        <v>1185360</v>
      </c>
      <c r="H503" s="107">
        <v>617191</v>
      </c>
      <c r="I503" s="107">
        <v>1648005</v>
      </c>
      <c r="J503" s="107">
        <v>2992654</v>
      </c>
      <c r="K503" s="36"/>
      <c r="L503" s="225" t="s">
        <v>2347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1563936</v>
      </c>
      <c r="G504" s="107">
        <v>42364</v>
      </c>
      <c r="H504" s="107">
        <v>1012519</v>
      </c>
      <c r="I504" s="107">
        <v>147014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1097839</v>
      </c>
      <c r="G505" s="107">
        <v>0</v>
      </c>
      <c r="H505" s="107">
        <v>570072</v>
      </c>
      <c r="I505" s="107">
        <v>9200</v>
      </c>
      <c r="J505" s="107">
        <v>518567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22066559</v>
      </c>
      <c r="G506" s="107">
        <v>482710</v>
      </c>
      <c r="H506" s="107">
        <v>2474914</v>
      </c>
      <c r="I506" s="107">
        <v>50000</v>
      </c>
      <c r="J506" s="107">
        <v>19058935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3232225</v>
      </c>
      <c r="G507" s="107">
        <v>1038511</v>
      </c>
      <c r="H507" s="107">
        <v>321242</v>
      </c>
      <c r="I507" s="107">
        <v>583880</v>
      </c>
      <c r="J507" s="107">
        <v>1288592</v>
      </c>
      <c r="K507" s="36"/>
      <c r="L507" s="225" t="s">
        <v>2343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1643366</v>
      </c>
      <c r="G508" s="107">
        <v>21000</v>
      </c>
      <c r="H508" s="107">
        <v>1500268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33116521</v>
      </c>
      <c r="G509" s="107">
        <v>1581900</v>
      </c>
      <c r="H509" s="107">
        <v>5653897</v>
      </c>
      <c r="I509" s="107">
        <v>298550</v>
      </c>
      <c r="J509" s="107">
        <v>25582174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97287619</v>
      </c>
      <c r="G510" s="107">
        <v>3494350</v>
      </c>
      <c r="H510" s="107">
        <v>18090003</v>
      </c>
      <c r="I510" s="107">
        <v>2865154</v>
      </c>
      <c r="J510" s="107">
        <v>72838112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20057623</v>
      </c>
      <c r="G511" s="107">
        <v>5965616</v>
      </c>
      <c r="H511" s="107">
        <v>8567579</v>
      </c>
      <c r="I511" s="107">
        <v>0</v>
      </c>
      <c r="J511" s="107">
        <v>5524428</v>
      </c>
      <c r="K511" s="36"/>
      <c r="L511" s="178" t="s">
        <v>2321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5995394</v>
      </c>
      <c r="G512" s="107">
        <v>0</v>
      </c>
      <c r="H512" s="107">
        <v>4368394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33933807</v>
      </c>
      <c r="G513" s="107">
        <v>4898550</v>
      </c>
      <c r="H513" s="107">
        <v>6713249</v>
      </c>
      <c r="I513" s="107">
        <v>2710538</v>
      </c>
      <c r="J513" s="107">
        <v>19611470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180513562</v>
      </c>
      <c r="G514" s="107">
        <v>4366792</v>
      </c>
      <c r="H514" s="107">
        <v>19628142</v>
      </c>
      <c r="I514" s="107">
        <v>70984840</v>
      </c>
      <c r="J514" s="107">
        <v>85533788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2202708</v>
      </c>
      <c r="G515" s="107">
        <v>677200</v>
      </c>
      <c r="H515" s="107">
        <v>1202808</v>
      </c>
      <c r="I515" s="107">
        <v>0</v>
      </c>
      <c r="J515" s="107">
        <v>322700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82658950</v>
      </c>
      <c r="G516" s="107">
        <v>8984806</v>
      </c>
      <c r="H516" s="107">
        <v>21086907</v>
      </c>
      <c r="I516" s="107">
        <v>5504405</v>
      </c>
      <c r="J516" s="107">
        <v>47082832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4006637</v>
      </c>
      <c r="G517" s="107">
        <v>0</v>
      </c>
      <c r="H517" s="107">
        <v>3434754</v>
      </c>
      <c r="I517" s="107">
        <v>0</v>
      </c>
      <c r="J517" s="107">
        <v>571883</v>
      </c>
      <c r="K517" s="36"/>
      <c r="L517" s="225" t="s">
        <v>2343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5" t="s">
        <v>2347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5094286</v>
      </c>
      <c r="G519" s="107">
        <v>18000</v>
      </c>
      <c r="H519" s="107">
        <v>4733239</v>
      </c>
      <c r="I519" s="107">
        <v>0</v>
      </c>
      <c r="J519" s="107">
        <v>343047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484186</v>
      </c>
      <c r="G520" s="107">
        <v>3200</v>
      </c>
      <c r="H520" s="107">
        <v>374911</v>
      </c>
      <c r="I520" s="107">
        <v>0</v>
      </c>
      <c r="J520" s="107">
        <v>106075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45029430</v>
      </c>
      <c r="G521" s="107">
        <v>15792214</v>
      </c>
      <c r="H521" s="107">
        <v>10229368</v>
      </c>
      <c r="I521" s="107">
        <v>45304</v>
      </c>
      <c r="J521" s="107">
        <v>18962544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5" t="s">
        <v>2347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10985261</v>
      </c>
      <c r="G523" s="107">
        <v>786850</v>
      </c>
      <c r="H523" s="107">
        <v>2084629</v>
      </c>
      <c r="I523" s="107">
        <v>0</v>
      </c>
      <c r="J523" s="107">
        <v>8113782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10356087</v>
      </c>
      <c r="G524" s="107">
        <v>593900</v>
      </c>
      <c r="H524" s="107">
        <v>4850000</v>
      </c>
      <c r="I524" s="107">
        <v>1124000</v>
      </c>
      <c r="J524" s="107">
        <v>3788187</v>
      </c>
      <c r="K524" s="36"/>
      <c r="L524" s="225" t="s">
        <v>2347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1322097</v>
      </c>
      <c r="G525" s="107">
        <v>2500</v>
      </c>
      <c r="H525" s="107">
        <v>737179</v>
      </c>
      <c r="I525" s="107">
        <v>41000</v>
      </c>
      <c r="J525" s="107">
        <v>541418</v>
      </c>
      <c r="K525" s="36"/>
      <c r="L525" s="225" t="s">
        <v>2347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21312048</v>
      </c>
      <c r="G526" s="107">
        <v>5006695</v>
      </c>
      <c r="H526" s="107">
        <v>3854449</v>
      </c>
      <c r="I526" s="107">
        <v>23800</v>
      </c>
      <c r="J526" s="107">
        <v>12427104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2084541</v>
      </c>
      <c r="G527" s="107">
        <v>495700</v>
      </c>
      <c r="H527" s="107">
        <v>1030591</v>
      </c>
      <c r="I527" s="107">
        <v>0</v>
      </c>
      <c r="J527" s="107">
        <v>558250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29994777</v>
      </c>
      <c r="G528" s="107">
        <v>11993065</v>
      </c>
      <c r="H528" s="107">
        <v>11478174</v>
      </c>
      <c r="I528" s="107">
        <v>573500</v>
      </c>
      <c r="J528" s="107">
        <v>5950038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8400725</v>
      </c>
      <c r="G529" s="107">
        <v>1143100</v>
      </c>
      <c r="H529" s="107">
        <v>3882957</v>
      </c>
      <c r="I529" s="107">
        <v>142300</v>
      </c>
      <c r="J529" s="107">
        <v>3232368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178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3045179</v>
      </c>
      <c r="G531" s="107">
        <v>23450</v>
      </c>
      <c r="H531" s="107">
        <v>1781428</v>
      </c>
      <c r="I531" s="107">
        <v>88190</v>
      </c>
      <c r="J531" s="107">
        <v>1152111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1248701</v>
      </c>
      <c r="G532" s="107">
        <v>0</v>
      </c>
      <c r="H532" s="107">
        <v>693321</v>
      </c>
      <c r="I532" s="107">
        <v>0</v>
      </c>
      <c r="J532" s="107">
        <v>555380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5292228</v>
      </c>
      <c r="G533" s="107">
        <v>804000</v>
      </c>
      <c r="H533" s="107">
        <v>2573800</v>
      </c>
      <c r="I533" s="107">
        <v>66501</v>
      </c>
      <c r="J533" s="107">
        <v>1847927</v>
      </c>
      <c r="K533" s="36"/>
      <c r="L533" s="225" t="s">
        <v>2343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6211817</v>
      </c>
      <c r="G534" s="107">
        <v>1418400</v>
      </c>
      <c r="H534" s="107">
        <v>2746450</v>
      </c>
      <c r="I534" s="107">
        <v>76301</v>
      </c>
      <c r="J534" s="107">
        <v>1970666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3724618</v>
      </c>
      <c r="G535" s="107">
        <v>1</v>
      </c>
      <c r="H535" s="107">
        <v>1767146</v>
      </c>
      <c r="I535" s="107">
        <v>120663</v>
      </c>
      <c r="J535" s="107">
        <v>1836808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1719263</v>
      </c>
      <c r="G536" s="107">
        <v>0</v>
      </c>
      <c r="H536" s="107">
        <v>1130976</v>
      </c>
      <c r="I536" s="107">
        <v>112495</v>
      </c>
      <c r="J536" s="107">
        <v>475792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5314569</v>
      </c>
      <c r="G537" s="107">
        <v>544801</v>
      </c>
      <c r="H537" s="107">
        <v>1272055</v>
      </c>
      <c r="I537" s="107">
        <v>3362939</v>
      </c>
      <c r="J537" s="107">
        <v>134774</v>
      </c>
      <c r="K537" s="36"/>
      <c r="L537" s="225" t="s">
        <v>2347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1883630</v>
      </c>
      <c r="G538" s="107">
        <v>1018255</v>
      </c>
      <c r="H538" s="107">
        <v>637645</v>
      </c>
      <c r="I538" s="107">
        <v>12861</v>
      </c>
      <c r="J538" s="107">
        <v>214869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3628728</v>
      </c>
      <c r="G539" s="107">
        <v>723900</v>
      </c>
      <c r="H539" s="107">
        <v>1843553</v>
      </c>
      <c r="I539" s="107">
        <v>201707</v>
      </c>
      <c r="J539" s="107">
        <v>859568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8234875</v>
      </c>
      <c r="G540" s="107">
        <v>503377</v>
      </c>
      <c r="H540" s="107">
        <v>3580485</v>
      </c>
      <c r="I540" s="107">
        <v>36826</v>
      </c>
      <c r="J540" s="107">
        <v>4114187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15860192</v>
      </c>
      <c r="G541" s="107">
        <v>3815374</v>
      </c>
      <c r="H541" s="107">
        <v>7849311</v>
      </c>
      <c r="I541" s="107">
        <v>1410644</v>
      </c>
      <c r="J541" s="107">
        <v>2784863</v>
      </c>
      <c r="K541" s="36"/>
      <c r="L541" s="225" t="s">
        <v>2347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2052958</v>
      </c>
      <c r="G542" s="107">
        <v>0</v>
      </c>
      <c r="H542" s="107">
        <v>754066</v>
      </c>
      <c r="I542" s="107">
        <v>118050</v>
      </c>
      <c r="J542" s="107">
        <v>1180842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1385601</v>
      </c>
      <c r="G543" s="107">
        <v>0</v>
      </c>
      <c r="H543" s="107">
        <v>1107665</v>
      </c>
      <c r="I543" s="107">
        <v>0</v>
      </c>
      <c r="J543" s="107">
        <v>277936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6306222</v>
      </c>
      <c r="G544" s="107">
        <v>615289</v>
      </c>
      <c r="H544" s="107">
        <v>1559826</v>
      </c>
      <c r="I544" s="107">
        <v>1491243</v>
      </c>
      <c r="J544" s="107">
        <v>2639864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735866</v>
      </c>
      <c r="G545" s="107">
        <v>0</v>
      </c>
      <c r="H545" s="107">
        <v>613222</v>
      </c>
      <c r="I545" s="107">
        <v>4250</v>
      </c>
      <c r="J545" s="107">
        <v>118394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981950</v>
      </c>
      <c r="G546" s="107">
        <v>10000</v>
      </c>
      <c r="H546" s="107">
        <v>842900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23572663</v>
      </c>
      <c r="G547" s="107">
        <v>2514301</v>
      </c>
      <c r="H547" s="107">
        <v>12584140</v>
      </c>
      <c r="I547" s="107">
        <v>1102500</v>
      </c>
      <c r="J547" s="107">
        <v>7371722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2167513</v>
      </c>
      <c r="G548" s="107">
        <v>0</v>
      </c>
      <c r="H548" s="107">
        <v>2165793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178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637720</v>
      </c>
      <c r="G550" s="107">
        <v>0</v>
      </c>
      <c r="H550" s="107">
        <v>314941</v>
      </c>
      <c r="I550" s="107">
        <v>7300</v>
      </c>
      <c r="J550" s="107">
        <v>315479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10442366</v>
      </c>
      <c r="G551" s="107">
        <v>575075</v>
      </c>
      <c r="H551" s="107">
        <v>6650970</v>
      </c>
      <c r="I551" s="107">
        <v>2160585</v>
      </c>
      <c r="J551" s="107">
        <v>1055736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5" t="s">
        <v>2347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5498653</v>
      </c>
      <c r="G553" s="107">
        <v>1205731</v>
      </c>
      <c r="H553" s="107">
        <v>2619799</v>
      </c>
      <c r="I553" s="107">
        <v>723348</v>
      </c>
      <c r="J553" s="107">
        <v>949775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20678590</v>
      </c>
      <c r="G554" s="107">
        <v>952500</v>
      </c>
      <c r="H554" s="107">
        <v>12382103</v>
      </c>
      <c r="I554" s="107">
        <v>0</v>
      </c>
      <c r="J554" s="107">
        <v>7343987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23922750</v>
      </c>
      <c r="G555" s="107">
        <v>2437100</v>
      </c>
      <c r="H555" s="107">
        <v>8026686</v>
      </c>
      <c r="I555" s="107">
        <v>1200000</v>
      </c>
      <c r="J555" s="107">
        <v>12258964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26059945</v>
      </c>
      <c r="G556" s="107">
        <v>2410874</v>
      </c>
      <c r="H556" s="107">
        <v>15547940</v>
      </c>
      <c r="I556" s="107">
        <v>13287</v>
      </c>
      <c r="J556" s="107">
        <v>8087844</v>
      </c>
      <c r="K556" s="36"/>
      <c r="L556" s="225" t="s">
        <v>2347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87856776</v>
      </c>
      <c r="G557" s="107">
        <v>18887012</v>
      </c>
      <c r="H557" s="107">
        <v>12462507</v>
      </c>
      <c r="I557" s="107">
        <v>33426199</v>
      </c>
      <c r="J557" s="107">
        <v>23081058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8543833</v>
      </c>
      <c r="G558" s="107">
        <v>1112700</v>
      </c>
      <c r="H558" s="107">
        <v>5358588</v>
      </c>
      <c r="I558" s="107">
        <v>10000</v>
      </c>
      <c r="J558" s="107">
        <v>2062545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4153499</v>
      </c>
      <c r="G559" s="107">
        <v>249200</v>
      </c>
      <c r="H559" s="107">
        <v>2129605</v>
      </c>
      <c r="I559" s="107">
        <v>109804</v>
      </c>
      <c r="J559" s="107">
        <v>1664890</v>
      </c>
      <c r="K559" s="36"/>
      <c r="L559" s="225" t="s">
        <v>2347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6497217</v>
      </c>
      <c r="G560" s="107">
        <v>722101</v>
      </c>
      <c r="H560" s="107">
        <v>3948528</v>
      </c>
      <c r="I560" s="107">
        <v>116320</v>
      </c>
      <c r="J560" s="107">
        <v>1710268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9526473</v>
      </c>
      <c r="G561" s="107">
        <v>998020</v>
      </c>
      <c r="H561" s="107">
        <v>2989561</v>
      </c>
      <c r="I561" s="107">
        <v>2800000</v>
      </c>
      <c r="J561" s="107">
        <v>2738892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45854579</v>
      </c>
      <c r="G562" s="107">
        <v>3728396</v>
      </c>
      <c r="H562" s="107">
        <v>9625288</v>
      </c>
      <c r="I562" s="107">
        <v>5335804</v>
      </c>
      <c r="J562" s="107">
        <v>27165091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38395386</v>
      </c>
      <c r="G563" s="107">
        <v>9761150</v>
      </c>
      <c r="H563" s="107">
        <v>8228983</v>
      </c>
      <c r="I563" s="107">
        <v>16857862</v>
      </c>
      <c r="J563" s="107">
        <v>3547391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83520646</v>
      </c>
      <c r="G564" s="107">
        <v>51493300</v>
      </c>
      <c r="H564" s="107">
        <v>11584231</v>
      </c>
      <c r="I564" s="107">
        <v>2768929</v>
      </c>
      <c r="J564" s="107">
        <v>17674186</v>
      </c>
      <c r="K564" s="36"/>
      <c r="L564" s="225" t="s">
        <v>2343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37407962</v>
      </c>
      <c r="G565" s="107">
        <v>17729827</v>
      </c>
      <c r="H565" s="107">
        <v>17449167</v>
      </c>
      <c r="I565" s="107">
        <v>165100</v>
      </c>
      <c r="J565" s="107">
        <v>2063868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26661017</v>
      </c>
      <c r="G566" s="107">
        <v>6976875</v>
      </c>
      <c r="H566" s="107">
        <v>5103938</v>
      </c>
      <c r="I566" s="107">
        <v>0</v>
      </c>
      <c r="J566" s="107">
        <v>14580204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15032808</v>
      </c>
      <c r="G567" s="107">
        <v>0</v>
      </c>
      <c r="H567" s="107">
        <v>4830494</v>
      </c>
      <c r="I567" s="107">
        <v>4130000</v>
      </c>
      <c r="J567" s="107">
        <v>6072314</v>
      </c>
      <c r="K567" s="36"/>
      <c r="L567" s="225" t="s">
        <v>2347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7126864</v>
      </c>
      <c r="G568" s="107">
        <v>0</v>
      </c>
      <c r="H568" s="107">
        <v>3003411</v>
      </c>
      <c r="I568" s="107">
        <v>3500</v>
      </c>
      <c r="J568" s="107">
        <v>4119953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39272186</v>
      </c>
      <c r="G569" s="107">
        <v>6614400</v>
      </c>
      <c r="H569" s="107">
        <v>16013546</v>
      </c>
      <c r="I569" s="107">
        <v>11338600</v>
      </c>
      <c r="J569" s="107">
        <v>5305640</v>
      </c>
      <c r="K569" s="36"/>
      <c r="L569" s="225" t="s">
        <v>2347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24945079</v>
      </c>
      <c r="G570" s="107">
        <v>1226000</v>
      </c>
      <c r="H570" s="107">
        <v>6194281</v>
      </c>
      <c r="I570" s="107">
        <v>4450700</v>
      </c>
      <c r="J570" s="107">
        <v>13074098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101395093</v>
      </c>
      <c r="G571" s="107">
        <v>11524076</v>
      </c>
      <c r="H571" s="107">
        <v>29589891</v>
      </c>
      <c r="I571" s="107">
        <v>1103702</v>
      </c>
      <c r="J571" s="107">
        <v>59177424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53827331</v>
      </c>
      <c r="G572" s="107">
        <v>22242695</v>
      </c>
      <c r="H572" s="107">
        <v>13566416</v>
      </c>
      <c r="I572" s="107">
        <v>3049778</v>
      </c>
      <c r="J572" s="107">
        <v>14968442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57561898</v>
      </c>
      <c r="G573" s="107">
        <v>19185091</v>
      </c>
      <c r="H573" s="107">
        <v>27380019</v>
      </c>
      <c r="I573" s="107">
        <v>884500</v>
      </c>
      <c r="J573" s="107">
        <v>10112288</v>
      </c>
      <c r="K573" s="36"/>
      <c r="L573" s="225" t="s">
        <v>2343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178" t="s">
        <v>2321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3012151</v>
      </c>
      <c r="G575" s="107">
        <v>1389844</v>
      </c>
      <c r="H575" s="107">
        <v>1019507</v>
      </c>
      <c r="I575" s="107">
        <v>2400</v>
      </c>
      <c r="J575" s="107">
        <v>600400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481537</v>
      </c>
      <c r="G576" s="107">
        <v>0</v>
      </c>
      <c r="H576" s="107">
        <v>370549</v>
      </c>
      <c r="I576" s="107">
        <v>17700</v>
      </c>
      <c r="J576" s="107">
        <v>93288</v>
      </c>
      <c r="K576" s="36"/>
      <c r="L576" s="178" t="s">
        <v>2321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5" t="s">
        <v>2347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3596468</v>
      </c>
      <c r="G578" s="107">
        <v>0</v>
      </c>
      <c r="H578" s="107">
        <v>1427398</v>
      </c>
      <c r="I578" s="107">
        <v>287300</v>
      </c>
      <c r="J578" s="107">
        <v>1881770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988960</v>
      </c>
      <c r="G579" s="107">
        <v>0</v>
      </c>
      <c r="H579" s="107">
        <v>301003</v>
      </c>
      <c r="I579" s="107">
        <v>68500</v>
      </c>
      <c r="J579" s="107">
        <v>619457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897368</v>
      </c>
      <c r="G580" s="107">
        <v>0</v>
      </c>
      <c r="H580" s="107">
        <v>666795</v>
      </c>
      <c r="I580" s="107">
        <v>24825</v>
      </c>
      <c r="J580" s="107">
        <v>205748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20558688</v>
      </c>
      <c r="G581" s="107">
        <v>296000</v>
      </c>
      <c r="H581" s="107">
        <v>647779</v>
      </c>
      <c r="I581" s="107">
        <v>64771</v>
      </c>
      <c r="J581" s="107">
        <v>19550138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9672177</v>
      </c>
      <c r="G582" s="107">
        <v>7200</v>
      </c>
      <c r="H582" s="107">
        <v>269744</v>
      </c>
      <c r="I582" s="107">
        <v>2075400</v>
      </c>
      <c r="J582" s="107">
        <v>7319833</v>
      </c>
      <c r="K582" s="36"/>
      <c r="L582" s="225" t="s">
        <v>2347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695517</v>
      </c>
      <c r="G583" s="107">
        <v>66850</v>
      </c>
      <c r="H583" s="107">
        <v>333302</v>
      </c>
      <c r="I583" s="107">
        <v>109715</v>
      </c>
      <c r="J583" s="107">
        <v>185650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1996206</v>
      </c>
      <c r="G584" s="107">
        <v>302401</v>
      </c>
      <c r="H584" s="107">
        <v>680162</v>
      </c>
      <c r="I584" s="107">
        <v>162877</v>
      </c>
      <c r="J584" s="107">
        <v>850766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1321514</v>
      </c>
      <c r="G585" s="107">
        <v>485475</v>
      </c>
      <c r="H585" s="107">
        <v>562597</v>
      </c>
      <c r="I585" s="107">
        <v>72200</v>
      </c>
      <c r="J585" s="107">
        <v>201242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2136404</v>
      </c>
      <c r="G586" s="107">
        <v>156100</v>
      </c>
      <c r="H586" s="107">
        <v>1274372</v>
      </c>
      <c r="I586" s="107">
        <v>135399</v>
      </c>
      <c r="J586" s="107">
        <v>570533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2828168</v>
      </c>
      <c r="G587" s="107">
        <v>0</v>
      </c>
      <c r="H587" s="107">
        <v>438590</v>
      </c>
      <c r="I587" s="107">
        <v>2095203</v>
      </c>
      <c r="J587" s="107">
        <v>294375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1159402</v>
      </c>
      <c r="G588" s="107">
        <v>242900</v>
      </c>
      <c r="H588" s="107">
        <v>702661</v>
      </c>
      <c r="I588" s="107">
        <v>76770</v>
      </c>
      <c r="J588" s="107">
        <v>137071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5" t="s">
        <v>2342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841610</v>
      </c>
      <c r="G591" s="107">
        <v>0</v>
      </c>
      <c r="H591" s="107">
        <v>479167</v>
      </c>
      <c r="I591" s="107">
        <v>5600</v>
      </c>
      <c r="J591" s="107">
        <v>356843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2348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11910569</v>
      </c>
      <c r="G593" s="107">
        <v>338150</v>
      </c>
      <c r="H593" s="107">
        <v>3251676</v>
      </c>
      <c r="I593" s="107">
        <v>2587768</v>
      </c>
      <c r="J593" s="107">
        <v>5732975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3554492</v>
      </c>
      <c r="G594" s="107">
        <v>7002</v>
      </c>
      <c r="H594" s="107">
        <v>902339</v>
      </c>
      <c r="I594" s="107">
        <v>1620026</v>
      </c>
      <c r="J594" s="107">
        <v>1025125</v>
      </c>
      <c r="K594" s="36"/>
      <c r="L594" s="225" t="s">
        <v>2347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3725896</v>
      </c>
      <c r="G595" s="107">
        <v>0</v>
      </c>
      <c r="H595" s="107">
        <v>1083182</v>
      </c>
      <c r="I595" s="107">
        <v>873350</v>
      </c>
      <c r="J595" s="107">
        <v>1769364</v>
      </c>
      <c r="K595" s="36"/>
      <c r="L595" s="225" t="s">
        <v>2347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4417591</v>
      </c>
      <c r="G596" s="107">
        <v>629300</v>
      </c>
      <c r="H596" s="107">
        <v>1687029</v>
      </c>
      <c r="I596" s="107">
        <v>470281</v>
      </c>
      <c r="J596" s="107">
        <v>1630981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3720229</v>
      </c>
      <c r="G597" s="107">
        <v>0</v>
      </c>
      <c r="H597" s="107">
        <v>884764</v>
      </c>
      <c r="I597" s="107">
        <v>320131</v>
      </c>
      <c r="J597" s="107">
        <v>2515334</v>
      </c>
      <c r="K597" s="36"/>
      <c r="L597" s="225" t="s">
        <v>2347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173761262</v>
      </c>
      <c r="G598" s="107">
        <v>0</v>
      </c>
      <c r="H598" s="107">
        <v>0</v>
      </c>
      <c r="I598" s="107">
        <v>166976825</v>
      </c>
      <c r="J598" s="107">
        <v>6784437</v>
      </c>
      <c r="K598" s="36"/>
      <c r="L598" s="225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2018-01-02T19:33:17Z</dcterms:modified>
  <cp:category/>
  <cp:version/>
  <cp:contentType/>
  <cp:contentStatus/>
</cp:coreProperties>
</file>