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5"/>
  </bookViews>
  <sheets>
    <sheet name="data" sheetId="1" r:id="rId1"/>
    <sheet name="R-NR" sheetId="2" r:id="rId2"/>
    <sheet name="top_20_old" sheetId="3" r:id="rId3"/>
    <sheet name="top_20" sheetId="4" r:id="rId4"/>
    <sheet name="work_old" sheetId="5" r:id="rId5"/>
    <sheet name="work" sheetId="6" r:id="rId6"/>
  </sheets>
  <definedNames>
    <definedName name="_xlnm.Print_Area" localSheetId="5">'work'!$A$31:$J$598</definedName>
    <definedName name="_xlnm.Print_Titles" localSheetId="5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<sst xmlns="http://schemas.openxmlformats.org/spreadsheetml/2006/main" count="8677" uniqueCount="2295">
  <si>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</si>
  <si>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</si>
  <si>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</si>
  <si>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</si>
  <si>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</si>
  <si>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</si>
  <si>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</si>
  <si>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</si>
  <si>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</si>
  <si>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</si>
  <si>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</si>
  <si>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</si>
  <si>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</si>
  <si>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</si>
  <si>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</si>
  <si>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</si>
  <si>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</si>
  <si>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</si>
  <si>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</si>
  <si>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</si>
  <si>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</si>
  <si>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</si>
  <si>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</si>
  <si>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</si>
  <si>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</si>
  <si>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</si>
  <si>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</si>
  <si>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</si>
  <si>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</si>
  <si>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</si>
  <si>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</si>
  <si>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</si>
  <si>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</si>
  <si>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</si>
  <si>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</si>
  <si>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</si>
  <si>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</si>
  <si>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</si>
  <si>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</si>
  <si>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</si>
  <si>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</si>
  <si>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</si>
  <si>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</si>
  <si>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</si>
  <si>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</si>
  <si>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</si>
  <si>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</si>
  <si>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</si>
  <si>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</si>
  <si>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</si>
  <si>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</si>
  <si>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</si>
  <si>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</si>
  <si>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</si>
  <si>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</si>
  <si>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</si>
  <si>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</si>
  <si>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</si>
  <si>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</si>
  <si>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</si>
  <si>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</si>
  <si>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</si>
  <si>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</si>
  <si>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</si>
  <si>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</si>
  <si>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</si>
  <si>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</si>
  <si>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</si>
  <si>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</si>
  <si>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</si>
  <si>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</si>
  <si>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</si>
  <si>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</si>
  <si>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>vlookup(c7,p$7:u$569,3,false)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</si>
  <si>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</si>
  <si>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</si>
  <si>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</si>
  <si>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</si>
  <si>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</si>
  <si>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</si>
  <si>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</si>
  <si>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</si>
  <si>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</si>
  <si>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</si>
  <si>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</si>
  <si>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</si>
  <si>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</si>
  <si>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</si>
  <si>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</si>
  <si>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</si>
  <si>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</si>
  <si>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</si>
  <si>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</si>
  <si>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</si>
  <si>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</si>
  <si>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</si>
  <si>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</si>
  <si>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</si>
  <si>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</si>
  <si>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</si>
  <si>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</si>
  <si>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</si>
  <si>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</si>
  <si>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</si>
  <si>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</si>
  <si>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</si>
  <si>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</si>
  <si>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</si>
  <si>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</si>
  <si>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</si>
  <si>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</si>
  <si>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</si>
  <si>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</si>
  <si>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</si>
  <si>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</si>
  <si>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</si>
  <si>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</si>
  <si>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</si>
  <si>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</si>
  <si>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</si>
  <si>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</si>
  <si>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</si>
  <si>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</si>
  <si>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</si>
  <si>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</si>
  <si>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</si>
  <si>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</si>
  <si>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</si>
  <si>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</si>
  <si>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</si>
  <si>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</si>
  <si>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</si>
  <si>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</si>
  <si>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</si>
  <si>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</si>
  <si>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</si>
  <si>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</si>
  <si>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</si>
  <si>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</si>
  <si>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</si>
  <si>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</si>
  <si>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</si>
  <si>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</si>
  <si>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</si>
  <si>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</si>
  <si>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</si>
  <si>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</si>
  <si>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</si>
  <si>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</si>
  <si>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</si>
  <si>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</si>
  <si>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</si>
  <si>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</si>
  <si>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</si>
  <si>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</si>
  <si>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</si>
  <si>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</si>
  <si>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</si>
  <si>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</si>
  <si>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</si>
  <si>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</si>
  <si>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</si>
  <si>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</si>
  <si>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</si>
  <si>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</si>
  <si>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</si>
  <si>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</si>
  <si>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</si>
  <si>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</si>
  <si>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</si>
  <si>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</si>
  <si>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</si>
  <si>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</si>
  <si>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</si>
  <si>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</si>
  <si>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</si>
  <si>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</si>
  <si>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</si>
  <si>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</si>
  <si>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</si>
  <si>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</si>
  <si>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</si>
  <si>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</si>
  <si>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</si>
  <si>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</si>
  <si>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</si>
  <si>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</si>
  <si>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</si>
  <si>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</si>
  <si>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</si>
  <si>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</si>
  <si>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</si>
  <si>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</si>
  <si>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</si>
  <si>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</si>
  <si>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</si>
  <si>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</si>
  <si>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</si>
  <si>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</si>
  <si>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</si>
  <si>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</si>
  <si>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</si>
  <si>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</si>
  <si>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</si>
  <si>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</si>
  <si>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</si>
  <si>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</si>
  <si>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</si>
  <si>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</si>
  <si>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</si>
  <si>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</si>
  <si>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</si>
  <si>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</si>
  <si>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</si>
  <si>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</si>
  <si>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</si>
  <si>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</si>
  <si>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</si>
  <si>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</si>
  <si>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</si>
  <si>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</si>
  <si>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</si>
  <si>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</si>
  <si>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</si>
  <si>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</si>
  <si>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</si>
  <si>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</si>
  <si>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</si>
  <si>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</si>
  <si>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</si>
  <si>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</si>
  <si>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</si>
  <si>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</si>
  <si>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</si>
  <si>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</si>
  <si>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</si>
  <si>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</si>
  <si>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</si>
  <si>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</si>
  <si>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</si>
  <si>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</si>
  <si>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</si>
  <si>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</si>
  <si>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</si>
  <si>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</si>
  <si>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</si>
  <si>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</si>
  <si>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</si>
  <si>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</si>
  <si>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</si>
  <si>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</si>
  <si>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</si>
  <si>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</si>
  <si>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</si>
  <si>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</si>
  <si>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</si>
  <si>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</si>
  <si>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</si>
  <si>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</si>
  <si>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</si>
  <si>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</si>
  <si>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</si>
  <si>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</si>
  <si>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</si>
  <si>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</si>
  <si>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</si>
  <si>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</si>
  <si>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</si>
  <si>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</si>
  <si>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</si>
  <si>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</si>
  <si>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</si>
  <si>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</si>
  <si>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</si>
  <si>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</si>
  <si>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</si>
  <si>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</si>
  <si>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</si>
  <si>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</si>
  <si>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</si>
  <si>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</si>
  <si>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</si>
  <si>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</si>
  <si>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</si>
  <si>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comu</t>
  </si>
  <si>
    <t>muni</t>
  </si>
  <si>
    <t>add</t>
  </si>
  <si>
    <t>alt</t>
  </si>
  <si>
    <t>add_&amp;_alt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</si>
  <si>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</si>
  <si>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</si>
  <si>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</si>
  <si>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</si>
  <si>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</si>
  <si>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</si>
  <si>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</si>
  <si>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</si>
  <si>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</si>
  <si>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</si>
  <si>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</si>
  <si>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</si>
  <si>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</si>
  <si>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</si>
  <si>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</si>
  <si>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</si>
  <si>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</si>
  <si>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</si>
  <si>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</si>
  <si>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</si>
  <si>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</si>
  <si>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</si>
  <si>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</si>
  <si>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</si>
  <si>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</si>
  <si>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</si>
  <si>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</si>
  <si>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</si>
  <si>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</si>
  <si>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</si>
  <si>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</si>
  <si>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</si>
  <si>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</si>
  <si>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</si>
  <si>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</si>
  <si>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</si>
  <si>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</si>
  <si>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</si>
  <si>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</si>
  <si>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</si>
  <si>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</si>
  <si>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</si>
  <si>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</si>
  <si>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</si>
  <si>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</si>
  <si>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</si>
  <si>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</si>
  <si>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</si>
  <si>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</si>
  <si>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</si>
  <si>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</si>
  <si>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</si>
  <si>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</si>
  <si>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</si>
  <si>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</si>
  <si>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</si>
  <si>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</si>
  <si>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</si>
  <si>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</si>
  <si>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</si>
  <si>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</si>
  <si>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</si>
  <si>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</si>
  <si>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</si>
  <si>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</si>
  <si>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</si>
  <si>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</si>
  <si>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</si>
  <si>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</si>
  <si>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</si>
  <si>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</si>
  <si>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</si>
  <si>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</si>
  <si>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</si>
  <si>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</si>
  <si>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</si>
  <si>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</si>
  <si>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</si>
  <si>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</si>
  <si>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</si>
  <si>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</si>
  <si>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</si>
  <si>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</si>
  <si>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</si>
  <si>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</si>
  <si>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</si>
  <si>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</si>
  <si>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</si>
  <si>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</si>
  <si>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</si>
  <si>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</si>
  <si>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</si>
  <si>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</si>
  <si>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</si>
  <si>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</si>
  <si>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</si>
  <si>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</si>
  <si>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</si>
  <si>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</si>
  <si>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</si>
  <si>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</si>
  <si>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</si>
  <si>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</si>
  <si>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</si>
  <si>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</si>
  <si>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</si>
  <si>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</si>
  <si>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</si>
  <si>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</si>
  <si>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</si>
  <si>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</si>
  <si>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</si>
  <si>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</si>
  <si>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</si>
  <si>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</si>
  <si>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</si>
  <si>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</si>
  <si>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</si>
  <si>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</si>
  <si>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</si>
  <si>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</si>
  <si>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</si>
  <si>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</si>
  <si>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</si>
  <si>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</si>
  <si>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</si>
  <si>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</si>
  <si>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</si>
  <si>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</si>
  <si>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</si>
  <si>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</si>
  <si>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</si>
  <si>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</si>
  <si>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</si>
  <si>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</si>
  <si>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</si>
  <si>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</si>
  <si>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</si>
  <si>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</si>
  <si>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</si>
  <si>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</si>
  <si>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</si>
  <si>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</si>
  <si>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</si>
  <si>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</si>
  <si>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</si>
  <si>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</si>
  <si>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</si>
  <si>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</si>
  <si>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</si>
  <si>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</si>
  <si>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</si>
  <si>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</si>
  <si>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</si>
  <si>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</si>
  <si>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</si>
  <si>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</si>
  <si>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</si>
  <si>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</si>
  <si>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</si>
  <si>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</si>
  <si>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</si>
  <si>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</si>
  <si>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</si>
  <si>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</si>
  <si>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</si>
  <si>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</si>
  <si>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</si>
  <si>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</si>
  <si>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</si>
  <si>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</si>
  <si>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</si>
  <si>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</si>
  <si>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</si>
  <si>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</si>
  <si>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</si>
  <si>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</si>
  <si>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</si>
  <si>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</si>
  <si>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</si>
  <si>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</si>
  <si>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</si>
  <si>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</si>
  <si>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</si>
  <si>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</si>
  <si>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</si>
  <si>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</si>
  <si>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</si>
  <si>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</si>
  <si>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</si>
  <si>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</si>
  <si>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</si>
  <si>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</si>
  <si>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</si>
  <si>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</si>
  <si>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</si>
  <si>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</si>
  <si>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</si>
  <si>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</si>
  <si>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</si>
  <si>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</si>
  <si>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</si>
  <si>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</si>
  <si>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</si>
  <si>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</si>
  <si>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</si>
  <si>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</si>
  <si>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</si>
  <si>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</si>
  <si>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</si>
  <si>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</si>
  <si>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</si>
  <si>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</si>
  <si>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</si>
  <si>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</si>
  <si>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</si>
  <si>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</si>
  <si>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</si>
  <si>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</si>
  <si>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</si>
  <si>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</si>
  <si>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</si>
  <si>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</si>
  <si>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</si>
  <si>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</si>
  <si>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</si>
  <si>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</si>
  <si>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</si>
  <si>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</si>
  <si>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</si>
  <si>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</si>
  <si>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</si>
  <si>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</si>
  <si>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</si>
  <si>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</si>
  <si>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</si>
  <si>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</si>
  <si>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</si>
  <si>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</si>
  <si>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</si>
  <si>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</si>
  <si>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</si>
  <si>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</si>
  <si>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</si>
  <si>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</si>
  <si>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</si>
  <si>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</si>
  <si>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</si>
  <si>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</si>
  <si>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</si>
  <si>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</si>
  <si>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</si>
  <si>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</si>
  <si>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</si>
  <si>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</si>
  <si>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</si>
  <si>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</si>
  <si>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</si>
  <si>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</si>
  <si>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</si>
  <si>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</si>
  <si>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</si>
  <si>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</si>
  <si>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</si>
  <si>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</si>
  <si>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</si>
  <si>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</si>
  <si>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</si>
  <si>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</si>
  <si>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</si>
  <si>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</si>
  <si>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</si>
  <si>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</si>
  <si>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</si>
  <si>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</si>
  <si>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</si>
  <si>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</si>
  <si>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</si>
  <si>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</si>
  <si>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</si>
  <si>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</si>
  <si>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</si>
  <si>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</si>
  <si>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</si>
  <si>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</si>
  <si>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</si>
  <si>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</si>
  <si>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</si>
  <si>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</si>
  <si>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</si>
  <si>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</si>
  <si>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</si>
  <si>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</si>
  <si>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</si>
  <si>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</si>
  <si>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</si>
  <si>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</si>
  <si>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</si>
  <si>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</si>
  <si>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</si>
  <si>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</si>
  <si>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</si>
  <si>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</si>
  <si>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</si>
  <si>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</si>
  <si>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</si>
  <si>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</si>
  <si>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</si>
  <si>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</si>
  <si>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</si>
  <si>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</si>
  <si>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</si>
  <si>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</si>
  <si>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</si>
  <si>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</si>
  <si>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</si>
  <si>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</si>
  <si>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</si>
  <si>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</si>
  <si>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</si>
  <si>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</si>
  <si>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</si>
  <si>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</si>
  <si>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</si>
  <si>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</si>
  <si>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</si>
  <si>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</si>
  <si>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</si>
  <si>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</si>
  <si>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</si>
  <si>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</si>
  <si>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</si>
  <si>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</si>
  <si>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</si>
  <si>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</si>
  <si>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</si>
  <si>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</si>
  <si>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</si>
  <si>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</si>
  <si>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</si>
  <si>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</si>
  <si>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</si>
  <si>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</si>
  <si>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</si>
  <si>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</si>
  <si>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</si>
  <si>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</si>
  <si>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</si>
  <si>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</si>
  <si>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</si>
  <si>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</si>
  <si>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</si>
  <si>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</si>
  <si>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</si>
  <si>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</si>
  <si>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</si>
  <si>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</si>
  <si>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</si>
  <si>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</si>
  <si>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</si>
  <si>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</si>
  <si>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</si>
  <si>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</si>
  <si>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</si>
  <si>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</si>
  <si>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</si>
  <si>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</si>
  <si>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</si>
  <si>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</si>
  <si>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</si>
  <si>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</si>
  <si>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</si>
  <si>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</si>
  <si>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</si>
  <si>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</si>
  <si>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</si>
  <si>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</si>
  <si>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</si>
  <si>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</si>
  <si>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</si>
  <si>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</si>
  <si>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</si>
  <si>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</si>
  <si>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</si>
  <si>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</si>
  <si>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</si>
  <si>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</si>
  <si>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</si>
  <si>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</si>
  <si>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</si>
  <si>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</si>
  <si>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</si>
  <si>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</si>
  <si>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</si>
  <si>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</si>
  <si>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</si>
  <si>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</si>
  <si>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</si>
  <si>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</si>
  <si>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</si>
  <si>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</si>
  <si>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</si>
  <si>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</si>
  <si>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</si>
  <si>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</si>
  <si>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</si>
  <si>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</si>
  <si>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</si>
  <si>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</si>
  <si>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</si>
  <si>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</si>
  <si>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</si>
  <si>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</si>
  <si>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</si>
  <si>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</si>
  <si>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</si>
  <si>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</si>
  <si>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</si>
  <si>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</si>
  <si>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</si>
  <si>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</si>
  <si>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</si>
  <si>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</si>
  <si>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</si>
  <si>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</si>
  <si>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</si>
  <si>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</si>
  <si>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</si>
  <si>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</si>
  <si>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</si>
  <si>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</si>
  <si>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</si>
  <si>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</si>
  <si>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</si>
  <si>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</si>
  <si>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</si>
  <si>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</si>
  <si>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</si>
  <si>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</si>
  <si>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</si>
  <si>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</si>
  <si>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</si>
  <si>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</si>
  <si>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</si>
  <si>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</si>
  <si>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</si>
  <si>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</si>
  <si>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</si>
  <si>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</si>
  <si>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</si>
  <si>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</si>
  <si>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</si>
  <si>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</si>
  <si>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</si>
  <si>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</si>
  <si>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</si>
  <si>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</si>
  <si>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</si>
  <si>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</si>
  <si>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</si>
  <si>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</si>
  <si>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</si>
  <si>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</si>
  <si>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 xml:space="preserve">             residential</t>
  </si>
  <si>
    <t xml:space="preserve">               nonresidential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</si>
  <si>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</si>
  <si>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</si>
  <si>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</si>
  <si>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</si>
  <si>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</si>
  <si>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</si>
  <si>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</si>
  <si>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</si>
  <si>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</si>
  <si>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</si>
  <si>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</si>
  <si>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</si>
  <si>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</si>
  <si>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</si>
  <si>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</si>
  <si>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</si>
  <si>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</si>
  <si>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</si>
  <si>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</si>
  <si>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</si>
  <si>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</si>
  <si>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</si>
  <si>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</si>
  <si>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</si>
  <si>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</si>
  <si>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</si>
  <si>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</si>
  <si>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</si>
  <si>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</si>
  <si>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</si>
  <si>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</si>
  <si>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</si>
  <si>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</si>
  <si>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</si>
  <si>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</si>
  <si>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</si>
  <si>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</si>
  <si>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</si>
  <si>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</si>
  <si>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</si>
  <si>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</si>
  <si>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</si>
  <si>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</si>
  <si>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</si>
  <si>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</si>
  <si>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</si>
  <si>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</si>
  <si>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</si>
  <si>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</si>
  <si>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</si>
  <si>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</si>
  <si>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</si>
  <si>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</si>
  <si>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</si>
  <si>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</si>
  <si>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</si>
  <si>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</si>
  <si>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</si>
  <si>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</si>
  <si>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</si>
  <si>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</si>
  <si>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</si>
  <si>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</si>
  <si>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</si>
  <si>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</si>
  <si>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</si>
  <si>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</si>
  <si>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</si>
  <si>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</si>
  <si>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</si>
  <si>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</si>
  <si>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</si>
  <si>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</si>
  <si>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</si>
  <si>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</si>
  <si>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</si>
  <si>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</si>
  <si>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</si>
  <si>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</si>
  <si>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</si>
  <si>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</si>
  <si>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</si>
  <si>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</si>
  <si>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</si>
  <si>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</si>
  <si>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</si>
  <si>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</si>
  <si>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</si>
  <si>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</si>
  <si>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</si>
  <si>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</si>
  <si>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</si>
  <si>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</si>
  <si>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</si>
  <si>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</si>
  <si>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</si>
  <si>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</si>
  <si>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</si>
  <si>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</si>
  <si>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</si>
  <si>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</si>
  <si>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</si>
  <si>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</si>
  <si>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</si>
  <si>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</si>
  <si>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</si>
  <si>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</si>
  <si>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</si>
  <si>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</si>
  <si>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</si>
  <si>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</si>
  <si>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</si>
  <si>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</si>
  <si>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</si>
  <si>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</si>
  <si>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</si>
  <si>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</si>
  <si>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</si>
  <si>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</si>
  <si>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</si>
  <si>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</si>
  <si>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</si>
  <si>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</si>
  <si>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</si>
  <si>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</si>
  <si>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</si>
  <si>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</si>
  <si>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</si>
  <si>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</si>
  <si>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</si>
  <si>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</si>
  <si>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</si>
  <si>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</si>
  <si>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</si>
  <si>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</si>
  <si>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</si>
  <si>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</si>
  <si>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</si>
  <si>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</si>
  <si>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</si>
  <si>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</si>
  <si>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</si>
  <si>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</si>
  <si>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</si>
  <si>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</si>
  <si>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</si>
  <si>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</si>
  <si>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</si>
  <si>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</si>
  <si>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</si>
  <si>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</si>
  <si>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</si>
  <si>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</si>
  <si>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</si>
  <si>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</si>
  <si>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</si>
  <si>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</si>
  <si>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</si>
  <si>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</si>
  <si>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</si>
  <si>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</si>
  <si>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</si>
  <si>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</si>
  <si>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</si>
  <si>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</si>
  <si>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</si>
  <si>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</si>
  <si>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</si>
  <si>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</si>
  <si>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</si>
  <si>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</si>
  <si>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</si>
  <si>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</si>
  <si>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</si>
  <si>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</si>
  <si>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</si>
  <si>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</si>
  <si>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</si>
  <si>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</si>
  <si>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</si>
  <si>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</si>
  <si>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</si>
  <si>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</si>
  <si>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</si>
  <si>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</si>
  <si>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</si>
  <si>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</si>
  <si>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</si>
  <si>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</si>
  <si>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</si>
  <si>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</si>
  <si>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</si>
  <si>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</si>
  <si>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</si>
  <si>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</si>
  <si>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</si>
  <si>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</si>
  <si>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</si>
  <si>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</si>
  <si>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</si>
  <si>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</si>
  <si>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</si>
  <si>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</si>
  <si>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</si>
  <si>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</si>
  <si>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</si>
  <si>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</si>
  <si>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</si>
  <si>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</si>
  <si>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</si>
  <si>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</si>
  <si>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</si>
  <si>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</si>
  <si>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</si>
  <si>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</si>
  <si>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</si>
  <si>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</si>
  <si>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</si>
  <si>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</si>
  <si>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</si>
  <si>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</si>
  <si>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</si>
  <si>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</si>
  <si>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</si>
  <si>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</si>
  <si>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</si>
  <si>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</si>
  <si>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</si>
  <si>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</si>
  <si>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</si>
  <si>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</si>
  <si>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</si>
  <si>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</si>
  <si>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</si>
  <si>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</si>
  <si>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</si>
  <si>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</si>
  <si>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</si>
  <si>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</si>
  <si>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</si>
  <si>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</si>
  <si>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</si>
  <si>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</si>
  <si>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</si>
  <si>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</si>
  <si>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</si>
  <si>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</si>
  <si>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</si>
  <si>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</si>
  <si>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</si>
  <si>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</si>
  <si>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</si>
  <si>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</si>
  <si>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</si>
  <si>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</si>
  <si>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</si>
  <si>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</si>
  <si>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</si>
  <si>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</si>
  <si>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</si>
  <si>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</si>
  <si>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</si>
  <si>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</si>
  <si>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</si>
  <si>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</si>
  <si>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</si>
  <si>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</si>
  <si>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</si>
  <si>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</si>
  <si>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</si>
  <si>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</si>
  <si>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</si>
  <si>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</si>
  <si>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</si>
  <si>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</si>
  <si>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</si>
  <si>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</si>
  <si>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</si>
  <si>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</si>
  <si>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</si>
  <si>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</si>
  <si>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</si>
  <si>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</si>
  <si>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</si>
  <si>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</si>
  <si>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</si>
  <si>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</si>
  <si>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</si>
  <si>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</si>
  <si>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</si>
  <si>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</si>
  <si>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</si>
  <si>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</si>
  <si>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</si>
  <si>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</si>
  <si>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</si>
  <si>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</si>
  <si>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</si>
  <si>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</si>
  <si>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</si>
  <si>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</si>
  <si>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</si>
  <si>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</si>
  <si>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</si>
  <si>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</si>
  <si>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</si>
  <si>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</si>
  <si>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</si>
  <si>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</si>
  <si>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</si>
  <si>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</si>
  <si>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</si>
  <si>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</si>
  <si>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</si>
  <si>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</si>
  <si>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</si>
  <si>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</si>
  <si>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</si>
  <si>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</si>
  <si>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</si>
  <si>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</si>
  <si>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</si>
  <si>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</si>
  <si>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</si>
  <si>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</si>
  <si>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</si>
  <si>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</si>
  <si>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</si>
  <si>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</si>
  <si>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</si>
  <si>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</si>
  <si>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</si>
  <si>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</si>
  <si>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</si>
  <si>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</si>
  <si>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</si>
  <si>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</si>
  <si>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</si>
  <si>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</si>
  <si>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</si>
  <si>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</si>
  <si>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</si>
  <si>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</si>
  <si>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</si>
  <si>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</si>
  <si>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</si>
  <si>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</si>
  <si>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</si>
  <si>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</si>
  <si>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</si>
  <si>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</si>
  <si>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</si>
  <si>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</si>
  <si>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</si>
  <si>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</si>
  <si>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</si>
  <si>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</si>
  <si>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</si>
  <si>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</si>
  <si>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</si>
  <si>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</si>
  <si>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</si>
  <si>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</si>
  <si>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</si>
  <si>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</si>
  <si>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</si>
  <si>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</si>
  <si>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</si>
  <si>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</si>
  <si>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</si>
  <si>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</si>
  <si>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</si>
  <si>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</si>
  <si>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</si>
  <si>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</si>
  <si>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</si>
  <si>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</si>
  <si>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</si>
  <si>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</si>
  <si>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</si>
  <si>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</si>
  <si>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</si>
  <si>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</si>
  <si>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</si>
  <si>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</si>
  <si>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</si>
  <si>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</si>
  <si>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</si>
  <si>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</si>
  <si>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</si>
  <si>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</si>
  <si>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</si>
  <si>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</si>
  <si>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</si>
  <si>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</si>
  <si>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</si>
  <si>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</si>
  <si>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</si>
  <si>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</si>
  <si>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</si>
  <si>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</si>
  <si>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</si>
  <si>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</si>
  <si>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</si>
  <si>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</si>
  <si>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</si>
  <si>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</si>
  <si>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</si>
  <si>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</si>
  <si>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</si>
  <si>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</si>
  <si>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</si>
  <si>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</si>
  <si>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</si>
  <si>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</si>
  <si>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</si>
  <si>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</si>
  <si>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</si>
  <si>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</si>
  <si>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</si>
  <si>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</si>
  <si>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</si>
  <si>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</si>
  <si>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</si>
  <si>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</si>
  <si>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</si>
  <si>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</si>
  <si>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</si>
  <si>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</si>
  <si>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</si>
  <si>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</si>
  <si>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</si>
  <si>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</si>
  <si>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</si>
  <si>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</si>
  <si>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</si>
  <si>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</si>
  <si>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</si>
  <si>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</si>
  <si>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</si>
  <si>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</si>
  <si>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</si>
  <si>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</si>
  <si>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</si>
  <si>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</si>
  <si>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</si>
  <si>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</si>
  <si>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</si>
  <si>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</si>
  <si>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</si>
  <si>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</si>
  <si>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</si>
  <si>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</si>
  <si>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</si>
  <si>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</si>
  <si>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</si>
  <si>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</si>
  <si>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</si>
  <si>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</si>
  <si>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</si>
  <si>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</si>
  <si>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</si>
  <si>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</si>
  <si>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</si>
  <si>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</si>
  <si>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</si>
  <si>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</si>
  <si>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</si>
  <si>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</si>
  <si>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</si>
  <si>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</si>
  <si>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</si>
  <si>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</si>
  <si>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</si>
  <si>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</si>
  <si>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</si>
  <si>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</si>
  <si>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</si>
  <si>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</si>
  <si>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</si>
  <si>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</si>
  <si>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</si>
  <si>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</si>
  <si>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</si>
  <si>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</si>
  <si>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</si>
  <si>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</si>
  <si>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</si>
  <si>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</si>
  <si>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</si>
  <si>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</si>
  <si>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</si>
  <si>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</si>
  <si>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</si>
  <si>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</si>
  <si>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</si>
  <si>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</si>
  <si>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</si>
  <si>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</si>
  <si>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</si>
  <si>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</si>
  <si>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</si>
  <si>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</si>
  <si>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</si>
  <si>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</si>
  <si>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</si>
  <si>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</si>
  <si>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</si>
  <si>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</si>
  <si>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</si>
  <si>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</si>
  <si>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</si>
  <si>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</si>
  <si>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</si>
  <si>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</si>
  <si>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</si>
  <si>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</si>
  <si>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</si>
  <si>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</si>
  <si>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</si>
  <si>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</si>
  <si>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</si>
  <si>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</si>
  <si>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</si>
  <si>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</si>
  <si>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</si>
  <si>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</si>
  <si>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</si>
  <si>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</si>
  <si>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</si>
  <si>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</si>
  <si>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</si>
  <si>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</si>
  <si>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</si>
  <si>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</si>
  <si>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</si>
  <si>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</si>
  <si>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</si>
  <si>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</si>
  <si>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</si>
  <si>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</si>
  <si>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</si>
  <si>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</si>
  <si>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</si>
  <si>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</si>
  <si>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</si>
  <si>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</si>
  <si>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</si>
  <si>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</si>
  <si>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</si>
  <si>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</si>
  <si>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</si>
  <si>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</si>
  <si>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</si>
  <si>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</si>
  <si>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</si>
  <si>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</si>
  <si>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</si>
  <si>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</si>
  <si>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</si>
  <si>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</si>
  <si>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</si>
  <si>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</si>
  <si>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</si>
  <si>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</si>
  <si>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</si>
  <si>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</si>
  <si>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</si>
  <si>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</si>
  <si>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</si>
  <si>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</si>
  <si>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</si>
  <si>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</si>
  <si>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</si>
  <si>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</si>
  <si>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</si>
  <si>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</si>
  <si>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</si>
  <si>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</si>
  <si>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</si>
  <si>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</si>
  <si>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</si>
  <si>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</si>
  <si>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</si>
  <si>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</si>
  <si>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</si>
  <si>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</si>
  <si>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</si>
  <si>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</si>
  <si>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</si>
  <si>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</si>
  <si>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</si>
  <si>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</si>
  <si>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</si>
  <si>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</si>
  <si>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</si>
  <si>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</si>
  <si>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</si>
  <si>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</si>
  <si>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</si>
  <si>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</si>
  <si>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</si>
  <si>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</si>
  <si>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</si>
  <si>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</si>
  <si>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</si>
  <si>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</si>
  <si>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</si>
  <si>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</si>
  <si>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</si>
  <si>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</si>
  <si>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</si>
  <si>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</si>
  <si>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res_work</t>
  </si>
  <si>
    <t>nonres</t>
  </si>
  <si>
    <t xml:space="preserve">PINE VALLEY BORO         </t>
  </si>
  <si>
    <t xml:space="preserve">VOORHEES TWP             </t>
  </si>
  <si>
    <t xml:space="preserve">HIGH BRIDGE BORO         </t>
  </si>
  <si>
    <t xml:space="preserve">MINE HILL TWP            </t>
  </si>
  <si>
    <t xml:space="preserve">WALPACK TWP              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</si>
  <si>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</si>
  <si>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</si>
  <si>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</si>
  <si>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</si>
  <si>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</si>
  <si>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</si>
  <si>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</si>
  <si>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</si>
  <si>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</si>
  <si>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</si>
  <si>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</si>
  <si>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</si>
  <si>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</si>
  <si>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</si>
  <si>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</si>
  <si>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</si>
  <si>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</si>
  <si>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</si>
  <si>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</si>
  <si>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</si>
  <si>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</si>
  <si>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</si>
  <si>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</si>
  <si>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</si>
  <si>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</si>
  <si>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</si>
  <si>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</si>
  <si>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</si>
  <si>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</si>
  <si>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</si>
  <si>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</si>
  <si>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</si>
  <si>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</si>
  <si>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</si>
  <si>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</si>
  <si>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</si>
  <si>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</si>
  <si>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</si>
  <si>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</si>
  <si>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</si>
  <si>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</si>
  <si>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</si>
  <si>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</si>
  <si>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</si>
  <si>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</si>
  <si>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</si>
  <si>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</si>
  <si>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</si>
  <si>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</si>
  <si>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</si>
  <si>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</si>
  <si>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</si>
  <si>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</si>
  <si>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</si>
  <si>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</si>
  <si>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</si>
  <si>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</si>
  <si>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</si>
  <si>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</si>
  <si>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</si>
  <si>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</si>
  <si>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</si>
  <si>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</si>
  <si>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</si>
  <si>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</si>
  <si>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</si>
  <si>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</si>
  <si>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</si>
  <si>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</si>
  <si>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</si>
  <si>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</si>
  <si>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</si>
  <si>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</si>
  <si>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</si>
  <si>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</si>
  <si>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</si>
  <si>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</si>
  <si>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</si>
  <si>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</si>
  <si>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</si>
  <si>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</si>
  <si>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</si>
  <si>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</si>
  <si>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</si>
  <si>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</si>
  <si>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</si>
  <si>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</si>
  <si>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</si>
  <si>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</si>
  <si>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</si>
  <si>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</si>
  <si>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</si>
  <si>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</si>
  <si>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</si>
  <si>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</si>
  <si>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</si>
  <si>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</si>
  <si>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</si>
  <si>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</si>
  <si>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</si>
  <si>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</si>
  <si>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</si>
  <si>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</si>
  <si>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</si>
  <si>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</si>
  <si>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</si>
  <si>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</si>
  <si>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</si>
  <si>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</si>
  <si>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</si>
  <si>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</si>
  <si>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</si>
  <si>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</si>
  <si>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</si>
  <si>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</si>
  <si>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</si>
  <si>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</si>
  <si>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</si>
  <si>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</si>
  <si>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</si>
  <si>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</si>
  <si>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</si>
  <si>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</si>
  <si>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</si>
  <si>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</si>
  <si>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</si>
  <si>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</si>
  <si>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</si>
  <si>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</si>
  <si>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</si>
  <si>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</si>
  <si>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</si>
  <si>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</si>
  <si>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</si>
  <si>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</si>
  <si>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</si>
  <si>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</si>
  <si>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</si>
  <si>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</si>
  <si>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</si>
  <si>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</si>
  <si>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</si>
  <si>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</si>
  <si>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</si>
  <si>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</si>
  <si>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</si>
  <si>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</si>
  <si>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</si>
  <si>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</si>
  <si>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</si>
  <si>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</si>
  <si>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</si>
  <si>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</si>
  <si>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</si>
  <si>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</si>
  <si>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</si>
  <si>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</si>
  <si>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</si>
  <si>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</si>
  <si>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</si>
  <si>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</si>
  <si>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</si>
  <si>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</si>
  <si>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</si>
  <si>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</si>
  <si>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</si>
  <si>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</si>
  <si>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</si>
  <si>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</si>
  <si>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</si>
  <si>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</si>
  <si>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</si>
  <si>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</si>
  <si>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</si>
  <si>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</si>
  <si>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</si>
  <si>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</si>
  <si>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</si>
  <si>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</si>
  <si>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</si>
  <si>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</si>
  <si>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</si>
  <si>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</si>
  <si>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</si>
  <si>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</si>
  <si>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</si>
  <si>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</si>
  <si>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</si>
  <si>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</si>
  <si>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</si>
  <si>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</si>
  <si>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</si>
  <si>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</si>
  <si>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</si>
  <si>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</si>
  <si>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</si>
  <si>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</si>
  <si>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</si>
  <si>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</si>
  <si>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</si>
  <si>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</si>
  <si>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</si>
  <si>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</si>
  <si>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</si>
  <si>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</si>
  <si>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</si>
  <si>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</si>
  <si>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</si>
  <si>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</si>
  <si>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</si>
  <si>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</si>
  <si>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</si>
  <si>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</si>
  <si>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</si>
  <si>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</si>
  <si>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</si>
  <si>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</si>
  <si>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</si>
  <si>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</si>
  <si>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</si>
  <si>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</si>
  <si>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</si>
  <si>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</si>
  <si>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</si>
  <si>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</si>
  <si>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</si>
  <si>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</si>
  <si>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</si>
  <si>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</si>
  <si>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</si>
  <si>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</si>
  <si>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</si>
  <si>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</si>
  <si>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</si>
  <si>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</si>
  <si>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</si>
  <si>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</si>
  <si>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</si>
  <si>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</si>
  <si>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</si>
  <si>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</si>
  <si>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</si>
  <si>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</si>
  <si>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</si>
  <si>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</si>
  <si>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</si>
  <si>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</si>
  <si>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</si>
  <si>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</si>
  <si>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</si>
  <si>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</si>
  <si>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</si>
  <si>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</si>
  <si>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</si>
  <si>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</si>
  <si>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</si>
  <si>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</si>
  <si>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</si>
  <si>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</si>
  <si>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</si>
  <si>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</si>
  <si>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</si>
  <si>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</si>
  <si>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</si>
  <si>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</si>
  <si>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</si>
  <si>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</si>
  <si>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</si>
  <si>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</si>
  <si>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</si>
  <si>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</si>
  <si>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</si>
  <si>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</si>
  <si>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</si>
  <si>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</si>
  <si>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</si>
  <si>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</si>
  <si>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</si>
  <si>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</si>
  <si>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</si>
  <si>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</si>
  <si>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</si>
  <si>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</si>
  <si>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</si>
  <si>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</si>
  <si>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</si>
  <si>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</si>
  <si>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</si>
  <si>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</si>
  <si>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</si>
  <si>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</si>
  <si>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</si>
  <si>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</si>
  <si>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</si>
  <si>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</si>
  <si>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</si>
  <si>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</si>
  <si>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</si>
  <si>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</si>
  <si>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</si>
  <si>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</si>
  <si>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</si>
  <si>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</si>
  <si>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</si>
  <si>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</si>
  <si>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</si>
  <si>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</si>
  <si>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</si>
  <si>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</si>
  <si>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</si>
  <si>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</si>
  <si>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</si>
  <si>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</si>
  <si>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</si>
  <si>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</si>
  <si>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</si>
  <si>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</si>
  <si>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</si>
  <si>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</si>
  <si>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</si>
  <si>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</si>
  <si>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</si>
  <si>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</si>
  <si>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</si>
  <si>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</si>
  <si>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</si>
  <si>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</si>
  <si>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</si>
  <si>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</si>
  <si>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</si>
  <si>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</si>
  <si>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</si>
  <si>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</si>
  <si>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</si>
  <si>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</si>
  <si>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</si>
  <si>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</si>
  <si>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</si>
  <si>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</si>
  <si>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</si>
  <si>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</si>
  <si>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</si>
  <si>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</si>
  <si>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</si>
  <si>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</si>
  <si>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</si>
  <si>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</si>
  <si>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</si>
  <si>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</si>
  <si>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</si>
  <si>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</si>
  <si>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</si>
  <si>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</si>
  <si>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</si>
  <si>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</si>
  <si>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</si>
  <si>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</si>
  <si>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</si>
  <si>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</si>
  <si>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</si>
  <si>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</si>
  <si>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</si>
  <si>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</si>
  <si>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</si>
  <si>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</si>
  <si>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</si>
  <si>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</si>
  <si>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</si>
  <si>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</si>
  <si>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</si>
  <si>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</si>
  <si>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</si>
  <si>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</si>
  <si>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</si>
  <si>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</si>
  <si>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</si>
  <si>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</si>
  <si>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</si>
  <si>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</si>
  <si>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</si>
  <si>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</si>
  <si>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</si>
  <si>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</si>
  <si>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</si>
  <si>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</si>
  <si>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</si>
  <si>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</si>
  <si>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</si>
  <si>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</si>
  <si>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</si>
  <si>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</si>
  <si>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</si>
  <si>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</si>
  <si>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</si>
  <si>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</si>
  <si>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</si>
  <si>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</si>
  <si>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</si>
  <si>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</si>
  <si>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</si>
  <si>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</si>
  <si>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</si>
  <si>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</si>
  <si>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</si>
  <si>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</si>
  <si>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</si>
  <si>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</si>
  <si>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</si>
  <si>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</si>
  <si>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</si>
  <si>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</si>
  <si>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</si>
  <si>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</si>
  <si>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</si>
  <si>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</si>
  <si>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</si>
  <si>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</si>
  <si>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</si>
  <si>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</si>
  <si>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</si>
  <si>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</si>
  <si>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</si>
  <si>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</si>
  <si>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</si>
  <si>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</si>
  <si>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</si>
  <si>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</si>
  <si>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</si>
  <si>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</si>
  <si>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</si>
  <si>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</si>
  <si>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</si>
  <si>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</si>
  <si>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</si>
  <si>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</si>
  <si>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</si>
  <si>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</si>
  <si>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</si>
  <si>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</si>
  <si>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</si>
  <si>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</si>
  <si>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</si>
  <si>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</si>
  <si>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</si>
  <si>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</si>
  <si>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</si>
  <si>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</si>
  <si>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</si>
  <si>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</si>
  <si>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</si>
  <si>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</si>
  <si>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</si>
  <si>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</si>
  <si>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</si>
  <si>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</si>
  <si>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</si>
  <si>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</si>
  <si>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</si>
  <si>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</si>
  <si>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</si>
  <si>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</si>
  <si>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</si>
  <si>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</si>
  <si>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</si>
  <si>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</si>
  <si>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</si>
  <si>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</si>
  <si>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</si>
  <si>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</si>
  <si>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</si>
  <si>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</si>
  <si>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</si>
  <si>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</si>
  <si>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</si>
  <si>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</si>
  <si>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</si>
  <si>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</si>
  <si>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</si>
  <si>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</si>
  <si>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</si>
  <si>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</si>
  <si>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</si>
  <si>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</si>
  <si>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</si>
  <si>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</si>
  <si>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</si>
  <si>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</si>
  <si>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</si>
  <si>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</si>
  <si>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</si>
  <si>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</si>
  <si>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</si>
  <si>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</si>
  <si>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</si>
  <si>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</si>
  <si>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</si>
  <si>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</si>
  <si>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</si>
  <si>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</si>
  <si>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</si>
  <si>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</si>
  <si>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</si>
  <si>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</si>
  <si>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</si>
  <si>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</si>
  <si>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</si>
  <si>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</si>
  <si>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</si>
  <si>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</si>
  <si>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</si>
  <si>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</si>
  <si>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</si>
  <si>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</si>
  <si>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</si>
  <si>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</si>
  <si>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</si>
  <si>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</si>
  <si>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</si>
  <si>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</si>
  <si>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</si>
  <si>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</si>
  <si>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</si>
  <si>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</si>
  <si>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</si>
  <si>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</si>
  <si>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</si>
  <si>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</si>
  <si>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</si>
  <si>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</si>
  <si>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</si>
  <si>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</si>
  <si>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</si>
  <si>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</si>
  <si>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</si>
  <si>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</si>
  <si>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</si>
  <si>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</si>
  <si>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</si>
  <si>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</si>
  <si>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</si>
  <si>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</si>
  <si>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</si>
  <si>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</si>
  <si>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</si>
  <si>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</si>
  <si>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</si>
  <si>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</si>
  <si>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</si>
  <si>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</si>
  <si>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</si>
  <si>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</si>
  <si>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</si>
  <si>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</si>
  <si>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</si>
  <si>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</si>
  <si>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</si>
  <si>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</si>
  <si>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</si>
  <si>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</si>
  <si>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</si>
  <si>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</si>
  <si>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</si>
  <si>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</si>
  <si>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</si>
  <si>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</si>
  <si>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</si>
  <si>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</si>
  <si>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</si>
  <si>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</si>
  <si>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</si>
  <si>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</si>
  <si>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</si>
  <si>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</si>
  <si>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</si>
  <si>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</si>
  <si>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</si>
  <si>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</si>
  <si>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</si>
  <si>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</si>
  <si>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</si>
  <si>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</si>
  <si>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</si>
  <si>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</si>
  <si>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</si>
  <si>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</si>
  <si>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</si>
  <si>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</si>
  <si>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</si>
  <si>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</si>
  <si>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</si>
  <si>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</si>
  <si>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</si>
  <si>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</si>
  <si>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</si>
  <si>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</si>
  <si>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</si>
  <si>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</si>
  <si>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</si>
  <si>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</si>
  <si>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</si>
  <si>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</si>
  <si>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</si>
  <si>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</si>
  <si>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</si>
  <si>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</si>
  <si>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</si>
  <si>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</si>
  <si>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</si>
  <si>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</si>
  <si>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</si>
  <si>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</si>
  <si>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</si>
  <si>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</si>
  <si>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</si>
  <si>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</si>
  <si>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</si>
  <si>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</si>
  <si>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</si>
  <si>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</si>
  <si>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</si>
  <si>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</si>
  <si>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</si>
  <si>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</si>
  <si>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</si>
  <si>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</si>
  <si>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</si>
  <si>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</si>
  <si>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</si>
  <si>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</si>
  <si>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</si>
  <si>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</si>
  <si>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</si>
  <si>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</si>
  <si>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</si>
  <si>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</si>
  <si>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</si>
  <si>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</si>
  <si>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</si>
  <si>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</si>
  <si>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</si>
  <si>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</si>
  <si>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</si>
  <si>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</si>
  <si>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</si>
  <si>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</si>
  <si>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</si>
  <si>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</si>
  <si>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</si>
  <si>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</si>
  <si>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</si>
  <si>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</si>
  <si>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</si>
  <si>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</si>
  <si>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</si>
  <si>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</si>
  <si>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</si>
  <si>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</si>
  <si>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</si>
  <si>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</si>
  <si>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</si>
  <si>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</si>
  <si>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</si>
  <si>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</si>
  <si>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</si>
  <si>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</si>
  <si>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</si>
  <si>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</si>
  <si>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</si>
  <si>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</si>
  <si>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</si>
  <si>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</si>
  <si>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</si>
  <si>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</si>
  <si>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</si>
  <si>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</si>
  <si>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</si>
  <si>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</si>
  <si>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</si>
  <si>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</si>
  <si>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</si>
  <si>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</si>
  <si>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</si>
  <si>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</si>
  <si>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</si>
  <si>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</si>
  <si>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</si>
  <si>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</si>
  <si>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</si>
  <si>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</si>
  <si>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</si>
  <si>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</si>
  <si>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</si>
  <si>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</si>
  <si>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</si>
  <si>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</si>
  <si>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</si>
  <si>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</si>
  <si>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</si>
  <si>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</si>
  <si>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</si>
  <si>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</si>
  <si>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</si>
  <si>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</si>
  <si>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</si>
  <si>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</si>
  <si>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</si>
  <si>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</si>
  <si>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</si>
  <si>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</si>
  <si>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</si>
  <si>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</si>
  <si>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</si>
  <si>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</si>
  <si>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</si>
  <si>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</si>
  <si>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</si>
  <si>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</si>
  <si>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</si>
  <si>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</si>
  <si>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</si>
  <si>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</si>
  <si>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</si>
  <si>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</si>
  <si>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</si>
  <si>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</si>
  <si>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</si>
  <si>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</si>
  <si>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</si>
  <si>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</si>
  <si>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</si>
  <si>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</si>
  <si>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</si>
  <si>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</si>
  <si>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</si>
  <si>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</si>
  <si>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</si>
  <si>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</si>
  <si>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</si>
  <si>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</si>
  <si>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</si>
  <si>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</si>
  <si>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</si>
  <si>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</si>
  <si>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</si>
  <si>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</si>
  <si>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</si>
  <si>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</si>
  <si>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</si>
  <si>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</si>
  <si>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</si>
  <si>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</si>
  <si>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</si>
  <si>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</si>
  <si>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</si>
  <si>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</si>
  <si>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</si>
  <si>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</si>
  <si>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</si>
  <si>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</si>
  <si>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</si>
  <si>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</si>
  <si>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</si>
  <si>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</si>
  <si>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</si>
  <si>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</si>
  <si>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</si>
  <si>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</si>
  <si>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</si>
  <si>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</si>
  <si>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</si>
  <si>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</si>
  <si>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</si>
  <si>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</si>
  <si>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</si>
  <si>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</si>
  <si>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</si>
  <si>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</si>
  <si>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</si>
  <si>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</si>
  <si>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</si>
  <si>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</si>
  <si>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</si>
  <si>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</si>
  <si>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</si>
  <si>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</si>
  <si>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</si>
  <si>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</si>
  <si>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</si>
  <si>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</si>
  <si>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</si>
  <si>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</si>
  <si>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</si>
  <si>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</si>
  <si>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</si>
  <si>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</si>
  <si>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</si>
  <si>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</si>
  <si>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</si>
  <si>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</si>
  <si>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</si>
  <si>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</si>
  <si>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</si>
  <si>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</si>
  <si>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</si>
  <si>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</si>
  <si>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</si>
  <si>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</si>
  <si>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</si>
  <si>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</si>
  <si>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</si>
  <si>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</si>
  <si>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</si>
  <si>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</si>
  <si>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</si>
  <si>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</si>
  <si>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</si>
  <si>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</si>
  <si>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</si>
  <si>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</si>
  <si>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</si>
  <si>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</si>
  <si>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</si>
  <si>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</si>
  <si>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</si>
  <si>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</si>
  <si>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</si>
  <si>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</si>
  <si>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</si>
  <si>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</si>
  <si>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</si>
  <si>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</si>
  <si>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</si>
  <si>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</si>
  <si>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</si>
  <si>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</si>
  <si>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</si>
  <si>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</si>
  <si>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</si>
  <si>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</si>
  <si>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</si>
  <si>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</si>
  <si>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</si>
  <si>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</si>
  <si>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</si>
  <si>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</si>
  <si>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</si>
  <si>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</si>
  <si>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</si>
  <si>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</si>
  <si>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</si>
  <si>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</si>
  <si>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</si>
  <si>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</si>
  <si>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</si>
  <si>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</si>
  <si>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</si>
  <si>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</si>
  <si>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</si>
  <si>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</si>
  <si>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</si>
  <si>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</si>
  <si>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</si>
  <si>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</si>
  <si>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</si>
  <si>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</si>
  <si>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</si>
  <si>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</si>
  <si>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</si>
  <si>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</si>
  <si>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</si>
  <si>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</si>
  <si>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</si>
  <si>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</si>
  <si>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</si>
  <si>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</si>
  <si>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</si>
  <si>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</si>
  <si>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</si>
  <si>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</si>
  <si>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</si>
  <si>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</si>
  <si>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</si>
  <si>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</si>
  <si>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</si>
  <si>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</si>
  <si>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</si>
  <si>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</si>
  <si>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</si>
  <si>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</si>
  <si>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</si>
  <si>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</si>
  <si>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</si>
  <si>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</si>
  <si>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</si>
  <si>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</si>
  <si>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</si>
  <si>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</si>
  <si>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</si>
  <si>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</si>
  <si>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</si>
  <si>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</si>
  <si>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</si>
  <si>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</si>
  <si>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</si>
  <si>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</si>
  <si>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</si>
  <si>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</si>
  <si>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</si>
  <si>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</si>
  <si>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</si>
  <si>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</si>
  <si>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</si>
  <si>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</si>
  <si>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</si>
  <si>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</si>
  <si>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</si>
  <si>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</si>
  <si>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</si>
  <si>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</si>
  <si>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2011</t>
  </si>
  <si>
    <t>Source: 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</si>
</sst>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0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 shrinkToFit="1"/>
    </xf>
    <xf numFmtId="0" fontId="5" fillId="2" borderId="10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13" fillId="2" borderId="1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3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5" fillId="2" borderId="0" xfId="0" applyFont="1" applyAlignment="1">
      <alignment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0" fontId="11" fillId="2" borderId="0" xfId="0" applyNumberFormat="1" applyFont="1" applyAlignment="1">
      <alignment horizontal="center"/>
    </xf>
    <xf numFmtId="3" fontId="1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167" fontId="7" fillId="2" borderId="0" xfId="0" applyNumberFormat="1" applyFont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5"/>
  <sheetViews>
    <sheetView zoomScalePageLayoutView="0" workbookViewId="0" topLeftCell="R1">
      <selection activeCell="W7" sqref="W7:Z566"/>
    </sheetView>
  </sheetViews>
  <sheetFormatPr defaultColWidth="8.88671875" defaultRowHeight="15"/>
  <cols>
    <col min="5" max="5" width="18.99609375" style="0" bestFit="1" customWidth="1"/>
    <col min="6" max="6" width="13.21484375" style="0" bestFit="1" customWidth="1"/>
    <col min="7" max="7" width="9.88671875" style="0" bestFit="1" customWidth="1"/>
    <col min="9" max="9" width="14.10546875" style="0" bestFit="1" customWidth="1"/>
    <col min="10" max="10" width="9.88671875" style="0" bestFit="1" customWidth="1"/>
    <col min="11" max="12" width="11.10546875" style="0" bestFit="1" customWidth="1"/>
    <col min="13" max="13" width="8.99609375" style="0" bestFit="1" customWidth="1"/>
    <col min="14" max="14" width="10.88671875" style="0" bestFit="1" customWidth="1"/>
    <col min="18" max="18" width="10.88671875" style="0" bestFit="1" customWidth="1"/>
    <col min="24" max="24" width="13.99609375" style="0" customWidth="1"/>
    <col min="25" max="26" width="10.99609375" style="0" bestFit="1" customWidth="1"/>
    <col min="27" max="27" width="9.88671875" style="0" bestFit="1" customWidth="1"/>
    <col min="28" max="28" width="10.99609375" style="0" bestFit="1" customWidth="1"/>
  </cols>
  <sheetData>
    <row r="1" spans="1:12" ht="18">
      <c r="A1" s="14" t="str">
        <f>work!A1</f>
        <v>Estimated cost of construction authorized by building permits, 2011</v>
      </c>
      <c r="B1" s="3"/>
      <c r="C1" s="3"/>
      <c r="D1" s="3"/>
      <c r="E1" s="2"/>
      <c r="F1" s="2"/>
      <c r="G1" s="12"/>
      <c r="H1" s="12"/>
      <c r="I1" s="12"/>
      <c r="J1" s="12"/>
      <c r="K1" s="12"/>
      <c r="L1" s="12"/>
    </row>
    <row r="2" spans="1:16" ht="18">
      <c r="A2" s="15" t="str">
        <f>work!A2</f>
        <v>Source:  New Jersey Department of Community Affairs, 6/7/12</v>
      </c>
      <c r="B2" s="3"/>
      <c r="C2" s="3"/>
      <c r="D2" s="3"/>
      <c r="E2" s="2"/>
      <c r="F2" s="2"/>
      <c r="G2" s="12"/>
      <c r="H2" s="12"/>
      <c r="I2" s="12"/>
      <c r="J2" s="12"/>
      <c r="K2" s="12"/>
      <c r="L2" s="12"/>
      <c r="P2" t="s">
        <v>73</v>
      </c>
    </row>
    <row r="3" spans="1:12" ht="15">
      <c r="A3" s="3"/>
      <c r="B3" s="3"/>
      <c r="C3" s="3"/>
      <c r="D3" s="3"/>
      <c r="E3" s="3"/>
      <c r="F3" s="3"/>
      <c r="G3" s="39"/>
      <c r="H3" s="39"/>
      <c r="I3" s="39"/>
      <c r="J3" s="39"/>
      <c r="K3" s="13"/>
      <c r="L3" s="21"/>
    </row>
    <row r="4" spans="1:12" ht="15">
      <c r="A4" s="3"/>
      <c r="B4" s="7">
        <v>1980</v>
      </c>
      <c r="C4" s="3"/>
      <c r="D4" s="3"/>
      <c r="E4" s="3"/>
      <c r="F4" s="3"/>
      <c r="G4" s="18" t="s">
        <v>1162</v>
      </c>
      <c r="H4" s="18" t="s">
        <v>1162</v>
      </c>
      <c r="I4" s="18"/>
      <c r="J4" s="18"/>
      <c r="K4" s="18" t="s">
        <v>1167</v>
      </c>
      <c r="L4" s="18" t="s">
        <v>1167</v>
      </c>
    </row>
    <row r="5" spans="1:23" ht="15.75">
      <c r="A5" s="3"/>
      <c r="B5" s="7" t="s">
        <v>1276</v>
      </c>
      <c r="C5" s="1" t="s">
        <v>1280</v>
      </c>
      <c r="D5" s="3"/>
      <c r="E5" s="4"/>
      <c r="F5" s="4"/>
      <c r="G5" s="19" t="s">
        <v>1163</v>
      </c>
      <c r="H5" s="19" t="s">
        <v>1165</v>
      </c>
      <c r="I5" s="63" t="s">
        <v>752</v>
      </c>
      <c r="J5" s="63" t="s">
        <v>752</v>
      </c>
      <c r="K5" s="19" t="s">
        <v>1163</v>
      </c>
      <c r="L5" s="19" t="s">
        <v>1165</v>
      </c>
      <c r="M5" s="63" t="s">
        <v>753</v>
      </c>
      <c r="N5" s="63" t="s">
        <v>753</v>
      </c>
      <c r="O5" s="64"/>
      <c r="P5" s="6" t="s">
        <v>1367</v>
      </c>
      <c r="W5" s="6" t="s">
        <v>1368</v>
      </c>
    </row>
    <row r="6" spans="1:28" ht="15.75" thickBot="1">
      <c r="A6" s="10" t="s">
        <v>1279</v>
      </c>
      <c r="B6" s="8" t="s">
        <v>1277</v>
      </c>
      <c r="C6" s="11" t="s">
        <v>1281</v>
      </c>
      <c r="D6" s="10" t="s">
        <v>1278</v>
      </c>
      <c r="E6" s="9" t="s">
        <v>1172</v>
      </c>
      <c r="F6" s="22" t="s">
        <v>1168</v>
      </c>
      <c r="G6" s="20" t="s">
        <v>1164</v>
      </c>
      <c r="H6" s="20" t="s">
        <v>1166</v>
      </c>
      <c r="I6" s="20" t="s">
        <v>286</v>
      </c>
      <c r="J6" s="20" t="s">
        <v>287</v>
      </c>
      <c r="K6" s="20" t="s">
        <v>1164</v>
      </c>
      <c r="L6" s="20" t="s">
        <v>1166</v>
      </c>
      <c r="M6" s="20" t="s">
        <v>286</v>
      </c>
      <c r="N6" s="20" t="s">
        <v>287</v>
      </c>
      <c r="O6" s="28"/>
      <c r="P6" s="58" t="s">
        <v>284</v>
      </c>
      <c r="Q6" s="58" t="s">
        <v>285</v>
      </c>
      <c r="R6" s="43" t="s">
        <v>1163</v>
      </c>
      <c r="S6" s="43" t="s">
        <v>288</v>
      </c>
      <c r="T6" s="43" t="s">
        <v>286</v>
      </c>
      <c r="U6" s="43" t="s">
        <v>287</v>
      </c>
      <c r="V6" s="44"/>
      <c r="W6" s="58" t="s">
        <v>284</v>
      </c>
      <c r="X6" s="58" t="s">
        <v>285</v>
      </c>
      <c r="Y6" s="43" t="s">
        <v>1163</v>
      </c>
      <c r="Z6" s="43" t="s">
        <v>288</v>
      </c>
      <c r="AA6" s="43" t="s">
        <v>286</v>
      </c>
      <c r="AB6" s="43" t="s">
        <v>287</v>
      </c>
    </row>
    <row r="7" spans="1:28" ht="15.75" thickTop="1">
      <c r="A7" s="67">
        <v>1</v>
      </c>
      <c r="B7" s="68" t="s">
        <v>1427</v>
      </c>
      <c r="C7" s="67" t="s">
        <v>1428</v>
      </c>
      <c r="D7" s="67" t="s">
        <v>1426</v>
      </c>
      <c r="E7" s="16" t="s">
        <v>1429</v>
      </c>
      <c r="F7" s="51">
        <f aca="true" t="shared" si="0" ref="F7:F70">G7+H7+K7+L7</f>
        <v>2870943</v>
      </c>
      <c r="G7" s="41">
        <f>VLOOKUP(C7,P$7:U7,3,FALSE)</f>
        <v>130900</v>
      </c>
      <c r="H7" s="41">
        <f>I7+J7</f>
        <v>1423224</v>
      </c>
      <c r="I7" s="41">
        <f>VLOOKUP(C7,P$7:U$570,5,FALSE)</f>
        <v>254700</v>
      </c>
      <c r="J7" s="41">
        <f>VLOOKUP(C7,P$7:U$570,6,FALSE)</f>
        <v>1168524</v>
      </c>
      <c r="K7" s="41">
        <f>VLOOKUP(C7,W$7:AB$566,3,FALSE)</f>
        <v>781100</v>
      </c>
      <c r="L7" s="41">
        <f>M7+N7</f>
        <v>535719</v>
      </c>
      <c r="M7" s="73">
        <f>VLOOKUP(C7,W$7:AB$566,5,FALSE)</f>
        <v>14000</v>
      </c>
      <c r="N7" s="73">
        <f>VLOOKUP(C7,W$7:AB$566,6,FALSE)</f>
        <v>521719</v>
      </c>
      <c r="O7" s="53"/>
      <c r="P7" s="38" t="s">
        <v>1428</v>
      </c>
      <c r="Q7" s="38" t="s">
        <v>6</v>
      </c>
      <c r="R7" s="38">
        <v>130900</v>
      </c>
      <c r="S7" s="38">
        <f>T7+U7</f>
        <v>1423224</v>
      </c>
      <c r="T7" s="38">
        <v>254700</v>
      </c>
      <c r="U7" s="38">
        <v>1168524</v>
      </c>
      <c r="W7" s="38" t="s">
        <v>1428</v>
      </c>
      <c r="X7" s="38" t="s">
        <v>6</v>
      </c>
      <c r="Y7" s="38">
        <v>781100</v>
      </c>
      <c r="Z7" s="38">
        <f>AA7+AB7</f>
        <v>535719</v>
      </c>
      <c r="AA7" s="38">
        <v>14000</v>
      </c>
      <c r="AB7" s="38">
        <v>521719</v>
      </c>
    </row>
    <row r="8" spans="1:28" ht="15">
      <c r="A8" s="67">
        <v>2</v>
      </c>
      <c r="B8" s="68" t="s">
        <v>1430</v>
      </c>
      <c r="C8" s="67" t="s">
        <v>1431</v>
      </c>
      <c r="D8" s="67" t="s">
        <v>1426</v>
      </c>
      <c r="E8" s="16" t="s">
        <v>1432</v>
      </c>
      <c r="F8" s="52">
        <f t="shared" si="0"/>
        <v>198127732</v>
      </c>
      <c r="G8" s="30">
        <f>VLOOKUP(C8,P$7:U8,3,FALSE)</f>
        <v>1254449</v>
      </c>
      <c r="H8" s="30">
        <f>I8+J8</f>
        <v>5516965</v>
      </c>
      <c r="I8" s="30">
        <f>VLOOKUP(C8,P$7:U$570,5,FALSE)</f>
        <v>13251</v>
      </c>
      <c r="J8" s="30">
        <f>VLOOKUP(C8,P$7:U$570,6,FALSE)</f>
        <v>5503714</v>
      </c>
      <c r="K8" s="30">
        <f>VLOOKUP(C8,W$7:AB$566,3,FALSE)</f>
        <v>107388141</v>
      </c>
      <c r="L8" s="30">
        <f>M8+N8</f>
        <v>83968177</v>
      </c>
      <c r="M8" s="53">
        <f>VLOOKUP(C8,W$7:AB$566,5,FALSE)</f>
        <v>10850</v>
      </c>
      <c r="N8" s="53">
        <f>VLOOKUP(C8,W$7:AB$566,6,FALSE)</f>
        <v>83957327</v>
      </c>
      <c r="O8" s="53"/>
      <c r="P8" s="38" t="s">
        <v>1431</v>
      </c>
      <c r="Q8" s="38" t="s">
        <v>261</v>
      </c>
      <c r="R8" s="38">
        <v>1254449</v>
      </c>
      <c r="S8" s="38">
        <f aca="true" t="shared" si="1" ref="S8:S71">T8+U8</f>
        <v>5516965</v>
      </c>
      <c r="T8" s="38">
        <v>13251</v>
      </c>
      <c r="U8" s="38">
        <v>5503714</v>
      </c>
      <c r="W8" s="38" t="s">
        <v>1431</v>
      </c>
      <c r="X8" s="38" t="s">
        <v>261</v>
      </c>
      <c r="Y8" s="38">
        <v>107388141</v>
      </c>
      <c r="Z8" s="38">
        <f aca="true" t="shared" si="2" ref="Z8:Z71">AA8+AB8</f>
        <v>83968177</v>
      </c>
      <c r="AA8" s="38">
        <v>10850</v>
      </c>
      <c r="AB8" s="38">
        <v>83957327</v>
      </c>
    </row>
    <row r="9" spans="1:28" ht="15">
      <c r="A9" s="67">
        <v>3</v>
      </c>
      <c r="B9" s="68" t="s">
        <v>1433</v>
      </c>
      <c r="C9" s="67" t="s">
        <v>1434</v>
      </c>
      <c r="D9" s="67" t="s">
        <v>1426</v>
      </c>
      <c r="E9" s="16" t="s">
        <v>1435</v>
      </c>
      <c r="F9" s="52">
        <f t="shared" si="0"/>
        <v>20347319</v>
      </c>
      <c r="G9" s="30">
        <f>VLOOKUP(C9,P$7:U9,3,FALSE)</f>
        <v>8553300</v>
      </c>
      <c r="H9" s="30">
        <f aca="true" t="shared" si="3" ref="H9:H72">I9+J9</f>
        <v>6362735</v>
      </c>
      <c r="I9" s="30">
        <f aca="true" t="shared" si="4" ref="I9:I72">VLOOKUP(C9,P$7:U$570,5,FALSE)</f>
        <v>2607686</v>
      </c>
      <c r="J9" s="30">
        <f aca="true" t="shared" si="5" ref="J9:J72">VLOOKUP(C9,P$7:U$570,6,FALSE)</f>
        <v>3755049</v>
      </c>
      <c r="K9" s="30">
        <f aca="true" t="shared" si="6" ref="K9:K72">VLOOKUP(C9,W$7:AB$566,3,FALSE)</f>
        <v>1072488</v>
      </c>
      <c r="L9" s="30">
        <f aca="true" t="shared" si="7" ref="L9:L72">M9+N9</f>
        <v>4358796</v>
      </c>
      <c r="M9" s="53">
        <f aca="true" t="shared" si="8" ref="M9:M72">VLOOKUP(C9,W$7:AB$566,5,FALSE)</f>
        <v>513500</v>
      </c>
      <c r="N9" s="53">
        <f aca="true" t="shared" si="9" ref="N9:N72">VLOOKUP(C9,W$7:AB$566,6,FALSE)</f>
        <v>3845296</v>
      </c>
      <c r="O9" s="53"/>
      <c r="P9" s="38" t="s">
        <v>1434</v>
      </c>
      <c r="Q9" s="38" t="s">
        <v>7</v>
      </c>
      <c r="R9" s="38">
        <v>8553300</v>
      </c>
      <c r="S9" s="38">
        <f t="shared" si="1"/>
        <v>6362735</v>
      </c>
      <c r="T9" s="38">
        <v>2607686</v>
      </c>
      <c r="U9" s="38">
        <v>3755049</v>
      </c>
      <c r="W9" s="38" t="s">
        <v>1434</v>
      </c>
      <c r="X9" s="38" t="s">
        <v>7</v>
      </c>
      <c r="Y9" s="38">
        <v>1072488</v>
      </c>
      <c r="Z9" s="38">
        <f t="shared" si="2"/>
        <v>4358796</v>
      </c>
      <c r="AA9" s="38">
        <v>513500</v>
      </c>
      <c r="AB9" s="38">
        <v>3845296</v>
      </c>
    </row>
    <row r="10" spans="1:28" ht="15">
      <c r="A10" s="67">
        <v>4</v>
      </c>
      <c r="B10" s="68" t="s">
        <v>1436</v>
      </c>
      <c r="C10" s="67" t="s">
        <v>1437</v>
      </c>
      <c r="D10" s="67" t="s">
        <v>1426</v>
      </c>
      <c r="E10" s="16" t="s">
        <v>1438</v>
      </c>
      <c r="F10" s="52">
        <f t="shared" si="0"/>
        <v>4519165</v>
      </c>
      <c r="G10" s="30">
        <f>VLOOKUP(C10,P$7:U10,3,FALSE)</f>
        <v>670950</v>
      </c>
      <c r="H10" s="30">
        <f t="shared" si="3"/>
        <v>352815</v>
      </c>
      <c r="I10" s="30">
        <f t="shared" si="4"/>
        <v>97500</v>
      </c>
      <c r="J10" s="30">
        <f t="shared" si="5"/>
        <v>255315</v>
      </c>
      <c r="K10" s="30">
        <f t="shared" si="6"/>
        <v>299600</v>
      </c>
      <c r="L10" s="30">
        <f t="shared" si="7"/>
        <v>3195800</v>
      </c>
      <c r="M10" s="53">
        <f t="shared" si="8"/>
        <v>2742000</v>
      </c>
      <c r="N10" s="53">
        <f t="shared" si="9"/>
        <v>453800</v>
      </c>
      <c r="O10" s="53"/>
      <c r="P10" s="38" t="s">
        <v>1437</v>
      </c>
      <c r="Q10" s="38" t="s">
        <v>8</v>
      </c>
      <c r="R10" s="38">
        <v>670950</v>
      </c>
      <c r="S10" s="38">
        <f t="shared" si="1"/>
        <v>352815</v>
      </c>
      <c r="T10" s="38">
        <v>97500</v>
      </c>
      <c r="U10" s="38">
        <v>255315</v>
      </c>
      <c r="W10" s="38" t="s">
        <v>1437</v>
      </c>
      <c r="X10" s="38" t="s">
        <v>8</v>
      </c>
      <c r="Y10" s="38">
        <v>299600</v>
      </c>
      <c r="Z10" s="38">
        <f t="shared" si="2"/>
        <v>3195800</v>
      </c>
      <c r="AA10" s="38">
        <v>2742000</v>
      </c>
      <c r="AB10" s="38">
        <v>453800</v>
      </c>
    </row>
    <row r="11" spans="1:28" ht="15">
      <c r="A11" s="67">
        <v>5</v>
      </c>
      <c r="B11" s="68" t="s">
        <v>1439</v>
      </c>
      <c r="C11" s="67" t="s">
        <v>1440</v>
      </c>
      <c r="D11" s="67" t="s">
        <v>1426</v>
      </c>
      <c r="E11" s="16" t="s">
        <v>1441</v>
      </c>
      <c r="F11" s="52">
        <f t="shared" si="0"/>
        <v>7639894</v>
      </c>
      <c r="G11" s="30">
        <f>VLOOKUP(C11,P$7:U11,3,FALSE)</f>
        <v>1188771</v>
      </c>
      <c r="H11" s="30">
        <f t="shared" si="3"/>
        <v>856372</v>
      </c>
      <c r="I11" s="30">
        <f t="shared" si="4"/>
        <v>149681</v>
      </c>
      <c r="J11" s="30">
        <f t="shared" si="5"/>
        <v>706691</v>
      </c>
      <c r="K11" s="30">
        <f t="shared" si="6"/>
        <v>2032976</v>
      </c>
      <c r="L11" s="30">
        <f t="shared" si="7"/>
        <v>3561775</v>
      </c>
      <c r="M11" s="53">
        <f t="shared" si="8"/>
        <v>1121351</v>
      </c>
      <c r="N11" s="53">
        <f t="shared" si="9"/>
        <v>2440424</v>
      </c>
      <c r="O11" s="53"/>
      <c r="P11" s="38" t="s">
        <v>1440</v>
      </c>
      <c r="Q11" s="38" t="s">
        <v>9</v>
      </c>
      <c r="R11" s="38">
        <v>1188771</v>
      </c>
      <c r="S11" s="38">
        <f t="shared" si="1"/>
        <v>856372</v>
      </c>
      <c r="T11" s="38">
        <v>149681</v>
      </c>
      <c r="U11" s="38">
        <v>706691</v>
      </c>
      <c r="W11" s="38" t="s">
        <v>1440</v>
      </c>
      <c r="X11" s="38" t="s">
        <v>9</v>
      </c>
      <c r="Y11" s="38">
        <v>2032976</v>
      </c>
      <c r="Z11" s="38">
        <f t="shared" si="2"/>
        <v>3561775</v>
      </c>
      <c r="AA11" s="38">
        <v>1121351</v>
      </c>
      <c r="AB11" s="38">
        <v>2440424</v>
      </c>
    </row>
    <row r="12" spans="1:28" ht="15">
      <c r="A12" s="67">
        <v>6</v>
      </c>
      <c r="B12" s="68" t="s">
        <v>1442</v>
      </c>
      <c r="C12" s="67" t="s">
        <v>1443</v>
      </c>
      <c r="D12" s="67" t="s">
        <v>1426</v>
      </c>
      <c r="E12" s="16" t="s">
        <v>1444</v>
      </c>
      <c r="F12" s="52">
        <f t="shared" si="0"/>
        <v>148945</v>
      </c>
      <c r="G12" s="30">
        <f>VLOOKUP(C12,P$7:U12,3,FALSE)</f>
        <v>4001</v>
      </c>
      <c r="H12" s="30">
        <f t="shared" si="3"/>
        <v>72914</v>
      </c>
      <c r="I12" s="30">
        <f t="shared" si="4"/>
        <v>11000</v>
      </c>
      <c r="J12" s="30">
        <f t="shared" si="5"/>
        <v>61914</v>
      </c>
      <c r="K12" s="30">
        <f t="shared" si="6"/>
        <v>7000</v>
      </c>
      <c r="L12" s="30">
        <f t="shared" si="7"/>
        <v>65030</v>
      </c>
      <c r="M12" s="53">
        <f t="shared" si="8"/>
        <v>0</v>
      </c>
      <c r="N12" s="53">
        <f t="shared" si="9"/>
        <v>65030</v>
      </c>
      <c r="O12" s="53"/>
      <c r="P12" s="38" t="s">
        <v>1443</v>
      </c>
      <c r="Q12" s="38" t="s">
        <v>520</v>
      </c>
      <c r="R12" s="38">
        <v>4001</v>
      </c>
      <c r="S12" s="38">
        <f t="shared" si="1"/>
        <v>72914</v>
      </c>
      <c r="T12" s="38">
        <v>11000</v>
      </c>
      <c r="U12" s="38">
        <v>61914</v>
      </c>
      <c r="W12" s="38" t="s">
        <v>1443</v>
      </c>
      <c r="X12" s="38" t="s">
        <v>520</v>
      </c>
      <c r="Y12" s="38">
        <v>7000</v>
      </c>
      <c r="Z12" s="38">
        <f t="shared" si="2"/>
        <v>65030</v>
      </c>
      <c r="AA12" s="38">
        <v>0</v>
      </c>
      <c r="AB12" s="38">
        <v>65030</v>
      </c>
    </row>
    <row r="13" spans="1:28" ht="15">
      <c r="A13" s="67">
        <v>7</v>
      </c>
      <c r="B13" s="68" t="s">
        <v>1445</v>
      </c>
      <c r="C13" s="67" t="s">
        <v>1446</v>
      </c>
      <c r="D13" s="67" t="s">
        <v>1426</v>
      </c>
      <c r="E13" s="16" t="s">
        <v>1447</v>
      </c>
      <c r="F13" s="52">
        <f t="shared" si="0"/>
        <v>1504963</v>
      </c>
      <c r="G13" s="30">
        <f>VLOOKUP(C13,P$7:U13,3,FALSE)</f>
        <v>84200</v>
      </c>
      <c r="H13" s="30">
        <f t="shared" si="3"/>
        <v>530525</v>
      </c>
      <c r="I13" s="30">
        <f t="shared" si="4"/>
        <v>12040</v>
      </c>
      <c r="J13" s="30">
        <f t="shared" si="5"/>
        <v>518485</v>
      </c>
      <c r="K13" s="30">
        <f t="shared" si="6"/>
        <v>48300</v>
      </c>
      <c r="L13" s="30">
        <f t="shared" si="7"/>
        <v>841938</v>
      </c>
      <c r="M13" s="53">
        <f t="shared" si="8"/>
        <v>0</v>
      </c>
      <c r="N13" s="53">
        <f t="shared" si="9"/>
        <v>841938</v>
      </c>
      <c r="O13" s="53"/>
      <c r="P13" s="38" t="s">
        <v>1446</v>
      </c>
      <c r="Q13" s="38" t="s">
        <v>10</v>
      </c>
      <c r="R13" s="38">
        <v>84200</v>
      </c>
      <c r="S13" s="38">
        <f t="shared" si="1"/>
        <v>530525</v>
      </c>
      <c r="T13" s="38">
        <v>12040</v>
      </c>
      <c r="U13" s="38">
        <v>518485</v>
      </c>
      <c r="W13" s="38" t="s">
        <v>1446</v>
      </c>
      <c r="X13" s="38" t="s">
        <v>10</v>
      </c>
      <c r="Y13" s="38">
        <v>48300</v>
      </c>
      <c r="Z13" s="38">
        <f t="shared" si="2"/>
        <v>841938</v>
      </c>
      <c r="AA13" s="38">
        <v>0</v>
      </c>
      <c r="AB13" s="38">
        <v>841938</v>
      </c>
    </row>
    <row r="14" spans="1:28" ht="15">
      <c r="A14" s="67">
        <v>8</v>
      </c>
      <c r="B14" s="68" t="s">
        <v>1448</v>
      </c>
      <c r="C14" s="67" t="s">
        <v>1449</v>
      </c>
      <c r="D14" s="67" t="s">
        <v>1426</v>
      </c>
      <c r="E14" s="16" t="s">
        <v>1450</v>
      </c>
      <c r="F14" s="52">
        <f t="shared" si="0"/>
        <v>51538818</v>
      </c>
      <c r="G14" s="30">
        <f>VLOOKUP(C14,P$7:U14,3,FALSE)</f>
        <v>12330287</v>
      </c>
      <c r="H14" s="30">
        <f t="shared" si="3"/>
        <v>6603150</v>
      </c>
      <c r="I14" s="30">
        <f t="shared" si="4"/>
        <v>916371</v>
      </c>
      <c r="J14" s="30">
        <f t="shared" si="5"/>
        <v>5686779</v>
      </c>
      <c r="K14" s="30">
        <f t="shared" si="6"/>
        <v>18719522</v>
      </c>
      <c r="L14" s="30">
        <f t="shared" si="7"/>
        <v>13885859</v>
      </c>
      <c r="M14" s="53">
        <f t="shared" si="8"/>
        <v>1485800</v>
      </c>
      <c r="N14" s="53">
        <f t="shared" si="9"/>
        <v>12400059</v>
      </c>
      <c r="O14" s="53"/>
      <c r="P14" s="38" t="s">
        <v>1449</v>
      </c>
      <c r="Q14" s="38" t="s">
        <v>11</v>
      </c>
      <c r="R14" s="38">
        <v>12330287</v>
      </c>
      <c r="S14" s="38">
        <f t="shared" si="1"/>
        <v>6603150</v>
      </c>
      <c r="T14" s="38">
        <v>916371</v>
      </c>
      <c r="U14" s="38">
        <v>5686779</v>
      </c>
      <c r="W14" s="38" t="s">
        <v>1449</v>
      </c>
      <c r="X14" s="38" t="s">
        <v>11</v>
      </c>
      <c r="Y14" s="38">
        <v>18719522</v>
      </c>
      <c r="Z14" s="38">
        <f t="shared" si="2"/>
        <v>13885859</v>
      </c>
      <c r="AA14" s="38">
        <v>1485800</v>
      </c>
      <c r="AB14" s="38">
        <v>12400059</v>
      </c>
    </row>
    <row r="15" spans="1:28" ht="15">
      <c r="A15" s="67">
        <v>9</v>
      </c>
      <c r="B15" s="68" t="s">
        <v>1451</v>
      </c>
      <c r="C15" s="67" t="s">
        <v>1452</v>
      </c>
      <c r="D15" s="67" t="s">
        <v>1426</v>
      </c>
      <c r="E15" s="16" t="s">
        <v>1453</v>
      </c>
      <c r="F15" s="52">
        <f t="shared" si="0"/>
        <v>1331107</v>
      </c>
      <c r="G15" s="30">
        <f>VLOOKUP(C15,P$7:U15,3,FALSE)</f>
        <v>99460</v>
      </c>
      <c r="H15" s="30">
        <f t="shared" si="3"/>
        <v>383455</v>
      </c>
      <c r="I15" s="30">
        <f t="shared" si="4"/>
        <v>49693</v>
      </c>
      <c r="J15" s="30">
        <f t="shared" si="5"/>
        <v>333762</v>
      </c>
      <c r="K15" s="30">
        <f t="shared" si="6"/>
        <v>82640</v>
      </c>
      <c r="L15" s="30">
        <f t="shared" si="7"/>
        <v>765552</v>
      </c>
      <c r="M15" s="53">
        <f t="shared" si="8"/>
        <v>4000</v>
      </c>
      <c r="N15" s="53">
        <f t="shared" si="9"/>
        <v>761552</v>
      </c>
      <c r="O15" s="53"/>
      <c r="P15" s="38" t="s">
        <v>1452</v>
      </c>
      <c r="Q15" s="38" t="s">
        <v>12</v>
      </c>
      <c r="R15" s="38">
        <v>99460</v>
      </c>
      <c r="S15" s="38">
        <f t="shared" si="1"/>
        <v>383455</v>
      </c>
      <c r="T15" s="38">
        <v>49693</v>
      </c>
      <c r="U15" s="38">
        <v>333762</v>
      </c>
      <c r="W15" s="38" t="s">
        <v>1452</v>
      </c>
      <c r="X15" s="38" t="s">
        <v>12</v>
      </c>
      <c r="Y15" s="38">
        <v>82640</v>
      </c>
      <c r="Z15" s="38">
        <f t="shared" si="2"/>
        <v>765552</v>
      </c>
      <c r="AA15" s="38">
        <v>4000</v>
      </c>
      <c r="AB15" s="38">
        <v>761552</v>
      </c>
    </row>
    <row r="16" spans="1:28" ht="15">
      <c r="A16" s="67">
        <v>10</v>
      </c>
      <c r="B16" s="68" t="s">
        <v>1454</v>
      </c>
      <c r="C16" s="67" t="s">
        <v>1455</v>
      </c>
      <c r="D16" s="67" t="s">
        <v>1426</v>
      </c>
      <c r="E16" s="16" t="s">
        <v>1456</v>
      </c>
      <c r="F16" s="52">
        <f t="shared" si="0"/>
        <v>1976283</v>
      </c>
      <c r="G16" s="30">
        <f>VLOOKUP(C16,P$7:U16,3,FALSE)</f>
        <v>158450</v>
      </c>
      <c r="H16" s="30">
        <f t="shared" si="3"/>
        <v>1182589</v>
      </c>
      <c r="I16" s="30">
        <f t="shared" si="4"/>
        <v>192900</v>
      </c>
      <c r="J16" s="30">
        <f t="shared" si="5"/>
        <v>989689</v>
      </c>
      <c r="K16" s="30">
        <f t="shared" si="6"/>
        <v>183295</v>
      </c>
      <c r="L16" s="30">
        <f t="shared" si="7"/>
        <v>451949</v>
      </c>
      <c r="M16" s="53">
        <f t="shared" si="8"/>
        <v>8650</v>
      </c>
      <c r="N16" s="53">
        <f t="shared" si="9"/>
        <v>443299</v>
      </c>
      <c r="O16" s="53"/>
      <c r="P16" s="38" t="s">
        <v>1455</v>
      </c>
      <c r="Q16" s="38" t="s">
        <v>13</v>
      </c>
      <c r="R16" s="38">
        <v>158450</v>
      </c>
      <c r="S16" s="38">
        <f t="shared" si="1"/>
        <v>1182589</v>
      </c>
      <c r="T16" s="38">
        <v>192900</v>
      </c>
      <c r="U16" s="38">
        <v>989689</v>
      </c>
      <c r="W16" s="38" t="s">
        <v>1455</v>
      </c>
      <c r="X16" s="38" t="s">
        <v>13</v>
      </c>
      <c r="Y16" s="38">
        <v>183295</v>
      </c>
      <c r="Z16" s="38">
        <f t="shared" si="2"/>
        <v>451949</v>
      </c>
      <c r="AA16" s="38">
        <v>8650</v>
      </c>
      <c r="AB16" s="38">
        <v>443299</v>
      </c>
    </row>
    <row r="17" spans="1:28" ht="15">
      <c r="A17" s="67">
        <v>11</v>
      </c>
      <c r="B17" s="68" t="s">
        <v>1457</v>
      </c>
      <c r="C17" s="67" t="s">
        <v>1458</v>
      </c>
      <c r="D17" s="67" t="s">
        <v>1426</v>
      </c>
      <c r="E17" s="16" t="s">
        <v>1459</v>
      </c>
      <c r="F17" s="52">
        <f t="shared" si="0"/>
        <v>18405358</v>
      </c>
      <c r="G17" s="30">
        <f>VLOOKUP(C17,P$7:U17,3,FALSE)</f>
        <v>2641075</v>
      </c>
      <c r="H17" s="30">
        <f t="shared" si="3"/>
        <v>4800221</v>
      </c>
      <c r="I17" s="30">
        <f t="shared" si="4"/>
        <v>1166791</v>
      </c>
      <c r="J17" s="30">
        <f t="shared" si="5"/>
        <v>3633430</v>
      </c>
      <c r="K17" s="30">
        <f t="shared" si="6"/>
        <v>120449</v>
      </c>
      <c r="L17" s="30">
        <f t="shared" si="7"/>
        <v>10843613</v>
      </c>
      <c r="M17" s="53">
        <f t="shared" si="8"/>
        <v>270200</v>
      </c>
      <c r="N17" s="53">
        <f t="shared" si="9"/>
        <v>10573413</v>
      </c>
      <c r="O17" s="53"/>
      <c r="P17" s="38" t="s">
        <v>1458</v>
      </c>
      <c r="Q17" s="38" t="s">
        <v>14</v>
      </c>
      <c r="R17" s="38">
        <v>2641075</v>
      </c>
      <c r="S17" s="38">
        <f t="shared" si="1"/>
        <v>4800221</v>
      </c>
      <c r="T17" s="38">
        <v>1166791</v>
      </c>
      <c r="U17" s="38">
        <v>3633430</v>
      </c>
      <c r="W17" s="38" t="s">
        <v>1458</v>
      </c>
      <c r="X17" s="38" t="s">
        <v>14</v>
      </c>
      <c r="Y17" s="38">
        <v>120449</v>
      </c>
      <c r="Z17" s="38">
        <f t="shared" si="2"/>
        <v>10843613</v>
      </c>
      <c r="AA17" s="38">
        <v>270200</v>
      </c>
      <c r="AB17" s="38">
        <v>10573413</v>
      </c>
    </row>
    <row r="18" spans="1:28" ht="15">
      <c r="A18" s="67">
        <v>12</v>
      </c>
      <c r="B18" s="68" t="s">
        <v>1460</v>
      </c>
      <c r="C18" s="67" t="s">
        <v>1461</v>
      </c>
      <c r="D18" s="67" t="s">
        <v>1426</v>
      </c>
      <c r="E18" s="16" t="s">
        <v>1462</v>
      </c>
      <c r="F18" s="52">
        <f t="shared" si="0"/>
        <v>26585728</v>
      </c>
      <c r="G18" s="30">
        <f>VLOOKUP(C18,P$7:U18,3,FALSE)</f>
        <v>8311282</v>
      </c>
      <c r="H18" s="30">
        <f t="shared" si="3"/>
        <v>3028022</v>
      </c>
      <c r="I18" s="30">
        <f t="shared" si="4"/>
        <v>543375</v>
      </c>
      <c r="J18" s="30">
        <f t="shared" si="5"/>
        <v>2484647</v>
      </c>
      <c r="K18" s="30">
        <f t="shared" si="6"/>
        <v>442327</v>
      </c>
      <c r="L18" s="30">
        <f t="shared" si="7"/>
        <v>14804097</v>
      </c>
      <c r="M18" s="53">
        <f t="shared" si="8"/>
        <v>150400</v>
      </c>
      <c r="N18" s="53">
        <f t="shared" si="9"/>
        <v>14653697</v>
      </c>
      <c r="O18" s="53"/>
      <c r="P18" s="38" t="s">
        <v>1461</v>
      </c>
      <c r="Q18" s="38" t="s">
        <v>15</v>
      </c>
      <c r="R18" s="38">
        <v>8311282</v>
      </c>
      <c r="S18" s="38">
        <f t="shared" si="1"/>
        <v>3028022</v>
      </c>
      <c r="T18" s="38">
        <v>543375</v>
      </c>
      <c r="U18" s="38">
        <v>2484647</v>
      </c>
      <c r="W18" s="38" t="s">
        <v>1461</v>
      </c>
      <c r="X18" s="38" t="s">
        <v>15</v>
      </c>
      <c r="Y18" s="38">
        <v>442327</v>
      </c>
      <c r="Z18" s="38">
        <f t="shared" si="2"/>
        <v>14804097</v>
      </c>
      <c r="AA18" s="38">
        <v>150400</v>
      </c>
      <c r="AB18" s="38">
        <v>14653697</v>
      </c>
    </row>
    <row r="19" spans="1:28" ht="15">
      <c r="A19" s="67">
        <v>13</v>
      </c>
      <c r="B19" s="68" t="s">
        <v>1463</v>
      </c>
      <c r="C19" s="67" t="s">
        <v>1464</v>
      </c>
      <c r="D19" s="67" t="s">
        <v>1426</v>
      </c>
      <c r="E19" s="16" t="s">
        <v>1465</v>
      </c>
      <c r="F19" s="52">
        <f t="shared" si="0"/>
        <v>10238616</v>
      </c>
      <c r="G19" s="30">
        <f>VLOOKUP(C19,P$7:U19,3,FALSE)</f>
        <v>987212</v>
      </c>
      <c r="H19" s="30">
        <f t="shared" si="3"/>
        <v>2257895</v>
      </c>
      <c r="I19" s="30">
        <f t="shared" si="4"/>
        <v>411565</v>
      </c>
      <c r="J19" s="30">
        <f t="shared" si="5"/>
        <v>1846330</v>
      </c>
      <c r="K19" s="30">
        <f t="shared" si="6"/>
        <v>1144667</v>
      </c>
      <c r="L19" s="30">
        <f t="shared" si="7"/>
        <v>5848842</v>
      </c>
      <c r="M19" s="53">
        <f t="shared" si="8"/>
        <v>464500</v>
      </c>
      <c r="N19" s="53">
        <f t="shared" si="9"/>
        <v>5384342</v>
      </c>
      <c r="O19" s="53"/>
      <c r="P19" s="38" t="s">
        <v>1464</v>
      </c>
      <c r="Q19" s="38" t="s">
        <v>16</v>
      </c>
      <c r="R19" s="38">
        <v>987212</v>
      </c>
      <c r="S19" s="38">
        <f t="shared" si="1"/>
        <v>2257895</v>
      </c>
      <c r="T19" s="38">
        <v>411565</v>
      </c>
      <c r="U19" s="38">
        <v>1846330</v>
      </c>
      <c r="W19" s="38" t="s">
        <v>1464</v>
      </c>
      <c r="X19" s="38" t="s">
        <v>16</v>
      </c>
      <c r="Y19" s="38">
        <v>1144667</v>
      </c>
      <c r="Z19" s="38">
        <f t="shared" si="2"/>
        <v>5848842</v>
      </c>
      <c r="AA19" s="38">
        <v>464500</v>
      </c>
      <c r="AB19" s="38">
        <v>5384342</v>
      </c>
    </row>
    <row r="20" spans="1:28" ht="15">
      <c r="A20" s="67">
        <v>14</v>
      </c>
      <c r="B20" s="68" t="s">
        <v>1466</v>
      </c>
      <c r="C20" s="67" t="s">
        <v>1467</v>
      </c>
      <c r="D20" s="67" t="s">
        <v>1426</v>
      </c>
      <c r="E20" s="16" t="s">
        <v>1468</v>
      </c>
      <c r="F20" s="52">
        <f t="shared" si="0"/>
        <v>7385243</v>
      </c>
      <c r="G20" s="30">
        <f>VLOOKUP(C20,P$7:U20,3,FALSE)</f>
        <v>529200</v>
      </c>
      <c r="H20" s="30">
        <f t="shared" si="3"/>
        <v>3237070</v>
      </c>
      <c r="I20" s="30">
        <f t="shared" si="4"/>
        <v>1960225</v>
      </c>
      <c r="J20" s="30">
        <f t="shared" si="5"/>
        <v>1276845</v>
      </c>
      <c r="K20" s="30">
        <f t="shared" si="6"/>
        <v>405200</v>
      </c>
      <c r="L20" s="30">
        <f t="shared" si="7"/>
        <v>3213773</v>
      </c>
      <c r="M20" s="53">
        <f t="shared" si="8"/>
        <v>892400</v>
      </c>
      <c r="N20" s="53">
        <f t="shared" si="9"/>
        <v>2321373</v>
      </c>
      <c r="O20" s="53"/>
      <c r="P20" s="38" t="s">
        <v>1467</v>
      </c>
      <c r="Q20" s="38" t="s">
        <v>17</v>
      </c>
      <c r="R20" s="38">
        <v>529200</v>
      </c>
      <c r="S20" s="38">
        <f t="shared" si="1"/>
        <v>3237070</v>
      </c>
      <c r="T20" s="38">
        <v>1960225</v>
      </c>
      <c r="U20" s="38">
        <v>1276845</v>
      </c>
      <c r="W20" s="38" t="s">
        <v>1467</v>
      </c>
      <c r="X20" s="38" t="s">
        <v>17</v>
      </c>
      <c r="Y20" s="38">
        <v>405200</v>
      </c>
      <c r="Z20" s="38">
        <f t="shared" si="2"/>
        <v>3213773</v>
      </c>
      <c r="AA20" s="38">
        <v>892400</v>
      </c>
      <c r="AB20" s="38">
        <v>2321373</v>
      </c>
    </row>
    <row r="21" spans="1:28" ht="15">
      <c r="A21" s="67">
        <v>15</v>
      </c>
      <c r="B21" s="68" t="s">
        <v>1469</v>
      </c>
      <c r="C21" s="67" t="s">
        <v>1470</v>
      </c>
      <c r="D21" s="67" t="s">
        <v>1426</v>
      </c>
      <c r="E21" s="16" t="s">
        <v>1471</v>
      </c>
      <c r="F21" s="52">
        <f t="shared" si="0"/>
        <v>12332307</v>
      </c>
      <c r="G21" s="30">
        <f>VLOOKUP(C21,P$7:U21,3,FALSE)</f>
        <v>8646392</v>
      </c>
      <c r="H21" s="30">
        <f t="shared" si="3"/>
        <v>3202458</v>
      </c>
      <c r="I21" s="30">
        <f t="shared" si="4"/>
        <v>440430</v>
      </c>
      <c r="J21" s="30">
        <f t="shared" si="5"/>
        <v>2762028</v>
      </c>
      <c r="K21" s="30">
        <f t="shared" si="6"/>
        <v>0</v>
      </c>
      <c r="L21" s="30">
        <f t="shared" si="7"/>
        <v>483457</v>
      </c>
      <c r="M21" s="53">
        <f t="shared" si="8"/>
        <v>0</v>
      </c>
      <c r="N21" s="53">
        <f t="shared" si="9"/>
        <v>483457</v>
      </c>
      <c r="O21" s="53"/>
      <c r="P21" s="38" t="s">
        <v>1470</v>
      </c>
      <c r="Q21" s="38" t="s">
        <v>521</v>
      </c>
      <c r="R21" s="38">
        <v>8646392</v>
      </c>
      <c r="S21" s="38">
        <f t="shared" si="1"/>
        <v>3202458</v>
      </c>
      <c r="T21" s="38">
        <v>440430</v>
      </c>
      <c r="U21" s="38">
        <v>2762028</v>
      </c>
      <c r="W21" s="38" t="s">
        <v>1470</v>
      </c>
      <c r="X21" s="38" t="s">
        <v>521</v>
      </c>
      <c r="Y21" s="38">
        <v>0</v>
      </c>
      <c r="Z21" s="38">
        <f t="shared" si="2"/>
        <v>483457</v>
      </c>
      <c r="AA21" s="38">
        <v>0</v>
      </c>
      <c r="AB21" s="38">
        <v>483457</v>
      </c>
    </row>
    <row r="22" spans="1:28" ht="15">
      <c r="A22" s="67">
        <v>16</v>
      </c>
      <c r="B22" s="68" t="s">
        <v>1472</v>
      </c>
      <c r="C22" s="67" t="s">
        <v>1473</v>
      </c>
      <c r="D22" s="67" t="s">
        <v>1426</v>
      </c>
      <c r="E22" s="16" t="s">
        <v>1474</v>
      </c>
      <c r="F22" s="52">
        <f t="shared" si="0"/>
        <v>20760843</v>
      </c>
      <c r="G22" s="30">
        <f>VLOOKUP(C22,P$7:U22,3,FALSE)</f>
        <v>10919414</v>
      </c>
      <c r="H22" s="30">
        <f t="shared" si="3"/>
        <v>8604408</v>
      </c>
      <c r="I22" s="30">
        <f t="shared" si="4"/>
        <v>3226077</v>
      </c>
      <c r="J22" s="30">
        <f t="shared" si="5"/>
        <v>5378331</v>
      </c>
      <c r="K22" s="30">
        <f t="shared" si="6"/>
        <v>8340</v>
      </c>
      <c r="L22" s="30">
        <f t="shared" si="7"/>
        <v>1228681</v>
      </c>
      <c r="M22" s="53">
        <f t="shared" si="8"/>
        <v>23500</v>
      </c>
      <c r="N22" s="53">
        <f t="shared" si="9"/>
        <v>1205181</v>
      </c>
      <c r="O22" s="53"/>
      <c r="P22" s="38" t="s">
        <v>1473</v>
      </c>
      <c r="Q22" s="38" t="s">
        <v>18</v>
      </c>
      <c r="R22" s="38">
        <v>10919414</v>
      </c>
      <c r="S22" s="38">
        <f t="shared" si="1"/>
        <v>8604408</v>
      </c>
      <c r="T22" s="38">
        <v>3226077</v>
      </c>
      <c r="U22" s="38">
        <v>5378331</v>
      </c>
      <c r="W22" s="38" t="s">
        <v>1473</v>
      </c>
      <c r="X22" s="38" t="s">
        <v>18</v>
      </c>
      <c r="Y22" s="38">
        <v>8340</v>
      </c>
      <c r="Z22" s="38">
        <f t="shared" si="2"/>
        <v>1228681</v>
      </c>
      <c r="AA22" s="38">
        <v>23500</v>
      </c>
      <c r="AB22" s="38">
        <v>1205181</v>
      </c>
    </row>
    <row r="23" spans="1:28" ht="15">
      <c r="A23" s="67">
        <v>17</v>
      </c>
      <c r="B23" s="68" t="s">
        <v>1475</v>
      </c>
      <c r="C23" s="67" t="s">
        <v>1476</v>
      </c>
      <c r="D23" s="67" t="s">
        <v>1426</v>
      </c>
      <c r="E23" s="16" t="s">
        <v>1477</v>
      </c>
      <c r="F23" s="52">
        <f t="shared" si="0"/>
        <v>3391162</v>
      </c>
      <c r="G23" s="30">
        <f>VLOOKUP(C23,P$7:U23,3,FALSE)</f>
        <v>939634</v>
      </c>
      <c r="H23" s="30">
        <f t="shared" si="3"/>
        <v>953076</v>
      </c>
      <c r="I23" s="30">
        <f t="shared" si="4"/>
        <v>270075</v>
      </c>
      <c r="J23" s="30">
        <f t="shared" si="5"/>
        <v>683001</v>
      </c>
      <c r="K23" s="30">
        <f t="shared" si="6"/>
        <v>393952</v>
      </c>
      <c r="L23" s="30">
        <f t="shared" si="7"/>
        <v>1104500</v>
      </c>
      <c r="M23" s="53">
        <f t="shared" si="8"/>
        <v>5500</v>
      </c>
      <c r="N23" s="53">
        <f t="shared" si="9"/>
        <v>1099000</v>
      </c>
      <c r="O23" s="53"/>
      <c r="P23" s="38" t="s">
        <v>1476</v>
      </c>
      <c r="Q23" s="38" t="s">
        <v>19</v>
      </c>
      <c r="R23" s="38">
        <v>939634</v>
      </c>
      <c r="S23" s="38">
        <f t="shared" si="1"/>
        <v>953076</v>
      </c>
      <c r="T23" s="38">
        <v>270075</v>
      </c>
      <c r="U23" s="38">
        <v>683001</v>
      </c>
      <c r="W23" s="38" t="s">
        <v>1476</v>
      </c>
      <c r="X23" s="38" t="s">
        <v>19</v>
      </c>
      <c r="Y23" s="38">
        <v>393952</v>
      </c>
      <c r="Z23" s="38">
        <f t="shared" si="2"/>
        <v>1104500</v>
      </c>
      <c r="AA23" s="38">
        <v>5500</v>
      </c>
      <c r="AB23" s="38">
        <v>1099000</v>
      </c>
    </row>
    <row r="24" spans="1:28" ht="15">
      <c r="A24" s="67">
        <v>18</v>
      </c>
      <c r="B24" s="68" t="s">
        <v>1478</v>
      </c>
      <c r="C24" s="67" t="s">
        <v>1479</v>
      </c>
      <c r="D24" s="67" t="s">
        <v>1426</v>
      </c>
      <c r="E24" s="16" t="s">
        <v>1480</v>
      </c>
      <c r="F24" s="52">
        <f t="shared" si="0"/>
        <v>9896955</v>
      </c>
      <c r="G24" s="30">
        <f>VLOOKUP(C24,P$7:U24,3,FALSE)</f>
        <v>140600</v>
      </c>
      <c r="H24" s="30">
        <f t="shared" si="3"/>
        <v>2186090</v>
      </c>
      <c r="I24" s="30">
        <f t="shared" si="4"/>
        <v>392225</v>
      </c>
      <c r="J24" s="30">
        <f t="shared" si="5"/>
        <v>1793865</v>
      </c>
      <c r="K24" s="30">
        <f t="shared" si="6"/>
        <v>4490600</v>
      </c>
      <c r="L24" s="30">
        <f t="shared" si="7"/>
        <v>3079665</v>
      </c>
      <c r="M24" s="53">
        <f t="shared" si="8"/>
        <v>0</v>
      </c>
      <c r="N24" s="53">
        <f t="shared" si="9"/>
        <v>3079665</v>
      </c>
      <c r="O24" s="53"/>
      <c r="P24" s="38" t="s">
        <v>1479</v>
      </c>
      <c r="Q24" s="38" t="s">
        <v>20</v>
      </c>
      <c r="R24" s="38">
        <v>140600</v>
      </c>
      <c r="S24" s="38">
        <f t="shared" si="1"/>
        <v>2186090</v>
      </c>
      <c r="T24" s="38">
        <v>392225</v>
      </c>
      <c r="U24" s="38">
        <v>1793865</v>
      </c>
      <c r="W24" s="38" t="s">
        <v>1479</v>
      </c>
      <c r="X24" s="38" t="s">
        <v>20</v>
      </c>
      <c r="Y24" s="38">
        <v>4490600</v>
      </c>
      <c r="Z24" s="38">
        <f t="shared" si="2"/>
        <v>3079665</v>
      </c>
      <c r="AA24" s="38">
        <v>0</v>
      </c>
      <c r="AB24" s="38">
        <v>3079665</v>
      </c>
    </row>
    <row r="25" spans="1:28" ht="15">
      <c r="A25" s="67">
        <v>19</v>
      </c>
      <c r="B25" s="68" t="s">
        <v>1481</v>
      </c>
      <c r="C25" s="67" t="s">
        <v>1482</v>
      </c>
      <c r="D25" s="67" t="s">
        <v>1426</v>
      </c>
      <c r="E25" s="16" t="s">
        <v>1483</v>
      </c>
      <c r="F25" s="52">
        <f t="shared" si="0"/>
        <v>9082586</v>
      </c>
      <c r="G25" s="30">
        <f>VLOOKUP(C25,P$7:U25,3,FALSE)</f>
        <v>422907</v>
      </c>
      <c r="H25" s="30">
        <f t="shared" si="3"/>
        <v>1364607</v>
      </c>
      <c r="I25" s="30">
        <f t="shared" si="4"/>
        <v>73100</v>
      </c>
      <c r="J25" s="30">
        <f t="shared" si="5"/>
        <v>1291507</v>
      </c>
      <c r="K25" s="30">
        <f t="shared" si="6"/>
        <v>1104852</v>
      </c>
      <c r="L25" s="30">
        <f t="shared" si="7"/>
        <v>6190220</v>
      </c>
      <c r="M25" s="53">
        <f t="shared" si="8"/>
        <v>0</v>
      </c>
      <c r="N25" s="53">
        <f t="shared" si="9"/>
        <v>6190220</v>
      </c>
      <c r="O25" s="53"/>
      <c r="P25" s="38" t="s">
        <v>1482</v>
      </c>
      <c r="Q25" s="38" t="s">
        <v>21</v>
      </c>
      <c r="R25" s="38">
        <v>422907</v>
      </c>
      <c r="S25" s="38">
        <f t="shared" si="1"/>
        <v>1364607</v>
      </c>
      <c r="T25" s="38">
        <v>73100</v>
      </c>
      <c r="U25" s="38">
        <v>1291507</v>
      </c>
      <c r="W25" s="38" t="s">
        <v>1482</v>
      </c>
      <c r="X25" s="38" t="s">
        <v>21</v>
      </c>
      <c r="Y25" s="38">
        <v>1104852</v>
      </c>
      <c r="Z25" s="38">
        <f t="shared" si="2"/>
        <v>6190220</v>
      </c>
      <c r="AA25" s="38">
        <v>0</v>
      </c>
      <c r="AB25" s="38">
        <v>6190220</v>
      </c>
    </row>
    <row r="26" spans="1:28" ht="15">
      <c r="A26" s="67">
        <v>20</v>
      </c>
      <c r="B26" s="68" t="s">
        <v>1484</v>
      </c>
      <c r="C26" s="67" t="s">
        <v>1485</v>
      </c>
      <c r="D26" s="67" t="s">
        <v>1426</v>
      </c>
      <c r="E26" s="16" t="s">
        <v>1486</v>
      </c>
      <c r="F26" s="52">
        <f t="shared" si="0"/>
        <v>420223</v>
      </c>
      <c r="G26" s="30">
        <f>VLOOKUP(C26,P$7:U26,3,FALSE)</f>
        <v>31500</v>
      </c>
      <c r="H26" s="30">
        <f t="shared" si="3"/>
        <v>361023</v>
      </c>
      <c r="I26" s="30">
        <f t="shared" si="4"/>
        <v>8500</v>
      </c>
      <c r="J26" s="30">
        <f t="shared" si="5"/>
        <v>352523</v>
      </c>
      <c r="K26" s="30">
        <f t="shared" si="6"/>
        <v>14000</v>
      </c>
      <c r="L26" s="30">
        <f t="shared" si="7"/>
        <v>13700</v>
      </c>
      <c r="M26" s="53">
        <f t="shared" si="8"/>
        <v>0</v>
      </c>
      <c r="N26" s="53">
        <f t="shared" si="9"/>
        <v>13700</v>
      </c>
      <c r="O26" s="53"/>
      <c r="P26" s="38" t="s">
        <v>1485</v>
      </c>
      <c r="Q26" s="38" t="s">
        <v>522</v>
      </c>
      <c r="R26" s="38">
        <v>31500</v>
      </c>
      <c r="S26" s="38">
        <f t="shared" si="1"/>
        <v>361023</v>
      </c>
      <c r="T26" s="38">
        <v>8500</v>
      </c>
      <c r="U26" s="38">
        <v>352523</v>
      </c>
      <c r="W26" s="38" t="s">
        <v>1485</v>
      </c>
      <c r="X26" s="38" t="s">
        <v>522</v>
      </c>
      <c r="Y26" s="38">
        <v>14000</v>
      </c>
      <c r="Z26" s="38">
        <f t="shared" si="2"/>
        <v>13700</v>
      </c>
      <c r="AA26" s="38">
        <v>0</v>
      </c>
      <c r="AB26" s="38">
        <v>13700</v>
      </c>
    </row>
    <row r="27" spans="1:28" ht="15">
      <c r="A27" s="67">
        <v>21</v>
      </c>
      <c r="B27" s="68" t="s">
        <v>1487</v>
      </c>
      <c r="C27" s="67" t="s">
        <v>1488</v>
      </c>
      <c r="D27" s="67" t="s">
        <v>1426</v>
      </c>
      <c r="E27" s="16" t="s">
        <v>1489</v>
      </c>
      <c r="F27" s="52">
        <f t="shared" si="0"/>
        <v>11302638</v>
      </c>
      <c r="G27" s="30">
        <f>VLOOKUP(C27,P$7:U27,3,FALSE)</f>
        <v>20550</v>
      </c>
      <c r="H27" s="30">
        <f t="shared" si="3"/>
        <v>1946566</v>
      </c>
      <c r="I27" s="30">
        <f t="shared" si="4"/>
        <v>288235</v>
      </c>
      <c r="J27" s="30">
        <f t="shared" si="5"/>
        <v>1658331</v>
      </c>
      <c r="K27" s="30">
        <f t="shared" si="6"/>
        <v>1828766</v>
      </c>
      <c r="L27" s="30">
        <f t="shared" si="7"/>
        <v>7506756</v>
      </c>
      <c r="M27" s="53">
        <f t="shared" si="8"/>
        <v>706400</v>
      </c>
      <c r="N27" s="53">
        <f t="shared" si="9"/>
        <v>6800356</v>
      </c>
      <c r="O27" s="53"/>
      <c r="P27" s="38" t="s">
        <v>1488</v>
      </c>
      <c r="Q27" s="38" t="s">
        <v>22</v>
      </c>
      <c r="R27" s="38">
        <v>20550</v>
      </c>
      <c r="S27" s="38">
        <f t="shared" si="1"/>
        <v>1946566</v>
      </c>
      <c r="T27" s="38">
        <v>288235</v>
      </c>
      <c r="U27" s="38">
        <v>1658331</v>
      </c>
      <c r="W27" s="38" t="s">
        <v>1488</v>
      </c>
      <c r="X27" s="38" t="s">
        <v>22</v>
      </c>
      <c r="Y27" s="38">
        <v>1828766</v>
      </c>
      <c r="Z27" s="38">
        <f t="shared" si="2"/>
        <v>7506756</v>
      </c>
      <c r="AA27" s="38">
        <v>706400</v>
      </c>
      <c r="AB27" s="38">
        <v>6800356</v>
      </c>
    </row>
    <row r="28" spans="1:28" ht="15">
      <c r="A28" s="67">
        <v>22</v>
      </c>
      <c r="B28" s="68" t="s">
        <v>1490</v>
      </c>
      <c r="C28" s="67" t="s">
        <v>1491</v>
      </c>
      <c r="D28" s="67" t="s">
        <v>1426</v>
      </c>
      <c r="E28" s="16" t="s">
        <v>1492</v>
      </c>
      <c r="F28" s="52">
        <f t="shared" si="0"/>
        <v>6710772</v>
      </c>
      <c r="G28" s="30">
        <f>VLOOKUP(C28,P$7:U28,3,FALSE)</f>
        <v>558475</v>
      </c>
      <c r="H28" s="30">
        <f t="shared" si="3"/>
        <v>6113897</v>
      </c>
      <c r="I28" s="30">
        <f t="shared" si="4"/>
        <v>161220</v>
      </c>
      <c r="J28" s="30">
        <f t="shared" si="5"/>
        <v>5952677</v>
      </c>
      <c r="K28" s="30">
        <f t="shared" si="6"/>
        <v>0</v>
      </c>
      <c r="L28" s="30">
        <f t="shared" si="7"/>
        <v>38400</v>
      </c>
      <c r="M28" s="53">
        <f t="shared" si="8"/>
        <v>0</v>
      </c>
      <c r="N28" s="53">
        <f t="shared" si="9"/>
        <v>38400</v>
      </c>
      <c r="O28" s="53"/>
      <c r="P28" s="38" t="s">
        <v>1491</v>
      </c>
      <c r="Q28" s="38" t="s">
        <v>23</v>
      </c>
      <c r="R28" s="38">
        <v>558475</v>
      </c>
      <c r="S28" s="38">
        <f t="shared" si="1"/>
        <v>6113897</v>
      </c>
      <c r="T28" s="38">
        <v>161220</v>
      </c>
      <c r="U28" s="38">
        <v>5952677</v>
      </c>
      <c r="W28" s="38" t="s">
        <v>1491</v>
      </c>
      <c r="X28" s="38" t="s">
        <v>23</v>
      </c>
      <c r="Y28" s="38">
        <v>0</v>
      </c>
      <c r="Z28" s="38">
        <f t="shared" si="2"/>
        <v>38400</v>
      </c>
      <c r="AA28" s="38">
        <v>0</v>
      </c>
      <c r="AB28" s="38">
        <v>38400</v>
      </c>
    </row>
    <row r="29" spans="1:28" ht="15">
      <c r="A29" s="67">
        <v>23</v>
      </c>
      <c r="B29" s="68" t="s">
        <v>1493</v>
      </c>
      <c r="C29" s="67" t="s">
        <v>1494</v>
      </c>
      <c r="D29" s="67" t="s">
        <v>1426</v>
      </c>
      <c r="E29" s="16" t="s">
        <v>1495</v>
      </c>
      <c r="F29" s="52">
        <f t="shared" si="0"/>
        <v>622865</v>
      </c>
      <c r="G29" s="30">
        <f>VLOOKUP(C29,P$7:U29,3,FALSE)</f>
        <v>0</v>
      </c>
      <c r="H29" s="30">
        <f t="shared" si="3"/>
        <v>345170</v>
      </c>
      <c r="I29" s="30">
        <f t="shared" si="4"/>
        <v>238393</v>
      </c>
      <c r="J29" s="30">
        <f t="shared" si="5"/>
        <v>106777</v>
      </c>
      <c r="K29" s="30">
        <f t="shared" si="6"/>
        <v>34000</v>
      </c>
      <c r="L29" s="30">
        <f t="shared" si="7"/>
        <v>243695</v>
      </c>
      <c r="M29" s="53">
        <f t="shared" si="8"/>
        <v>18000</v>
      </c>
      <c r="N29" s="53">
        <f t="shared" si="9"/>
        <v>225695</v>
      </c>
      <c r="O29" s="53"/>
      <c r="P29" s="38" t="s">
        <v>1494</v>
      </c>
      <c r="Q29" s="38" t="s">
        <v>24</v>
      </c>
      <c r="R29" s="38">
        <v>0</v>
      </c>
      <c r="S29" s="38">
        <f t="shared" si="1"/>
        <v>345170</v>
      </c>
      <c r="T29" s="38">
        <v>238393</v>
      </c>
      <c r="U29" s="38">
        <v>106777</v>
      </c>
      <c r="W29" s="38" t="s">
        <v>1494</v>
      </c>
      <c r="X29" s="38" t="s">
        <v>24</v>
      </c>
      <c r="Y29" s="38">
        <v>34000</v>
      </c>
      <c r="Z29" s="38">
        <f t="shared" si="2"/>
        <v>243695</v>
      </c>
      <c r="AA29" s="38">
        <v>18000</v>
      </c>
      <c r="AB29" s="38">
        <v>225695</v>
      </c>
    </row>
    <row r="30" spans="1:28" ht="15">
      <c r="A30" s="67">
        <v>24</v>
      </c>
      <c r="B30" s="68" t="s">
        <v>1497</v>
      </c>
      <c r="C30" s="67" t="s">
        <v>1498</v>
      </c>
      <c r="D30" s="67" t="s">
        <v>1496</v>
      </c>
      <c r="E30" s="16" t="s">
        <v>1499</v>
      </c>
      <c r="F30" s="52">
        <f t="shared" si="0"/>
        <v>15051532</v>
      </c>
      <c r="G30" s="30">
        <f>VLOOKUP(C30,P$7:U30,3,FALSE)</f>
        <v>5058396</v>
      </c>
      <c r="H30" s="30">
        <f t="shared" si="3"/>
        <v>4965538</v>
      </c>
      <c r="I30" s="30">
        <f t="shared" si="4"/>
        <v>1623208</v>
      </c>
      <c r="J30" s="30">
        <f t="shared" si="5"/>
        <v>3342330</v>
      </c>
      <c r="K30" s="30">
        <f t="shared" si="6"/>
        <v>20001</v>
      </c>
      <c r="L30" s="30">
        <f t="shared" si="7"/>
        <v>5007597</v>
      </c>
      <c r="M30" s="53">
        <f t="shared" si="8"/>
        <v>0</v>
      </c>
      <c r="N30" s="53">
        <f t="shared" si="9"/>
        <v>5007597</v>
      </c>
      <c r="O30" s="53"/>
      <c r="P30" s="38" t="s">
        <v>1498</v>
      </c>
      <c r="Q30" s="38" t="s">
        <v>25</v>
      </c>
      <c r="R30" s="38">
        <v>5058396</v>
      </c>
      <c r="S30" s="38">
        <f t="shared" si="1"/>
        <v>4965538</v>
      </c>
      <c r="T30" s="38">
        <v>1623208</v>
      </c>
      <c r="U30" s="38">
        <v>3342330</v>
      </c>
      <c r="W30" s="38" t="s">
        <v>1498</v>
      </c>
      <c r="X30" s="38" t="s">
        <v>25</v>
      </c>
      <c r="Y30" s="38">
        <v>20001</v>
      </c>
      <c r="Z30" s="38">
        <f t="shared" si="2"/>
        <v>5007597</v>
      </c>
      <c r="AA30" s="38">
        <v>0</v>
      </c>
      <c r="AB30" s="38">
        <v>5007597</v>
      </c>
    </row>
    <row r="31" spans="1:28" ht="15">
      <c r="A31" s="67">
        <v>25</v>
      </c>
      <c r="B31" s="68" t="s">
        <v>1500</v>
      </c>
      <c r="C31" s="67" t="s">
        <v>1501</v>
      </c>
      <c r="D31" s="67" t="s">
        <v>1496</v>
      </c>
      <c r="E31" s="16" t="s">
        <v>1502</v>
      </c>
      <c r="F31" s="52">
        <f t="shared" si="0"/>
        <v>10555166</v>
      </c>
      <c r="G31" s="30">
        <f>VLOOKUP(C31,P$7:U31,3,FALSE)</f>
        <v>5442500</v>
      </c>
      <c r="H31" s="30">
        <f t="shared" si="3"/>
        <v>3287825</v>
      </c>
      <c r="I31" s="30">
        <f t="shared" si="4"/>
        <v>2183320</v>
      </c>
      <c r="J31" s="30">
        <f t="shared" si="5"/>
        <v>1104505</v>
      </c>
      <c r="K31" s="30">
        <f t="shared" si="6"/>
        <v>414075</v>
      </c>
      <c r="L31" s="30">
        <f t="shared" si="7"/>
        <v>1410766</v>
      </c>
      <c r="M31" s="53">
        <f t="shared" si="8"/>
        <v>0</v>
      </c>
      <c r="N31" s="53">
        <f t="shared" si="9"/>
        <v>1410766</v>
      </c>
      <c r="O31" s="53"/>
      <c r="P31" s="38" t="s">
        <v>1501</v>
      </c>
      <c r="Q31" s="38" t="s">
        <v>26</v>
      </c>
      <c r="R31" s="38">
        <v>5442500</v>
      </c>
      <c r="S31" s="38">
        <f t="shared" si="1"/>
        <v>3287825</v>
      </c>
      <c r="T31" s="38">
        <v>2183320</v>
      </c>
      <c r="U31" s="38">
        <v>1104505</v>
      </c>
      <c r="W31" s="38" t="s">
        <v>1501</v>
      </c>
      <c r="X31" s="38" t="s">
        <v>26</v>
      </c>
      <c r="Y31" s="38">
        <v>414075</v>
      </c>
      <c r="Z31" s="38">
        <f t="shared" si="2"/>
        <v>1410766</v>
      </c>
      <c r="AA31" s="38">
        <v>0</v>
      </c>
      <c r="AB31" s="38">
        <v>1410766</v>
      </c>
    </row>
    <row r="32" spans="1:28" ht="15">
      <c r="A32" s="67">
        <v>26</v>
      </c>
      <c r="B32" s="68" t="s">
        <v>1503</v>
      </c>
      <c r="C32" s="67" t="s">
        <v>1504</v>
      </c>
      <c r="D32" s="67" t="s">
        <v>1496</v>
      </c>
      <c r="E32" s="16" t="s">
        <v>1505</v>
      </c>
      <c r="F32" s="52">
        <f t="shared" si="0"/>
        <v>10798488</v>
      </c>
      <c r="G32" s="30">
        <f>VLOOKUP(C32,P$7:U32,3,FALSE)</f>
        <v>638240</v>
      </c>
      <c r="H32" s="30">
        <f t="shared" si="3"/>
        <v>7331130</v>
      </c>
      <c r="I32" s="30">
        <f t="shared" si="4"/>
        <v>3213586</v>
      </c>
      <c r="J32" s="30">
        <f t="shared" si="5"/>
        <v>4117544</v>
      </c>
      <c r="K32" s="30">
        <f t="shared" si="6"/>
        <v>0</v>
      </c>
      <c r="L32" s="30">
        <f t="shared" si="7"/>
        <v>2829118</v>
      </c>
      <c r="M32" s="53">
        <f t="shared" si="8"/>
        <v>23700</v>
      </c>
      <c r="N32" s="53">
        <f t="shared" si="9"/>
        <v>2805418</v>
      </c>
      <c r="O32" s="53"/>
      <c r="P32" s="38" t="s">
        <v>1504</v>
      </c>
      <c r="Q32" s="38" t="s">
        <v>27</v>
      </c>
      <c r="R32" s="38">
        <v>638240</v>
      </c>
      <c r="S32" s="38">
        <f t="shared" si="1"/>
        <v>7331130</v>
      </c>
      <c r="T32" s="38">
        <v>3213586</v>
      </c>
      <c r="U32" s="38">
        <v>4117544</v>
      </c>
      <c r="W32" s="38" t="s">
        <v>1504</v>
      </c>
      <c r="X32" s="38" t="s">
        <v>27</v>
      </c>
      <c r="Y32" s="38">
        <v>0</v>
      </c>
      <c r="Z32" s="38">
        <f t="shared" si="2"/>
        <v>2829118</v>
      </c>
      <c r="AA32" s="38">
        <v>23700</v>
      </c>
      <c r="AB32" s="38">
        <v>2805418</v>
      </c>
    </row>
    <row r="33" spans="1:28" ht="15">
      <c r="A33" s="67">
        <v>27</v>
      </c>
      <c r="B33" s="68" t="s">
        <v>1506</v>
      </c>
      <c r="C33" s="67" t="s">
        <v>1507</v>
      </c>
      <c r="D33" s="67" t="s">
        <v>1496</v>
      </c>
      <c r="E33" s="16" t="s">
        <v>1508</v>
      </c>
      <c r="F33" s="52">
        <f t="shared" si="0"/>
        <v>2177795</v>
      </c>
      <c r="G33" s="30">
        <f>VLOOKUP(C33,P$7:U33,3,FALSE)</f>
        <v>0</v>
      </c>
      <c r="H33" s="30">
        <f t="shared" si="3"/>
        <v>1940687</v>
      </c>
      <c r="I33" s="30">
        <f t="shared" si="4"/>
        <v>45700</v>
      </c>
      <c r="J33" s="30">
        <f t="shared" si="5"/>
        <v>1894987</v>
      </c>
      <c r="K33" s="30">
        <f t="shared" si="6"/>
        <v>12000</v>
      </c>
      <c r="L33" s="30">
        <f t="shared" si="7"/>
        <v>225108</v>
      </c>
      <c r="M33" s="53">
        <f t="shared" si="8"/>
        <v>0</v>
      </c>
      <c r="N33" s="53">
        <f t="shared" si="9"/>
        <v>225108</v>
      </c>
      <c r="O33" s="53"/>
      <c r="P33" s="38" t="s">
        <v>1507</v>
      </c>
      <c r="Q33" s="38" t="s">
        <v>28</v>
      </c>
      <c r="R33" s="38">
        <v>0</v>
      </c>
      <c r="S33" s="38">
        <f t="shared" si="1"/>
        <v>1940687</v>
      </c>
      <c r="T33" s="38">
        <v>45700</v>
      </c>
      <c r="U33" s="38">
        <v>1894987</v>
      </c>
      <c r="W33" s="38" t="s">
        <v>1507</v>
      </c>
      <c r="X33" s="38" t="s">
        <v>28</v>
      </c>
      <c r="Y33" s="38">
        <v>12000</v>
      </c>
      <c r="Z33" s="38">
        <f t="shared" si="2"/>
        <v>225108</v>
      </c>
      <c r="AA33" s="38">
        <v>0</v>
      </c>
      <c r="AB33" s="38">
        <v>225108</v>
      </c>
    </row>
    <row r="34" spans="1:28" ht="15">
      <c r="A34" s="67">
        <v>28</v>
      </c>
      <c r="B34" s="68" t="s">
        <v>1509</v>
      </c>
      <c r="C34" s="67" t="s">
        <v>1510</v>
      </c>
      <c r="D34" s="67" t="s">
        <v>1496</v>
      </c>
      <c r="E34" s="16" t="s">
        <v>1511</v>
      </c>
      <c r="F34" s="52">
        <f t="shared" si="0"/>
        <v>22700781</v>
      </c>
      <c r="G34" s="30">
        <f>VLOOKUP(C34,P$7:U34,3,FALSE)</f>
        <v>575300</v>
      </c>
      <c r="H34" s="30">
        <f t="shared" si="3"/>
        <v>1145629</v>
      </c>
      <c r="I34" s="30">
        <f t="shared" si="4"/>
        <v>177600</v>
      </c>
      <c r="J34" s="30">
        <f t="shared" si="5"/>
        <v>968029</v>
      </c>
      <c r="K34" s="30">
        <f t="shared" si="6"/>
        <v>0</v>
      </c>
      <c r="L34" s="30">
        <f t="shared" si="7"/>
        <v>20979852</v>
      </c>
      <c r="M34" s="53">
        <f t="shared" si="8"/>
        <v>378000</v>
      </c>
      <c r="N34" s="53">
        <f t="shared" si="9"/>
        <v>20601852</v>
      </c>
      <c r="O34" s="53"/>
      <c r="P34" s="38" t="s">
        <v>1510</v>
      </c>
      <c r="Q34" s="38" t="s">
        <v>29</v>
      </c>
      <c r="R34" s="38">
        <v>575300</v>
      </c>
      <c r="S34" s="38">
        <f t="shared" si="1"/>
        <v>1145629</v>
      </c>
      <c r="T34" s="38">
        <v>177600</v>
      </c>
      <c r="U34" s="38">
        <v>968029</v>
      </c>
      <c r="W34" s="38" t="s">
        <v>1510</v>
      </c>
      <c r="X34" s="38" t="s">
        <v>29</v>
      </c>
      <c r="Y34" s="38">
        <v>0</v>
      </c>
      <c r="Z34" s="38">
        <f t="shared" si="2"/>
        <v>20979852</v>
      </c>
      <c r="AA34" s="38">
        <v>378000</v>
      </c>
      <c r="AB34" s="38">
        <v>20601852</v>
      </c>
    </row>
    <row r="35" spans="1:28" ht="15">
      <c r="A35" s="67">
        <v>29</v>
      </c>
      <c r="B35" s="68" t="s">
        <v>1512</v>
      </c>
      <c r="C35" s="67" t="s">
        <v>1513</v>
      </c>
      <c r="D35" s="67" t="s">
        <v>1496</v>
      </c>
      <c r="E35" s="16" t="s">
        <v>1514</v>
      </c>
      <c r="F35" s="52">
        <f t="shared" si="0"/>
        <v>89726991</v>
      </c>
      <c r="G35" s="30">
        <f>VLOOKUP(C35,P$7:U35,3,FALSE)</f>
        <v>5357050</v>
      </c>
      <c r="H35" s="30">
        <f t="shared" si="3"/>
        <v>3348406</v>
      </c>
      <c r="I35" s="30">
        <f t="shared" si="4"/>
        <v>21800</v>
      </c>
      <c r="J35" s="30">
        <f t="shared" si="5"/>
        <v>3326606</v>
      </c>
      <c r="K35" s="30">
        <f t="shared" si="6"/>
        <v>80409200</v>
      </c>
      <c r="L35" s="30">
        <f t="shared" si="7"/>
        <v>612335</v>
      </c>
      <c r="M35" s="53">
        <f t="shared" si="8"/>
        <v>7775</v>
      </c>
      <c r="N35" s="53">
        <f t="shared" si="9"/>
        <v>604560</v>
      </c>
      <c r="O35" s="53"/>
      <c r="P35" s="38" t="s">
        <v>1513</v>
      </c>
      <c r="Q35" s="38" t="s">
        <v>30</v>
      </c>
      <c r="R35" s="38">
        <v>5357050</v>
      </c>
      <c r="S35" s="38">
        <f t="shared" si="1"/>
        <v>3348406</v>
      </c>
      <c r="T35" s="38">
        <v>21800</v>
      </c>
      <c r="U35" s="38">
        <v>3326606</v>
      </c>
      <c r="W35" s="38" t="s">
        <v>1513</v>
      </c>
      <c r="X35" s="38" t="s">
        <v>30</v>
      </c>
      <c r="Y35" s="38">
        <v>80409200</v>
      </c>
      <c r="Z35" s="38">
        <f t="shared" si="2"/>
        <v>612335</v>
      </c>
      <c r="AA35" s="38">
        <v>7775</v>
      </c>
      <c r="AB35" s="38">
        <v>604560</v>
      </c>
    </row>
    <row r="36" spans="1:28" ht="15">
      <c r="A36" s="67">
        <v>30</v>
      </c>
      <c r="B36" s="68" t="s">
        <v>1515</v>
      </c>
      <c r="C36" s="67" t="s">
        <v>1516</v>
      </c>
      <c r="D36" s="67" t="s">
        <v>1496</v>
      </c>
      <c r="E36" s="16" t="s">
        <v>1517</v>
      </c>
      <c r="F36" s="52">
        <f t="shared" si="0"/>
        <v>9360087</v>
      </c>
      <c r="G36" s="30">
        <f>VLOOKUP(C36,P$7:U36,3,FALSE)</f>
        <v>3085291</v>
      </c>
      <c r="H36" s="30">
        <f t="shared" si="3"/>
        <v>3782549</v>
      </c>
      <c r="I36" s="30">
        <f t="shared" si="4"/>
        <v>2169622</v>
      </c>
      <c r="J36" s="30">
        <f t="shared" si="5"/>
        <v>1612927</v>
      </c>
      <c r="K36" s="30">
        <f t="shared" si="6"/>
        <v>0</v>
      </c>
      <c r="L36" s="30">
        <f t="shared" si="7"/>
        <v>2492247</v>
      </c>
      <c r="M36" s="53">
        <f t="shared" si="8"/>
        <v>1202000</v>
      </c>
      <c r="N36" s="53">
        <f t="shared" si="9"/>
        <v>1290247</v>
      </c>
      <c r="O36" s="53"/>
      <c r="P36" s="38" t="s">
        <v>1516</v>
      </c>
      <c r="Q36" s="38" t="s">
        <v>31</v>
      </c>
      <c r="R36" s="38">
        <v>3085291</v>
      </c>
      <c r="S36" s="38">
        <f t="shared" si="1"/>
        <v>3782549</v>
      </c>
      <c r="T36" s="38">
        <v>2169622</v>
      </c>
      <c r="U36" s="38">
        <v>1612927</v>
      </c>
      <c r="W36" s="38" t="s">
        <v>1516</v>
      </c>
      <c r="X36" s="38" t="s">
        <v>31</v>
      </c>
      <c r="Y36" s="38">
        <v>0</v>
      </c>
      <c r="Z36" s="38">
        <f t="shared" si="2"/>
        <v>2492247</v>
      </c>
      <c r="AA36" s="38">
        <v>1202000</v>
      </c>
      <c r="AB36" s="38">
        <v>1290247</v>
      </c>
    </row>
    <row r="37" spans="1:28" ht="15">
      <c r="A37" s="67">
        <v>31</v>
      </c>
      <c r="B37" s="68" t="s">
        <v>1518</v>
      </c>
      <c r="C37" s="67" t="s">
        <v>1519</v>
      </c>
      <c r="D37" s="67" t="s">
        <v>1496</v>
      </c>
      <c r="E37" s="16" t="s">
        <v>1520</v>
      </c>
      <c r="F37" s="52">
        <f t="shared" si="0"/>
        <v>11567899</v>
      </c>
      <c r="G37" s="30">
        <f>VLOOKUP(C37,P$7:U37,3,FALSE)</f>
        <v>2878100</v>
      </c>
      <c r="H37" s="30">
        <f t="shared" si="3"/>
        <v>6205077</v>
      </c>
      <c r="I37" s="30">
        <f t="shared" si="4"/>
        <v>3550885</v>
      </c>
      <c r="J37" s="30">
        <f t="shared" si="5"/>
        <v>2654192</v>
      </c>
      <c r="K37" s="30">
        <f t="shared" si="6"/>
        <v>508100</v>
      </c>
      <c r="L37" s="30">
        <f t="shared" si="7"/>
        <v>1976622</v>
      </c>
      <c r="M37" s="53">
        <f t="shared" si="8"/>
        <v>141500</v>
      </c>
      <c r="N37" s="53">
        <f t="shared" si="9"/>
        <v>1835122</v>
      </c>
      <c r="O37" s="53"/>
      <c r="P37" s="38" t="s">
        <v>1519</v>
      </c>
      <c r="Q37" s="38" t="s">
        <v>32</v>
      </c>
      <c r="R37" s="38">
        <v>2878100</v>
      </c>
      <c r="S37" s="38">
        <f t="shared" si="1"/>
        <v>6205077</v>
      </c>
      <c r="T37" s="38">
        <v>3550885</v>
      </c>
      <c r="U37" s="38">
        <v>2654192</v>
      </c>
      <c r="W37" s="38" t="s">
        <v>1519</v>
      </c>
      <c r="X37" s="38" t="s">
        <v>32</v>
      </c>
      <c r="Y37" s="38">
        <v>508100</v>
      </c>
      <c r="Z37" s="38">
        <f t="shared" si="2"/>
        <v>1976622</v>
      </c>
      <c r="AA37" s="38">
        <v>141500</v>
      </c>
      <c r="AB37" s="38">
        <v>1835122</v>
      </c>
    </row>
    <row r="38" spans="1:28" ht="15">
      <c r="A38" s="67">
        <v>32</v>
      </c>
      <c r="B38" s="68" t="s">
        <v>1521</v>
      </c>
      <c r="C38" s="67" t="s">
        <v>1522</v>
      </c>
      <c r="D38" s="67" t="s">
        <v>1496</v>
      </c>
      <c r="E38" s="16" t="s">
        <v>1523</v>
      </c>
      <c r="F38" s="52">
        <f t="shared" si="0"/>
        <v>11738645</v>
      </c>
      <c r="G38" s="30">
        <f>VLOOKUP(C38,P$7:U38,3,FALSE)</f>
        <v>5329650</v>
      </c>
      <c r="H38" s="30">
        <f t="shared" si="3"/>
        <v>5135837</v>
      </c>
      <c r="I38" s="30">
        <f t="shared" si="4"/>
        <v>2959050</v>
      </c>
      <c r="J38" s="30">
        <f t="shared" si="5"/>
        <v>2176787</v>
      </c>
      <c r="K38" s="30">
        <f t="shared" si="6"/>
        <v>26200</v>
      </c>
      <c r="L38" s="30">
        <f t="shared" si="7"/>
        <v>1246958</v>
      </c>
      <c r="M38" s="53">
        <f t="shared" si="8"/>
        <v>359600</v>
      </c>
      <c r="N38" s="53">
        <f t="shared" si="9"/>
        <v>887358</v>
      </c>
      <c r="O38" s="53"/>
      <c r="P38" s="38" t="s">
        <v>1522</v>
      </c>
      <c r="Q38" s="38" t="s">
        <v>33</v>
      </c>
      <c r="R38" s="38">
        <v>5329650</v>
      </c>
      <c r="S38" s="38">
        <f t="shared" si="1"/>
        <v>5135837</v>
      </c>
      <c r="T38" s="38">
        <v>2959050</v>
      </c>
      <c r="U38" s="38">
        <v>2176787</v>
      </c>
      <c r="W38" s="38" t="s">
        <v>1522</v>
      </c>
      <c r="X38" s="38" t="s">
        <v>33</v>
      </c>
      <c r="Y38" s="38">
        <v>26200</v>
      </c>
      <c r="Z38" s="38">
        <f t="shared" si="2"/>
        <v>1246958</v>
      </c>
      <c r="AA38" s="38">
        <v>359600</v>
      </c>
      <c r="AB38" s="38">
        <v>887358</v>
      </c>
    </row>
    <row r="39" spans="1:28" ht="15">
      <c r="A39" s="67">
        <v>33</v>
      </c>
      <c r="B39" s="68" t="s">
        <v>1524</v>
      </c>
      <c r="C39" s="67" t="s">
        <v>1525</v>
      </c>
      <c r="D39" s="67" t="s">
        <v>1496</v>
      </c>
      <c r="E39" s="16" t="s">
        <v>1526</v>
      </c>
      <c r="F39" s="52">
        <f t="shared" si="0"/>
        <v>4726520</v>
      </c>
      <c r="G39" s="30">
        <f>VLOOKUP(C39,P$7:U39,3,FALSE)</f>
        <v>0</v>
      </c>
      <c r="H39" s="30">
        <f t="shared" si="3"/>
        <v>3960255</v>
      </c>
      <c r="I39" s="30">
        <f t="shared" si="4"/>
        <v>403700</v>
      </c>
      <c r="J39" s="30">
        <f t="shared" si="5"/>
        <v>3556555</v>
      </c>
      <c r="K39" s="30">
        <f t="shared" si="6"/>
        <v>0</v>
      </c>
      <c r="L39" s="30">
        <f t="shared" si="7"/>
        <v>766265</v>
      </c>
      <c r="M39" s="53">
        <f t="shared" si="8"/>
        <v>0</v>
      </c>
      <c r="N39" s="53">
        <f t="shared" si="9"/>
        <v>766265</v>
      </c>
      <c r="O39" s="53"/>
      <c r="P39" s="38" t="s">
        <v>1525</v>
      </c>
      <c r="Q39" s="38" t="s">
        <v>34</v>
      </c>
      <c r="R39" s="38">
        <v>0</v>
      </c>
      <c r="S39" s="38">
        <f t="shared" si="1"/>
        <v>3960255</v>
      </c>
      <c r="T39" s="38">
        <v>403700</v>
      </c>
      <c r="U39" s="38">
        <v>3556555</v>
      </c>
      <c r="W39" s="38" t="s">
        <v>1525</v>
      </c>
      <c r="X39" s="38" t="s">
        <v>34</v>
      </c>
      <c r="Y39" s="38">
        <v>0</v>
      </c>
      <c r="Z39" s="38">
        <f t="shared" si="2"/>
        <v>766265</v>
      </c>
      <c r="AA39" s="38">
        <v>0</v>
      </c>
      <c r="AB39" s="38">
        <v>766265</v>
      </c>
    </row>
    <row r="40" spans="1:28" ht="15">
      <c r="A40" s="67">
        <v>34</v>
      </c>
      <c r="B40" s="68" t="s">
        <v>1527</v>
      </c>
      <c r="C40" s="67" t="s">
        <v>1528</v>
      </c>
      <c r="D40" s="67" t="s">
        <v>1496</v>
      </c>
      <c r="E40" s="16" t="s">
        <v>1529</v>
      </c>
      <c r="F40" s="52">
        <f t="shared" si="0"/>
        <v>54226815</v>
      </c>
      <c r="G40" s="30">
        <f>VLOOKUP(C40,P$7:U40,3,FALSE)</f>
        <v>46520300</v>
      </c>
      <c r="H40" s="30">
        <f t="shared" si="3"/>
        <v>4653874</v>
      </c>
      <c r="I40" s="30">
        <f t="shared" si="4"/>
        <v>1030350</v>
      </c>
      <c r="J40" s="30">
        <f t="shared" si="5"/>
        <v>3623524</v>
      </c>
      <c r="K40" s="30">
        <f t="shared" si="6"/>
        <v>867700</v>
      </c>
      <c r="L40" s="30">
        <f t="shared" si="7"/>
        <v>2184941</v>
      </c>
      <c r="M40" s="53">
        <f t="shared" si="8"/>
        <v>0</v>
      </c>
      <c r="N40" s="53">
        <f t="shared" si="9"/>
        <v>2184941</v>
      </c>
      <c r="O40" s="53"/>
      <c r="P40" s="38" t="s">
        <v>1528</v>
      </c>
      <c r="Q40" s="38" t="s">
        <v>35</v>
      </c>
      <c r="R40" s="38">
        <v>46520300</v>
      </c>
      <c r="S40" s="38">
        <f t="shared" si="1"/>
        <v>4653874</v>
      </c>
      <c r="T40" s="38">
        <v>1030350</v>
      </c>
      <c r="U40" s="38">
        <v>3623524</v>
      </c>
      <c r="W40" s="38" t="s">
        <v>1528</v>
      </c>
      <c r="X40" s="38" t="s">
        <v>35</v>
      </c>
      <c r="Y40" s="38">
        <v>867700</v>
      </c>
      <c r="Z40" s="38">
        <f t="shared" si="2"/>
        <v>2184941</v>
      </c>
      <c r="AA40" s="38">
        <v>0</v>
      </c>
      <c r="AB40" s="38">
        <v>2184941</v>
      </c>
    </row>
    <row r="41" spans="1:28" ht="15">
      <c r="A41" s="67">
        <v>35</v>
      </c>
      <c r="B41" s="68" t="s">
        <v>1530</v>
      </c>
      <c r="C41" s="67" t="s">
        <v>1531</v>
      </c>
      <c r="D41" s="67" t="s">
        <v>1496</v>
      </c>
      <c r="E41" s="16" t="s">
        <v>1532</v>
      </c>
      <c r="F41" s="52">
        <f t="shared" si="0"/>
        <v>32185648</v>
      </c>
      <c r="G41" s="30">
        <f>VLOOKUP(C41,P$7:U41,3,FALSE)</f>
        <v>0</v>
      </c>
      <c r="H41" s="30">
        <f t="shared" si="3"/>
        <v>2484580</v>
      </c>
      <c r="I41" s="30">
        <f t="shared" si="4"/>
        <v>455700</v>
      </c>
      <c r="J41" s="30">
        <f t="shared" si="5"/>
        <v>2028880</v>
      </c>
      <c r="K41" s="30">
        <f t="shared" si="6"/>
        <v>550501</v>
      </c>
      <c r="L41" s="30">
        <f t="shared" si="7"/>
        <v>29150567</v>
      </c>
      <c r="M41" s="53">
        <f t="shared" si="8"/>
        <v>655588</v>
      </c>
      <c r="N41" s="53">
        <f t="shared" si="9"/>
        <v>28494979</v>
      </c>
      <c r="O41" s="53"/>
      <c r="P41" s="38" t="s">
        <v>1531</v>
      </c>
      <c r="Q41" s="38" t="s">
        <v>262</v>
      </c>
      <c r="R41" s="38">
        <v>0</v>
      </c>
      <c r="S41" s="38">
        <f t="shared" si="1"/>
        <v>2484580</v>
      </c>
      <c r="T41" s="38">
        <v>455700</v>
      </c>
      <c r="U41" s="38">
        <v>2028880</v>
      </c>
      <c r="W41" s="38" t="s">
        <v>1531</v>
      </c>
      <c r="X41" s="38" t="s">
        <v>262</v>
      </c>
      <c r="Y41" s="38">
        <v>550501</v>
      </c>
      <c r="Z41" s="38">
        <f t="shared" si="2"/>
        <v>29150567</v>
      </c>
      <c r="AA41" s="38">
        <v>655588</v>
      </c>
      <c r="AB41" s="38">
        <v>28494979</v>
      </c>
    </row>
    <row r="42" spans="1:28" ht="15">
      <c r="A42" s="67">
        <v>36</v>
      </c>
      <c r="B42" s="68" t="s">
        <v>1533</v>
      </c>
      <c r="C42" s="67" t="s">
        <v>1534</v>
      </c>
      <c r="D42" s="67" t="s">
        <v>1496</v>
      </c>
      <c r="E42" s="16" t="s">
        <v>1535</v>
      </c>
      <c r="F42" s="52">
        <f t="shared" si="0"/>
        <v>94449218</v>
      </c>
      <c r="G42" s="30">
        <f>VLOOKUP(C42,P$7:U42,3,FALSE)</f>
        <v>62568201</v>
      </c>
      <c r="H42" s="30">
        <f t="shared" si="3"/>
        <v>2260969</v>
      </c>
      <c r="I42" s="30">
        <f t="shared" si="4"/>
        <v>149704</v>
      </c>
      <c r="J42" s="30">
        <f t="shared" si="5"/>
        <v>2111265</v>
      </c>
      <c r="K42" s="30">
        <f t="shared" si="6"/>
        <v>26587227</v>
      </c>
      <c r="L42" s="30">
        <f t="shared" si="7"/>
        <v>3032821</v>
      </c>
      <c r="M42" s="53">
        <f t="shared" si="8"/>
        <v>5000</v>
      </c>
      <c r="N42" s="53">
        <f t="shared" si="9"/>
        <v>3027821</v>
      </c>
      <c r="O42" s="53"/>
      <c r="P42" s="38" t="s">
        <v>1534</v>
      </c>
      <c r="Q42" s="38" t="s">
        <v>36</v>
      </c>
      <c r="R42" s="38">
        <v>62568201</v>
      </c>
      <c r="S42" s="38">
        <f t="shared" si="1"/>
        <v>2260969</v>
      </c>
      <c r="T42" s="38">
        <v>149704</v>
      </c>
      <c r="U42" s="38">
        <v>2111265</v>
      </c>
      <c r="W42" s="38" t="s">
        <v>1534</v>
      </c>
      <c r="X42" s="38" t="s">
        <v>36</v>
      </c>
      <c r="Y42" s="38">
        <v>26587227</v>
      </c>
      <c r="Z42" s="38">
        <f t="shared" si="2"/>
        <v>3032821</v>
      </c>
      <c r="AA42" s="38">
        <v>5000</v>
      </c>
      <c r="AB42" s="38">
        <v>3027821</v>
      </c>
    </row>
    <row r="43" spans="1:28" ht="15">
      <c r="A43" s="67">
        <v>37</v>
      </c>
      <c r="B43" s="68" t="s">
        <v>1536</v>
      </c>
      <c r="C43" s="67" t="s">
        <v>1537</v>
      </c>
      <c r="D43" s="67" t="s">
        <v>1496</v>
      </c>
      <c r="E43" s="16" t="s">
        <v>1538</v>
      </c>
      <c r="F43" s="52">
        <f t="shared" si="0"/>
        <v>6795258</v>
      </c>
      <c r="G43" s="30">
        <f>VLOOKUP(C43,P$7:U43,3,FALSE)</f>
        <v>287150</v>
      </c>
      <c r="H43" s="30">
        <f t="shared" si="3"/>
        <v>3450721</v>
      </c>
      <c r="I43" s="30">
        <f t="shared" si="4"/>
        <v>1043672</v>
      </c>
      <c r="J43" s="30">
        <f t="shared" si="5"/>
        <v>2407049</v>
      </c>
      <c r="K43" s="30">
        <f t="shared" si="6"/>
        <v>0</v>
      </c>
      <c r="L43" s="30">
        <f t="shared" si="7"/>
        <v>3057387</v>
      </c>
      <c r="M43" s="53">
        <f t="shared" si="8"/>
        <v>0</v>
      </c>
      <c r="N43" s="53">
        <f t="shared" si="9"/>
        <v>3057387</v>
      </c>
      <c r="O43" s="53"/>
      <c r="P43" s="38" t="s">
        <v>1537</v>
      </c>
      <c r="Q43" s="38" t="s">
        <v>37</v>
      </c>
      <c r="R43" s="38">
        <v>287150</v>
      </c>
      <c r="S43" s="38">
        <f t="shared" si="1"/>
        <v>3450721</v>
      </c>
      <c r="T43" s="38">
        <v>1043672</v>
      </c>
      <c r="U43" s="38">
        <v>2407049</v>
      </c>
      <c r="W43" s="38" t="s">
        <v>1537</v>
      </c>
      <c r="X43" s="38" t="s">
        <v>37</v>
      </c>
      <c r="Y43" s="38">
        <v>0</v>
      </c>
      <c r="Z43" s="38">
        <f t="shared" si="2"/>
        <v>3057387</v>
      </c>
      <c r="AA43" s="38">
        <v>0</v>
      </c>
      <c r="AB43" s="38">
        <v>3057387</v>
      </c>
    </row>
    <row r="44" spans="1:28" ht="15">
      <c r="A44" s="67">
        <v>38</v>
      </c>
      <c r="B44" s="68" t="s">
        <v>1539</v>
      </c>
      <c r="C44" s="67" t="s">
        <v>1540</v>
      </c>
      <c r="D44" s="67" t="s">
        <v>1496</v>
      </c>
      <c r="E44" s="16" t="s">
        <v>1541</v>
      </c>
      <c r="F44" s="52">
        <f t="shared" si="0"/>
        <v>39899033</v>
      </c>
      <c r="G44" s="30">
        <f>VLOOKUP(C44,P$7:U44,3,FALSE)</f>
        <v>1047470</v>
      </c>
      <c r="H44" s="30">
        <f t="shared" si="3"/>
        <v>10266810</v>
      </c>
      <c r="I44" s="30">
        <f t="shared" si="4"/>
        <v>3653522</v>
      </c>
      <c r="J44" s="30">
        <f t="shared" si="5"/>
        <v>6613288</v>
      </c>
      <c r="K44" s="30">
        <f t="shared" si="6"/>
        <v>10178090</v>
      </c>
      <c r="L44" s="30">
        <f t="shared" si="7"/>
        <v>18406663</v>
      </c>
      <c r="M44" s="53">
        <f t="shared" si="8"/>
        <v>1049739</v>
      </c>
      <c r="N44" s="53">
        <f t="shared" si="9"/>
        <v>17356924</v>
      </c>
      <c r="O44" s="53"/>
      <c r="P44" s="38" t="s">
        <v>1540</v>
      </c>
      <c r="Q44" s="38" t="s">
        <v>38</v>
      </c>
      <c r="R44" s="38">
        <v>1047470</v>
      </c>
      <c r="S44" s="38">
        <f t="shared" si="1"/>
        <v>10266810</v>
      </c>
      <c r="T44" s="38">
        <v>3653522</v>
      </c>
      <c r="U44" s="38">
        <v>6613288</v>
      </c>
      <c r="W44" s="38" t="s">
        <v>1540</v>
      </c>
      <c r="X44" s="38" t="s">
        <v>38</v>
      </c>
      <c r="Y44" s="38">
        <v>10178090</v>
      </c>
      <c r="Z44" s="38">
        <f t="shared" si="2"/>
        <v>18406663</v>
      </c>
      <c r="AA44" s="38">
        <v>1049739</v>
      </c>
      <c r="AB44" s="38">
        <v>17356924</v>
      </c>
    </row>
    <row r="45" spans="1:28" ht="15">
      <c r="A45" s="67">
        <v>39</v>
      </c>
      <c r="B45" s="68" t="s">
        <v>1542</v>
      </c>
      <c r="C45" s="67" t="s">
        <v>1543</v>
      </c>
      <c r="D45" s="67" t="s">
        <v>1496</v>
      </c>
      <c r="E45" s="16" t="s">
        <v>1544</v>
      </c>
      <c r="F45" s="52">
        <f t="shared" si="0"/>
        <v>14890507</v>
      </c>
      <c r="G45" s="30">
        <f>VLOOKUP(C45,P$7:U45,3,FALSE)</f>
        <v>4332101</v>
      </c>
      <c r="H45" s="30">
        <f t="shared" si="3"/>
        <v>2110845</v>
      </c>
      <c r="I45" s="30">
        <f t="shared" si="4"/>
        <v>289175</v>
      </c>
      <c r="J45" s="30">
        <f t="shared" si="5"/>
        <v>1821670</v>
      </c>
      <c r="K45" s="30">
        <f t="shared" si="6"/>
        <v>0</v>
      </c>
      <c r="L45" s="30">
        <f t="shared" si="7"/>
        <v>8447561</v>
      </c>
      <c r="M45" s="53">
        <f t="shared" si="8"/>
        <v>0</v>
      </c>
      <c r="N45" s="53">
        <f t="shared" si="9"/>
        <v>8447561</v>
      </c>
      <c r="O45" s="53"/>
      <c r="P45" s="38" t="s">
        <v>1543</v>
      </c>
      <c r="Q45" s="38" t="s">
        <v>39</v>
      </c>
      <c r="R45" s="38">
        <v>4332101</v>
      </c>
      <c r="S45" s="38">
        <f t="shared" si="1"/>
        <v>2110845</v>
      </c>
      <c r="T45" s="38">
        <v>289175</v>
      </c>
      <c r="U45" s="38">
        <v>1821670</v>
      </c>
      <c r="W45" s="38" t="s">
        <v>1543</v>
      </c>
      <c r="X45" s="38" t="s">
        <v>39</v>
      </c>
      <c r="Y45" s="38">
        <v>0</v>
      </c>
      <c r="Z45" s="38">
        <f t="shared" si="2"/>
        <v>8447561</v>
      </c>
      <c r="AA45" s="38">
        <v>0</v>
      </c>
      <c r="AB45" s="38">
        <v>8447561</v>
      </c>
    </row>
    <row r="46" spans="1:28" ht="15">
      <c r="A46" s="67">
        <v>40</v>
      </c>
      <c r="B46" s="68" t="s">
        <v>1545</v>
      </c>
      <c r="C46" s="67" t="s">
        <v>1546</v>
      </c>
      <c r="D46" s="67" t="s">
        <v>1496</v>
      </c>
      <c r="E46" s="16" t="s">
        <v>1547</v>
      </c>
      <c r="F46" s="52">
        <f t="shared" si="0"/>
        <v>22146344</v>
      </c>
      <c r="G46" s="30">
        <f>VLOOKUP(C46,P$7:U46,3,FALSE)</f>
        <v>963516</v>
      </c>
      <c r="H46" s="30">
        <f t="shared" si="3"/>
        <v>11317638</v>
      </c>
      <c r="I46" s="30">
        <f t="shared" si="4"/>
        <v>3667419</v>
      </c>
      <c r="J46" s="30">
        <f t="shared" si="5"/>
        <v>7650219</v>
      </c>
      <c r="K46" s="30">
        <f t="shared" si="6"/>
        <v>2655254</v>
      </c>
      <c r="L46" s="30">
        <f t="shared" si="7"/>
        <v>7209936</v>
      </c>
      <c r="M46" s="53">
        <f t="shared" si="8"/>
        <v>617650</v>
      </c>
      <c r="N46" s="53">
        <f t="shared" si="9"/>
        <v>6592286</v>
      </c>
      <c r="O46" s="53"/>
      <c r="P46" s="38" t="s">
        <v>1546</v>
      </c>
      <c r="Q46" s="38" t="s">
        <v>427</v>
      </c>
      <c r="R46" s="38">
        <v>963516</v>
      </c>
      <c r="S46" s="38">
        <f t="shared" si="1"/>
        <v>11317638</v>
      </c>
      <c r="T46" s="38">
        <v>3667419</v>
      </c>
      <c r="U46" s="38">
        <v>7650219</v>
      </c>
      <c r="W46" s="38" t="s">
        <v>1546</v>
      </c>
      <c r="X46" s="38" t="s">
        <v>427</v>
      </c>
      <c r="Y46" s="38">
        <v>2655254</v>
      </c>
      <c r="Z46" s="38">
        <f t="shared" si="2"/>
        <v>7209936</v>
      </c>
      <c r="AA46" s="38">
        <v>617650</v>
      </c>
      <c r="AB46" s="38">
        <v>6592286</v>
      </c>
    </row>
    <row r="47" spans="1:28" ht="15">
      <c r="A47" s="67">
        <v>41</v>
      </c>
      <c r="B47" s="68" t="s">
        <v>1548</v>
      </c>
      <c r="C47" s="67" t="s">
        <v>1549</v>
      </c>
      <c r="D47" s="67" t="s">
        <v>1496</v>
      </c>
      <c r="E47" s="16" t="s">
        <v>1550</v>
      </c>
      <c r="F47" s="52">
        <f t="shared" si="0"/>
        <v>7151417</v>
      </c>
      <c r="G47" s="30">
        <f>VLOOKUP(C47,P$7:U47,3,FALSE)</f>
        <v>4017421</v>
      </c>
      <c r="H47" s="30">
        <f t="shared" si="3"/>
        <v>1351246</v>
      </c>
      <c r="I47" s="30">
        <f t="shared" si="4"/>
        <v>88900</v>
      </c>
      <c r="J47" s="30">
        <f t="shared" si="5"/>
        <v>1262346</v>
      </c>
      <c r="K47" s="30">
        <f t="shared" si="6"/>
        <v>785100</v>
      </c>
      <c r="L47" s="30">
        <f t="shared" si="7"/>
        <v>997650</v>
      </c>
      <c r="M47" s="53">
        <f t="shared" si="8"/>
        <v>0</v>
      </c>
      <c r="N47" s="53">
        <f t="shared" si="9"/>
        <v>997650</v>
      </c>
      <c r="O47" s="53"/>
      <c r="P47" s="38" t="s">
        <v>1549</v>
      </c>
      <c r="Q47" s="38" t="s">
        <v>40</v>
      </c>
      <c r="R47" s="38">
        <v>4017421</v>
      </c>
      <c r="S47" s="38">
        <f t="shared" si="1"/>
        <v>1351246</v>
      </c>
      <c r="T47" s="38">
        <v>88900</v>
      </c>
      <c r="U47" s="38">
        <v>1262346</v>
      </c>
      <c r="W47" s="38" t="s">
        <v>1549</v>
      </c>
      <c r="X47" s="38" t="s">
        <v>40</v>
      </c>
      <c r="Y47" s="38">
        <v>785100</v>
      </c>
      <c r="Z47" s="38">
        <f t="shared" si="2"/>
        <v>997650</v>
      </c>
      <c r="AA47" s="38">
        <v>0</v>
      </c>
      <c r="AB47" s="38">
        <v>997650</v>
      </c>
    </row>
    <row r="48" spans="1:28" ht="15">
      <c r="A48" s="67">
        <v>42</v>
      </c>
      <c r="B48" s="68" t="s">
        <v>1551</v>
      </c>
      <c r="C48" s="67" t="s">
        <v>1552</v>
      </c>
      <c r="D48" s="67" t="s">
        <v>1496</v>
      </c>
      <c r="E48" s="16" t="s">
        <v>1553</v>
      </c>
      <c r="F48" s="52">
        <f t="shared" si="0"/>
        <v>37717741</v>
      </c>
      <c r="G48" s="30">
        <f>VLOOKUP(C48,P$7:U48,3,FALSE)</f>
        <v>5940411</v>
      </c>
      <c r="H48" s="30">
        <f t="shared" si="3"/>
        <v>18989598</v>
      </c>
      <c r="I48" s="30">
        <f t="shared" si="4"/>
        <v>518520</v>
      </c>
      <c r="J48" s="30">
        <f t="shared" si="5"/>
        <v>18471078</v>
      </c>
      <c r="K48" s="30">
        <f t="shared" si="6"/>
        <v>3567201</v>
      </c>
      <c r="L48" s="30">
        <f t="shared" si="7"/>
        <v>9220531</v>
      </c>
      <c r="M48" s="53">
        <f t="shared" si="8"/>
        <v>4510700</v>
      </c>
      <c r="N48" s="53">
        <f t="shared" si="9"/>
        <v>4709831</v>
      </c>
      <c r="O48" s="53"/>
      <c r="P48" s="38" t="s">
        <v>1552</v>
      </c>
      <c r="Q48" s="38" t="s">
        <v>41</v>
      </c>
      <c r="R48" s="38">
        <v>5940411</v>
      </c>
      <c r="S48" s="38">
        <f t="shared" si="1"/>
        <v>18989598</v>
      </c>
      <c r="T48" s="38">
        <v>518520</v>
      </c>
      <c r="U48" s="38">
        <v>18471078</v>
      </c>
      <c r="W48" s="38" t="s">
        <v>1552</v>
      </c>
      <c r="X48" s="38" t="s">
        <v>41</v>
      </c>
      <c r="Y48" s="38">
        <v>3567201</v>
      </c>
      <c r="Z48" s="38">
        <f t="shared" si="2"/>
        <v>9220531</v>
      </c>
      <c r="AA48" s="38">
        <v>4510700</v>
      </c>
      <c r="AB48" s="38">
        <v>4709831</v>
      </c>
    </row>
    <row r="49" spans="1:28" ht="15">
      <c r="A49" s="67">
        <v>43</v>
      </c>
      <c r="B49" s="68" t="s">
        <v>1554</v>
      </c>
      <c r="C49" s="67" t="s">
        <v>1555</v>
      </c>
      <c r="D49" s="67" t="s">
        <v>1496</v>
      </c>
      <c r="E49" s="16" t="s">
        <v>1556</v>
      </c>
      <c r="F49" s="52">
        <f t="shared" si="0"/>
        <v>39905060</v>
      </c>
      <c r="G49" s="30">
        <f>VLOOKUP(C49,P$7:U49,3,FALSE)</f>
        <v>18118051</v>
      </c>
      <c r="H49" s="30">
        <f t="shared" si="3"/>
        <v>15269101</v>
      </c>
      <c r="I49" s="30">
        <f t="shared" si="4"/>
        <v>8789240</v>
      </c>
      <c r="J49" s="30">
        <f t="shared" si="5"/>
        <v>6479861</v>
      </c>
      <c r="K49" s="30">
        <f t="shared" si="6"/>
        <v>25950</v>
      </c>
      <c r="L49" s="30">
        <f t="shared" si="7"/>
        <v>6491958</v>
      </c>
      <c r="M49" s="53">
        <f t="shared" si="8"/>
        <v>201000</v>
      </c>
      <c r="N49" s="53">
        <f t="shared" si="9"/>
        <v>6290958</v>
      </c>
      <c r="O49" s="53"/>
      <c r="P49" s="38" t="s">
        <v>1555</v>
      </c>
      <c r="Q49" s="38" t="s">
        <v>42</v>
      </c>
      <c r="R49" s="38">
        <v>18118051</v>
      </c>
      <c r="S49" s="38">
        <f t="shared" si="1"/>
        <v>15269101</v>
      </c>
      <c r="T49" s="38">
        <v>8789240</v>
      </c>
      <c r="U49" s="38">
        <v>6479861</v>
      </c>
      <c r="W49" s="38" t="s">
        <v>1555</v>
      </c>
      <c r="X49" s="38" t="s">
        <v>42</v>
      </c>
      <c r="Y49" s="38">
        <v>25950</v>
      </c>
      <c r="Z49" s="38">
        <f t="shared" si="2"/>
        <v>6491958</v>
      </c>
      <c r="AA49" s="38">
        <v>201000</v>
      </c>
      <c r="AB49" s="38">
        <v>6290958</v>
      </c>
    </row>
    <row r="50" spans="1:28" ht="15">
      <c r="A50" s="67">
        <v>44</v>
      </c>
      <c r="B50" s="68" t="s">
        <v>1557</v>
      </c>
      <c r="C50" s="67" t="s">
        <v>1558</v>
      </c>
      <c r="D50" s="67" t="s">
        <v>1496</v>
      </c>
      <c r="E50" s="16" t="s">
        <v>1559</v>
      </c>
      <c r="F50" s="52">
        <f t="shared" si="0"/>
        <v>12612727</v>
      </c>
      <c r="G50" s="30">
        <f>VLOOKUP(C50,P$7:U50,3,FALSE)</f>
        <v>2919040</v>
      </c>
      <c r="H50" s="30">
        <f t="shared" si="3"/>
        <v>4126478</v>
      </c>
      <c r="I50" s="30">
        <f t="shared" si="4"/>
        <v>364460</v>
      </c>
      <c r="J50" s="30">
        <f t="shared" si="5"/>
        <v>3762018</v>
      </c>
      <c r="K50" s="30">
        <f t="shared" si="6"/>
        <v>544174</v>
      </c>
      <c r="L50" s="30">
        <f t="shared" si="7"/>
        <v>5023035</v>
      </c>
      <c r="M50" s="53">
        <f t="shared" si="8"/>
        <v>2160000</v>
      </c>
      <c r="N50" s="53">
        <f t="shared" si="9"/>
        <v>2863035</v>
      </c>
      <c r="O50" s="53"/>
      <c r="P50" s="38" t="s">
        <v>1558</v>
      </c>
      <c r="Q50" s="38" t="s">
        <v>263</v>
      </c>
      <c r="R50" s="38">
        <v>2919040</v>
      </c>
      <c r="S50" s="38">
        <f t="shared" si="1"/>
        <v>4126478</v>
      </c>
      <c r="T50" s="38">
        <v>364460</v>
      </c>
      <c r="U50" s="38">
        <v>3762018</v>
      </c>
      <c r="W50" s="38" t="s">
        <v>1558</v>
      </c>
      <c r="X50" s="38" t="s">
        <v>263</v>
      </c>
      <c r="Y50" s="38">
        <v>544174</v>
      </c>
      <c r="Z50" s="38">
        <f t="shared" si="2"/>
        <v>5023035</v>
      </c>
      <c r="AA50" s="38">
        <v>2160000</v>
      </c>
      <c r="AB50" s="38">
        <v>2863035</v>
      </c>
    </row>
    <row r="51" spans="1:28" ht="15">
      <c r="A51" s="67">
        <v>45</v>
      </c>
      <c r="B51" s="68" t="s">
        <v>1560</v>
      </c>
      <c r="C51" s="67" t="s">
        <v>1561</v>
      </c>
      <c r="D51" s="67" t="s">
        <v>1496</v>
      </c>
      <c r="E51" s="16" t="s">
        <v>1562</v>
      </c>
      <c r="F51" s="52">
        <f t="shared" si="0"/>
        <v>17263303</v>
      </c>
      <c r="G51" s="30">
        <f>VLOOKUP(C51,P$7:U51,3,FALSE)</f>
        <v>4253674</v>
      </c>
      <c r="H51" s="30">
        <f t="shared" si="3"/>
        <v>11056748</v>
      </c>
      <c r="I51" s="30">
        <f t="shared" si="4"/>
        <v>5975335</v>
      </c>
      <c r="J51" s="30">
        <f t="shared" si="5"/>
        <v>5081413</v>
      </c>
      <c r="K51" s="30">
        <f t="shared" si="6"/>
        <v>29600</v>
      </c>
      <c r="L51" s="30">
        <f t="shared" si="7"/>
        <v>1923281</v>
      </c>
      <c r="M51" s="53">
        <f t="shared" si="8"/>
        <v>187540</v>
      </c>
      <c r="N51" s="53">
        <f t="shared" si="9"/>
        <v>1735741</v>
      </c>
      <c r="O51" s="53"/>
      <c r="P51" s="38" t="s">
        <v>1561</v>
      </c>
      <c r="Q51" s="38" t="s">
        <v>43</v>
      </c>
      <c r="R51" s="38">
        <v>4253674</v>
      </c>
      <c r="S51" s="38">
        <f t="shared" si="1"/>
        <v>11056748</v>
      </c>
      <c r="T51" s="38">
        <v>5975335</v>
      </c>
      <c r="U51" s="38">
        <v>5081413</v>
      </c>
      <c r="W51" s="38" t="s">
        <v>1561</v>
      </c>
      <c r="X51" s="38" t="s">
        <v>43</v>
      </c>
      <c r="Y51" s="38">
        <v>29600</v>
      </c>
      <c r="Z51" s="38">
        <f t="shared" si="2"/>
        <v>1923281</v>
      </c>
      <c r="AA51" s="38">
        <v>187540</v>
      </c>
      <c r="AB51" s="38">
        <v>1735741</v>
      </c>
    </row>
    <row r="52" spans="1:28" ht="15">
      <c r="A52" s="67">
        <v>46</v>
      </c>
      <c r="B52" s="68" t="s">
        <v>1563</v>
      </c>
      <c r="C52" s="67" t="s">
        <v>1564</v>
      </c>
      <c r="D52" s="67" t="s">
        <v>1496</v>
      </c>
      <c r="E52" s="16" t="s">
        <v>1565</v>
      </c>
      <c r="F52" s="52">
        <f t="shared" si="0"/>
        <v>56865586</v>
      </c>
      <c r="G52" s="30">
        <f>VLOOKUP(C52,P$7:U52,3,FALSE)</f>
        <v>26538152</v>
      </c>
      <c r="H52" s="30">
        <f t="shared" si="3"/>
        <v>8725354</v>
      </c>
      <c r="I52" s="30">
        <f t="shared" si="4"/>
        <v>713230</v>
      </c>
      <c r="J52" s="30">
        <f t="shared" si="5"/>
        <v>8012124</v>
      </c>
      <c r="K52" s="30">
        <f t="shared" si="6"/>
        <v>2115400</v>
      </c>
      <c r="L52" s="30">
        <f t="shared" si="7"/>
        <v>19486680</v>
      </c>
      <c r="M52" s="53">
        <f t="shared" si="8"/>
        <v>195500</v>
      </c>
      <c r="N52" s="53">
        <f t="shared" si="9"/>
        <v>19291180</v>
      </c>
      <c r="O52" s="53"/>
      <c r="P52" s="38" t="s">
        <v>1564</v>
      </c>
      <c r="Q52" s="38" t="s">
        <v>44</v>
      </c>
      <c r="R52" s="38">
        <v>26538152</v>
      </c>
      <c r="S52" s="38">
        <f t="shared" si="1"/>
        <v>8725354</v>
      </c>
      <c r="T52" s="38">
        <v>713230</v>
      </c>
      <c r="U52" s="38">
        <v>8012124</v>
      </c>
      <c r="W52" s="38" t="s">
        <v>1564</v>
      </c>
      <c r="X52" s="38" t="s">
        <v>44</v>
      </c>
      <c r="Y52" s="38">
        <v>2115400</v>
      </c>
      <c r="Z52" s="38">
        <f t="shared" si="2"/>
        <v>19486680</v>
      </c>
      <c r="AA52" s="38">
        <v>195500</v>
      </c>
      <c r="AB52" s="38">
        <v>19291180</v>
      </c>
    </row>
    <row r="53" spans="1:28" ht="15">
      <c r="A53" s="67">
        <v>47</v>
      </c>
      <c r="B53" s="68" t="s">
        <v>1566</v>
      </c>
      <c r="C53" s="67" t="s">
        <v>1567</v>
      </c>
      <c r="D53" s="67" t="s">
        <v>1496</v>
      </c>
      <c r="E53" s="16" t="s">
        <v>1568</v>
      </c>
      <c r="F53" s="52">
        <f t="shared" si="0"/>
        <v>2868829</v>
      </c>
      <c r="G53" s="30">
        <f>VLOOKUP(C53,P$7:U53,3,FALSE)</f>
        <v>235501</v>
      </c>
      <c r="H53" s="30">
        <f t="shared" si="3"/>
        <v>2429228</v>
      </c>
      <c r="I53" s="30">
        <f t="shared" si="4"/>
        <v>1094033</v>
      </c>
      <c r="J53" s="30">
        <f t="shared" si="5"/>
        <v>1335195</v>
      </c>
      <c r="K53" s="30">
        <f t="shared" si="6"/>
        <v>70000</v>
      </c>
      <c r="L53" s="30">
        <f t="shared" si="7"/>
        <v>134100</v>
      </c>
      <c r="M53" s="53">
        <f t="shared" si="8"/>
        <v>0</v>
      </c>
      <c r="N53" s="53">
        <f t="shared" si="9"/>
        <v>134100</v>
      </c>
      <c r="O53" s="53"/>
      <c r="P53" s="38" t="s">
        <v>1567</v>
      </c>
      <c r="Q53" s="38" t="s">
        <v>45</v>
      </c>
      <c r="R53" s="38">
        <v>235501</v>
      </c>
      <c r="S53" s="38">
        <f t="shared" si="1"/>
        <v>2429228</v>
      </c>
      <c r="T53" s="38">
        <v>1094033</v>
      </c>
      <c r="U53" s="38">
        <v>1335195</v>
      </c>
      <c r="W53" s="38" t="s">
        <v>1567</v>
      </c>
      <c r="X53" s="38" t="s">
        <v>45</v>
      </c>
      <c r="Y53" s="38">
        <v>70000</v>
      </c>
      <c r="Z53" s="38">
        <f t="shared" si="2"/>
        <v>134100</v>
      </c>
      <c r="AA53" s="38">
        <v>0</v>
      </c>
      <c r="AB53" s="38">
        <v>134100</v>
      </c>
    </row>
    <row r="54" spans="1:28" ht="15">
      <c r="A54" s="67">
        <v>48</v>
      </c>
      <c r="B54" s="68" t="s">
        <v>1569</v>
      </c>
      <c r="C54" s="67" t="s">
        <v>1570</v>
      </c>
      <c r="D54" s="67" t="s">
        <v>1496</v>
      </c>
      <c r="E54" s="16" t="s">
        <v>1571</v>
      </c>
      <c r="F54" s="52">
        <f t="shared" si="0"/>
        <v>6482649</v>
      </c>
      <c r="G54" s="30">
        <f>VLOOKUP(C54,P$7:U54,3,FALSE)</f>
        <v>586200</v>
      </c>
      <c r="H54" s="30">
        <f t="shared" si="3"/>
        <v>4520950</v>
      </c>
      <c r="I54" s="30">
        <f t="shared" si="4"/>
        <v>760703</v>
      </c>
      <c r="J54" s="30">
        <f t="shared" si="5"/>
        <v>3760247</v>
      </c>
      <c r="K54" s="30">
        <f t="shared" si="6"/>
        <v>34000</v>
      </c>
      <c r="L54" s="30">
        <f t="shared" si="7"/>
        <v>1341499</v>
      </c>
      <c r="M54" s="53">
        <f t="shared" si="8"/>
        <v>0</v>
      </c>
      <c r="N54" s="53">
        <f t="shared" si="9"/>
        <v>1341499</v>
      </c>
      <c r="O54" s="53"/>
      <c r="P54" s="38" t="s">
        <v>1570</v>
      </c>
      <c r="Q54" s="38" t="s">
        <v>46</v>
      </c>
      <c r="R54" s="38">
        <v>586200</v>
      </c>
      <c r="S54" s="38">
        <f t="shared" si="1"/>
        <v>4520950</v>
      </c>
      <c r="T54" s="38">
        <v>760703</v>
      </c>
      <c r="U54" s="38">
        <v>3760247</v>
      </c>
      <c r="W54" s="38" t="s">
        <v>1570</v>
      </c>
      <c r="X54" s="38" t="s">
        <v>46</v>
      </c>
      <c r="Y54" s="38">
        <v>34000</v>
      </c>
      <c r="Z54" s="38">
        <f t="shared" si="2"/>
        <v>1341499</v>
      </c>
      <c r="AA54" s="38">
        <v>0</v>
      </c>
      <c r="AB54" s="38">
        <v>1341499</v>
      </c>
    </row>
    <row r="55" spans="1:28" ht="15">
      <c r="A55" s="67">
        <v>49</v>
      </c>
      <c r="B55" s="68" t="s">
        <v>1572</v>
      </c>
      <c r="C55" s="67" t="s">
        <v>1573</v>
      </c>
      <c r="D55" s="67" t="s">
        <v>1496</v>
      </c>
      <c r="E55" s="16" t="s">
        <v>1574</v>
      </c>
      <c r="F55" s="52">
        <f t="shared" si="0"/>
        <v>4224062</v>
      </c>
      <c r="G55" s="30">
        <f>VLOOKUP(C55,P$7:U55,3,FALSE)</f>
        <v>0</v>
      </c>
      <c r="H55" s="30">
        <f t="shared" si="3"/>
        <v>1895362</v>
      </c>
      <c r="I55" s="30">
        <f t="shared" si="4"/>
        <v>823115</v>
      </c>
      <c r="J55" s="30">
        <f t="shared" si="5"/>
        <v>1072247</v>
      </c>
      <c r="K55" s="30">
        <f t="shared" si="6"/>
        <v>0</v>
      </c>
      <c r="L55" s="30">
        <f t="shared" si="7"/>
        <v>2328700</v>
      </c>
      <c r="M55" s="53">
        <f t="shared" si="8"/>
        <v>1534500</v>
      </c>
      <c r="N55" s="53">
        <f t="shared" si="9"/>
        <v>794200</v>
      </c>
      <c r="O55" s="53"/>
      <c r="P55" s="38" t="s">
        <v>1573</v>
      </c>
      <c r="Q55" s="38" t="s">
        <v>47</v>
      </c>
      <c r="R55" s="38">
        <v>0</v>
      </c>
      <c r="S55" s="38">
        <f t="shared" si="1"/>
        <v>1895362</v>
      </c>
      <c r="T55" s="38">
        <v>823115</v>
      </c>
      <c r="U55" s="38">
        <v>1072247</v>
      </c>
      <c r="W55" s="38" t="s">
        <v>1573</v>
      </c>
      <c r="X55" s="38" t="s">
        <v>47</v>
      </c>
      <c r="Y55" s="38">
        <v>0</v>
      </c>
      <c r="Z55" s="38">
        <f t="shared" si="2"/>
        <v>2328700</v>
      </c>
      <c r="AA55" s="38">
        <v>1534500</v>
      </c>
      <c r="AB55" s="38">
        <v>794200</v>
      </c>
    </row>
    <row r="56" spans="1:28" ht="15">
      <c r="A56" s="67">
        <v>50</v>
      </c>
      <c r="B56" s="68" t="s">
        <v>1575</v>
      </c>
      <c r="C56" s="67" t="s">
        <v>1576</v>
      </c>
      <c r="D56" s="67" t="s">
        <v>1496</v>
      </c>
      <c r="E56" s="16" t="s">
        <v>1577</v>
      </c>
      <c r="F56" s="52">
        <f t="shared" si="0"/>
        <v>8327731</v>
      </c>
      <c r="G56" s="30">
        <f>VLOOKUP(C56,P$7:U56,3,FALSE)</f>
        <v>15900</v>
      </c>
      <c r="H56" s="30">
        <f t="shared" si="3"/>
        <v>5580739</v>
      </c>
      <c r="I56" s="30">
        <f t="shared" si="4"/>
        <v>1996748</v>
      </c>
      <c r="J56" s="30">
        <f t="shared" si="5"/>
        <v>3583991</v>
      </c>
      <c r="K56" s="30">
        <f t="shared" si="6"/>
        <v>0</v>
      </c>
      <c r="L56" s="30">
        <f t="shared" si="7"/>
        <v>2731092</v>
      </c>
      <c r="M56" s="53">
        <f t="shared" si="8"/>
        <v>9100</v>
      </c>
      <c r="N56" s="53">
        <f t="shared" si="9"/>
        <v>2721992</v>
      </c>
      <c r="O56" s="53"/>
      <c r="P56" s="38" t="s">
        <v>1576</v>
      </c>
      <c r="Q56" s="38" t="s">
        <v>48</v>
      </c>
      <c r="R56" s="38">
        <v>15900</v>
      </c>
      <c r="S56" s="38">
        <f t="shared" si="1"/>
        <v>5580739</v>
      </c>
      <c r="T56" s="38">
        <v>1996748</v>
      </c>
      <c r="U56" s="38">
        <v>3583991</v>
      </c>
      <c r="W56" s="38" t="s">
        <v>1576</v>
      </c>
      <c r="X56" s="38" t="s">
        <v>48</v>
      </c>
      <c r="Y56" s="38">
        <v>0</v>
      </c>
      <c r="Z56" s="38">
        <f t="shared" si="2"/>
        <v>2731092</v>
      </c>
      <c r="AA56" s="38">
        <v>9100</v>
      </c>
      <c r="AB56" s="38">
        <v>2721992</v>
      </c>
    </row>
    <row r="57" spans="1:28" ht="15">
      <c r="A57" s="67">
        <v>51</v>
      </c>
      <c r="B57" s="68" t="s">
        <v>1578</v>
      </c>
      <c r="C57" s="67" t="s">
        <v>1579</v>
      </c>
      <c r="D57" s="67" t="s">
        <v>1496</v>
      </c>
      <c r="E57" s="16" t="s">
        <v>1580</v>
      </c>
      <c r="F57" s="52">
        <f t="shared" si="0"/>
        <v>6883983</v>
      </c>
      <c r="G57" s="30">
        <f>VLOOKUP(C57,P$7:U57,3,FALSE)</f>
        <v>112775</v>
      </c>
      <c r="H57" s="30">
        <f t="shared" si="3"/>
        <v>5089801</v>
      </c>
      <c r="I57" s="30">
        <f t="shared" si="4"/>
        <v>3013450</v>
      </c>
      <c r="J57" s="30">
        <f t="shared" si="5"/>
        <v>2076351</v>
      </c>
      <c r="K57" s="30">
        <f t="shared" si="6"/>
        <v>558000</v>
      </c>
      <c r="L57" s="30">
        <f t="shared" si="7"/>
        <v>1123407</v>
      </c>
      <c r="M57" s="53">
        <f t="shared" si="8"/>
        <v>346950</v>
      </c>
      <c r="N57" s="53">
        <f t="shared" si="9"/>
        <v>776457</v>
      </c>
      <c r="O57" s="53"/>
      <c r="P57" s="38" t="s">
        <v>1579</v>
      </c>
      <c r="Q57" s="38" t="s">
        <v>49</v>
      </c>
      <c r="R57" s="38">
        <v>112775</v>
      </c>
      <c r="S57" s="38">
        <f t="shared" si="1"/>
        <v>5089801</v>
      </c>
      <c r="T57" s="38">
        <v>3013450</v>
      </c>
      <c r="U57" s="38">
        <v>2076351</v>
      </c>
      <c r="W57" s="38" t="s">
        <v>1579</v>
      </c>
      <c r="X57" s="38" t="s">
        <v>49</v>
      </c>
      <c r="Y57" s="38">
        <v>558000</v>
      </c>
      <c r="Z57" s="38">
        <f t="shared" si="2"/>
        <v>1123407</v>
      </c>
      <c r="AA57" s="38">
        <v>346950</v>
      </c>
      <c r="AB57" s="38">
        <v>776457</v>
      </c>
    </row>
    <row r="58" spans="1:28" ht="15">
      <c r="A58" s="67">
        <v>52</v>
      </c>
      <c r="B58" s="68" t="s">
        <v>1581</v>
      </c>
      <c r="C58" s="67" t="s">
        <v>1582</v>
      </c>
      <c r="D58" s="67" t="s">
        <v>1496</v>
      </c>
      <c r="E58" s="16" t="s">
        <v>1583</v>
      </c>
      <c r="F58" s="52">
        <f t="shared" si="0"/>
        <v>5865436</v>
      </c>
      <c r="G58" s="30">
        <f>VLOOKUP(C58,P$7:U58,3,FALSE)</f>
        <v>432500</v>
      </c>
      <c r="H58" s="30">
        <f t="shared" si="3"/>
        <v>3407789</v>
      </c>
      <c r="I58" s="30">
        <f t="shared" si="4"/>
        <v>611300</v>
      </c>
      <c r="J58" s="30">
        <f t="shared" si="5"/>
        <v>2796489</v>
      </c>
      <c r="K58" s="30">
        <f t="shared" si="6"/>
        <v>0</v>
      </c>
      <c r="L58" s="30">
        <f t="shared" si="7"/>
        <v>2025147</v>
      </c>
      <c r="M58" s="53">
        <f t="shared" si="8"/>
        <v>0</v>
      </c>
      <c r="N58" s="53">
        <f t="shared" si="9"/>
        <v>2025147</v>
      </c>
      <c r="O58" s="53"/>
      <c r="P58" s="38" t="s">
        <v>1582</v>
      </c>
      <c r="Q58" s="38" t="s">
        <v>50</v>
      </c>
      <c r="R58" s="38">
        <v>432500</v>
      </c>
      <c r="S58" s="38">
        <f t="shared" si="1"/>
        <v>3407789</v>
      </c>
      <c r="T58" s="38">
        <v>611300</v>
      </c>
      <c r="U58" s="38">
        <v>2796489</v>
      </c>
      <c r="W58" s="38" t="s">
        <v>1582</v>
      </c>
      <c r="X58" s="38" t="s">
        <v>50</v>
      </c>
      <c r="Y58" s="38">
        <v>0</v>
      </c>
      <c r="Z58" s="38">
        <f t="shared" si="2"/>
        <v>2025147</v>
      </c>
      <c r="AA58" s="38">
        <v>0</v>
      </c>
      <c r="AB58" s="38">
        <v>2025147</v>
      </c>
    </row>
    <row r="59" spans="1:28" ht="15">
      <c r="A59" s="67">
        <v>53</v>
      </c>
      <c r="B59" s="68" t="s">
        <v>1584</v>
      </c>
      <c r="C59" s="67" t="s">
        <v>1585</v>
      </c>
      <c r="D59" s="67" t="s">
        <v>1496</v>
      </c>
      <c r="E59" s="16" t="s">
        <v>1586</v>
      </c>
      <c r="F59" s="52">
        <f t="shared" si="0"/>
        <v>3808043</v>
      </c>
      <c r="G59" s="30">
        <f>VLOOKUP(C59,P$7:U59,3,FALSE)</f>
        <v>6201</v>
      </c>
      <c r="H59" s="30">
        <f t="shared" si="3"/>
        <v>1914533</v>
      </c>
      <c r="I59" s="30">
        <f t="shared" si="4"/>
        <v>402100</v>
      </c>
      <c r="J59" s="30">
        <f t="shared" si="5"/>
        <v>1512433</v>
      </c>
      <c r="K59" s="30">
        <f t="shared" si="6"/>
        <v>2850</v>
      </c>
      <c r="L59" s="30">
        <f t="shared" si="7"/>
        <v>1884459</v>
      </c>
      <c r="M59" s="53">
        <f t="shared" si="8"/>
        <v>0</v>
      </c>
      <c r="N59" s="53">
        <f t="shared" si="9"/>
        <v>1884459</v>
      </c>
      <c r="O59" s="53"/>
      <c r="P59" s="38" t="s">
        <v>1585</v>
      </c>
      <c r="Q59" s="38" t="s">
        <v>51</v>
      </c>
      <c r="R59" s="38">
        <v>6201</v>
      </c>
      <c r="S59" s="38">
        <f t="shared" si="1"/>
        <v>1914533</v>
      </c>
      <c r="T59" s="38">
        <v>402100</v>
      </c>
      <c r="U59" s="38">
        <v>1512433</v>
      </c>
      <c r="W59" s="38" t="s">
        <v>1585</v>
      </c>
      <c r="X59" s="38" t="s">
        <v>51</v>
      </c>
      <c r="Y59" s="38">
        <v>2850</v>
      </c>
      <c r="Z59" s="38">
        <f t="shared" si="2"/>
        <v>1884459</v>
      </c>
      <c r="AA59" s="38">
        <v>0</v>
      </c>
      <c r="AB59" s="38">
        <v>1884459</v>
      </c>
    </row>
    <row r="60" spans="1:28" ht="15">
      <c r="A60" s="67">
        <v>54</v>
      </c>
      <c r="B60" s="68" t="s">
        <v>1587</v>
      </c>
      <c r="C60" s="67" t="s">
        <v>1588</v>
      </c>
      <c r="D60" s="67" t="s">
        <v>1496</v>
      </c>
      <c r="E60" s="16" t="s">
        <v>1589</v>
      </c>
      <c r="F60" s="52">
        <f t="shared" si="0"/>
        <v>9452768</v>
      </c>
      <c r="G60" s="30">
        <f>VLOOKUP(C60,P$7:U60,3,FALSE)</f>
        <v>998300</v>
      </c>
      <c r="H60" s="30">
        <f t="shared" si="3"/>
        <v>3892542</v>
      </c>
      <c r="I60" s="30">
        <f t="shared" si="4"/>
        <v>309000</v>
      </c>
      <c r="J60" s="30">
        <f t="shared" si="5"/>
        <v>3583542</v>
      </c>
      <c r="K60" s="30">
        <f t="shared" si="6"/>
        <v>823965</v>
      </c>
      <c r="L60" s="30">
        <f t="shared" si="7"/>
        <v>3737961</v>
      </c>
      <c r="M60" s="53">
        <f t="shared" si="8"/>
        <v>493200</v>
      </c>
      <c r="N60" s="53">
        <f t="shared" si="9"/>
        <v>3244761</v>
      </c>
      <c r="O60" s="53"/>
      <c r="P60" s="38" t="s">
        <v>1588</v>
      </c>
      <c r="Q60" s="38" t="s">
        <v>52</v>
      </c>
      <c r="R60" s="38">
        <v>998300</v>
      </c>
      <c r="S60" s="38">
        <f t="shared" si="1"/>
        <v>3892542</v>
      </c>
      <c r="T60" s="38">
        <v>309000</v>
      </c>
      <c r="U60" s="38">
        <v>3583542</v>
      </c>
      <c r="W60" s="38" t="s">
        <v>1588</v>
      </c>
      <c r="X60" s="38" t="s">
        <v>52</v>
      </c>
      <c r="Y60" s="38">
        <v>823965</v>
      </c>
      <c r="Z60" s="38">
        <f t="shared" si="2"/>
        <v>3737961</v>
      </c>
      <c r="AA60" s="38">
        <v>493200</v>
      </c>
      <c r="AB60" s="38">
        <v>3244761</v>
      </c>
    </row>
    <row r="61" spans="1:28" ht="15">
      <c r="A61" s="67">
        <v>55</v>
      </c>
      <c r="B61" s="68" t="s">
        <v>1590</v>
      </c>
      <c r="C61" s="67" t="s">
        <v>1591</v>
      </c>
      <c r="D61" s="67" t="s">
        <v>1496</v>
      </c>
      <c r="E61" s="16" t="s">
        <v>1592</v>
      </c>
      <c r="F61" s="52">
        <f t="shared" si="0"/>
        <v>26893571</v>
      </c>
      <c r="G61" s="30">
        <f>VLOOKUP(C61,P$7:U61,3,FALSE)</f>
        <v>10211367</v>
      </c>
      <c r="H61" s="30">
        <f t="shared" si="3"/>
        <v>5946680</v>
      </c>
      <c r="I61" s="30">
        <f t="shared" si="4"/>
        <v>817274</v>
      </c>
      <c r="J61" s="30">
        <f t="shared" si="5"/>
        <v>5129406</v>
      </c>
      <c r="K61" s="30">
        <f t="shared" si="6"/>
        <v>0</v>
      </c>
      <c r="L61" s="30">
        <f t="shared" si="7"/>
        <v>10735524</v>
      </c>
      <c r="M61" s="53">
        <f t="shared" si="8"/>
        <v>71600</v>
      </c>
      <c r="N61" s="53">
        <f t="shared" si="9"/>
        <v>10663924</v>
      </c>
      <c r="O61" s="53"/>
      <c r="P61" s="38" t="s">
        <v>1591</v>
      </c>
      <c r="Q61" s="38" t="s">
        <v>53</v>
      </c>
      <c r="R61" s="38">
        <v>10211367</v>
      </c>
      <c r="S61" s="38">
        <f t="shared" si="1"/>
        <v>5946680</v>
      </c>
      <c r="T61" s="38">
        <v>817274</v>
      </c>
      <c r="U61" s="38">
        <v>5129406</v>
      </c>
      <c r="W61" s="38" t="s">
        <v>1591</v>
      </c>
      <c r="X61" s="38" t="s">
        <v>53</v>
      </c>
      <c r="Y61" s="38">
        <v>0</v>
      </c>
      <c r="Z61" s="38">
        <f t="shared" si="2"/>
        <v>10735524</v>
      </c>
      <c r="AA61" s="38">
        <v>71600</v>
      </c>
      <c r="AB61" s="38">
        <v>10663924</v>
      </c>
    </row>
    <row r="62" spans="1:28" ht="15">
      <c r="A62" s="67">
        <v>56</v>
      </c>
      <c r="B62" s="68" t="s">
        <v>1593</v>
      </c>
      <c r="C62" s="67" t="s">
        <v>1594</v>
      </c>
      <c r="D62" s="67" t="s">
        <v>1496</v>
      </c>
      <c r="E62" s="16" t="s">
        <v>1595</v>
      </c>
      <c r="F62" s="52">
        <f t="shared" si="0"/>
        <v>30452704</v>
      </c>
      <c r="G62" s="30">
        <f>VLOOKUP(C62,P$7:U62,3,FALSE)</f>
        <v>1519209</v>
      </c>
      <c r="H62" s="30">
        <f t="shared" si="3"/>
        <v>13539823</v>
      </c>
      <c r="I62" s="30">
        <f t="shared" si="4"/>
        <v>2485551</v>
      </c>
      <c r="J62" s="30">
        <f t="shared" si="5"/>
        <v>11054272</v>
      </c>
      <c r="K62" s="30">
        <f t="shared" si="6"/>
        <v>475501</v>
      </c>
      <c r="L62" s="30">
        <f t="shared" si="7"/>
        <v>14918171</v>
      </c>
      <c r="M62" s="53">
        <f t="shared" si="8"/>
        <v>32636</v>
      </c>
      <c r="N62" s="53">
        <f t="shared" si="9"/>
        <v>14885535</v>
      </c>
      <c r="O62" s="53"/>
      <c r="P62" s="38" t="s">
        <v>1594</v>
      </c>
      <c r="Q62" s="38" t="s">
        <v>54</v>
      </c>
      <c r="R62" s="38">
        <v>1519209</v>
      </c>
      <c r="S62" s="38">
        <f t="shared" si="1"/>
        <v>13539823</v>
      </c>
      <c r="T62" s="38">
        <v>2485551</v>
      </c>
      <c r="U62" s="38">
        <v>11054272</v>
      </c>
      <c r="W62" s="38" t="s">
        <v>1594</v>
      </c>
      <c r="X62" s="38" t="s">
        <v>54</v>
      </c>
      <c r="Y62" s="38">
        <v>475501</v>
      </c>
      <c r="Z62" s="38">
        <f t="shared" si="2"/>
        <v>14918171</v>
      </c>
      <c r="AA62" s="38">
        <v>32636</v>
      </c>
      <c r="AB62" s="38">
        <v>14885535</v>
      </c>
    </row>
    <row r="63" spans="1:28" ht="15">
      <c r="A63" s="67">
        <v>57</v>
      </c>
      <c r="B63" s="68" t="s">
        <v>1596</v>
      </c>
      <c r="C63" s="67" t="s">
        <v>1597</v>
      </c>
      <c r="D63" s="67" t="s">
        <v>1496</v>
      </c>
      <c r="E63" s="16" t="s">
        <v>1598</v>
      </c>
      <c r="F63" s="52">
        <f t="shared" si="0"/>
        <v>7680414</v>
      </c>
      <c r="G63" s="30">
        <f>VLOOKUP(C63,P$7:U63,3,FALSE)</f>
        <v>889260</v>
      </c>
      <c r="H63" s="30">
        <f t="shared" si="3"/>
        <v>3736817</v>
      </c>
      <c r="I63" s="30">
        <f t="shared" si="4"/>
        <v>1153200</v>
      </c>
      <c r="J63" s="30">
        <f t="shared" si="5"/>
        <v>2583617</v>
      </c>
      <c r="K63" s="30">
        <f t="shared" si="6"/>
        <v>958116</v>
      </c>
      <c r="L63" s="30">
        <f t="shared" si="7"/>
        <v>2096221</v>
      </c>
      <c r="M63" s="53">
        <f t="shared" si="8"/>
        <v>2340</v>
      </c>
      <c r="N63" s="53">
        <f t="shared" si="9"/>
        <v>2093881</v>
      </c>
      <c r="O63" s="53"/>
      <c r="P63" s="38" t="s">
        <v>1597</v>
      </c>
      <c r="Q63" s="38" t="s">
        <v>55</v>
      </c>
      <c r="R63" s="38">
        <v>889260</v>
      </c>
      <c r="S63" s="38">
        <f t="shared" si="1"/>
        <v>3736817</v>
      </c>
      <c r="T63" s="38">
        <v>1153200</v>
      </c>
      <c r="U63" s="38">
        <v>2583617</v>
      </c>
      <c r="W63" s="38" t="s">
        <v>1597</v>
      </c>
      <c r="X63" s="38" t="s">
        <v>55</v>
      </c>
      <c r="Y63" s="38">
        <v>958116</v>
      </c>
      <c r="Z63" s="38">
        <f t="shared" si="2"/>
        <v>2096221</v>
      </c>
      <c r="AA63" s="38">
        <v>2340</v>
      </c>
      <c r="AB63" s="38">
        <v>2093881</v>
      </c>
    </row>
    <row r="64" spans="1:28" ht="15">
      <c r="A64" s="67">
        <v>58</v>
      </c>
      <c r="B64" s="68" t="s">
        <v>1599</v>
      </c>
      <c r="C64" s="67" t="s">
        <v>1600</v>
      </c>
      <c r="D64" s="67" t="s">
        <v>1496</v>
      </c>
      <c r="E64" s="16" t="s">
        <v>1601</v>
      </c>
      <c r="F64" s="52">
        <f t="shared" si="0"/>
        <v>4860288</v>
      </c>
      <c r="G64" s="30">
        <f>VLOOKUP(C64,P$7:U64,3,FALSE)</f>
        <v>496000</v>
      </c>
      <c r="H64" s="30">
        <f t="shared" si="3"/>
        <v>2320931</v>
      </c>
      <c r="I64" s="30">
        <f t="shared" si="4"/>
        <v>483245</v>
      </c>
      <c r="J64" s="30">
        <f t="shared" si="5"/>
        <v>1837686</v>
      </c>
      <c r="K64" s="30">
        <f t="shared" si="6"/>
        <v>18500</v>
      </c>
      <c r="L64" s="30">
        <f t="shared" si="7"/>
        <v>2024857</v>
      </c>
      <c r="M64" s="53">
        <f t="shared" si="8"/>
        <v>0</v>
      </c>
      <c r="N64" s="53">
        <f t="shared" si="9"/>
        <v>2024857</v>
      </c>
      <c r="O64" s="53"/>
      <c r="P64" s="38" t="s">
        <v>1600</v>
      </c>
      <c r="Q64" s="38" t="s">
        <v>56</v>
      </c>
      <c r="R64" s="38">
        <v>496000</v>
      </c>
      <c r="S64" s="38">
        <f t="shared" si="1"/>
        <v>2320931</v>
      </c>
      <c r="T64" s="38">
        <v>483245</v>
      </c>
      <c r="U64" s="38">
        <v>1837686</v>
      </c>
      <c r="W64" s="38" t="s">
        <v>1600</v>
      </c>
      <c r="X64" s="38" t="s">
        <v>56</v>
      </c>
      <c r="Y64" s="38">
        <v>18500</v>
      </c>
      <c r="Z64" s="38">
        <f t="shared" si="2"/>
        <v>2024857</v>
      </c>
      <c r="AA64" s="38">
        <v>0</v>
      </c>
      <c r="AB64" s="38">
        <v>2024857</v>
      </c>
    </row>
    <row r="65" spans="1:28" ht="15">
      <c r="A65" s="67">
        <v>59</v>
      </c>
      <c r="B65" s="68" t="s">
        <v>1602</v>
      </c>
      <c r="C65" s="67" t="s">
        <v>1603</v>
      </c>
      <c r="D65" s="67" t="s">
        <v>1496</v>
      </c>
      <c r="E65" s="16" t="s">
        <v>1604</v>
      </c>
      <c r="F65" s="52">
        <f t="shared" si="0"/>
        <v>29804409</v>
      </c>
      <c r="G65" s="30">
        <f>VLOOKUP(C65,P$7:U65,3,FALSE)</f>
        <v>7750255</v>
      </c>
      <c r="H65" s="30">
        <f t="shared" si="3"/>
        <v>3710666</v>
      </c>
      <c r="I65" s="30">
        <f t="shared" si="4"/>
        <v>892354</v>
      </c>
      <c r="J65" s="30">
        <f t="shared" si="5"/>
        <v>2818312</v>
      </c>
      <c r="K65" s="30">
        <f t="shared" si="6"/>
        <v>4035090</v>
      </c>
      <c r="L65" s="30">
        <f t="shared" si="7"/>
        <v>14308398</v>
      </c>
      <c r="M65" s="53">
        <f t="shared" si="8"/>
        <v>3060714</v>
      </c>
      <c r="N65" s="53">
        <f t="shared" si="9"/>
        <v>11247684</v>
      </c>
      <c r="O65" s="53"/>
      <c r="P65" s="38" t="s">
        <v>1603</v>
      </c>
      <c r="Q65" s="38" t="s">
        <v>57</v>
      </c>
      <c r="R65" s="38">
        <v>7750255</v>
      </c>
      <c r="S65" s="38">
        <f t="shared" si="1"/>
        <v>3710666</v>
      </c>
      <c r="T65" s="38">
        <v>892354</v>
      </c>
      <c r="U65" s="38">
        <v>2818312</v>
      </c>
      <c r="W65" s="38" t="s">
        <v>1603</v>
      </c>
      <c r="X65" s="38" t="s">
        <v>57</v>
      </c>
      <c r="Y65" s="38">
        <v>4035090</v>
      </c>
      <c r="Z65" s="38">
        <f t="shared" si="2"/>
        <v>14308398</v>
      </c>
      <c r="AA65" s="38">
        <v>3060714</v>
      </c>
      <c r="AB65" s="38">
        <v>11247684</v>
      </c>
    </row>
    <row r="66" spans="1:28" ht="15">
      <c r="A66" s="67">
        <v>60</v>
      </c>
      <c r="B66" s="68" t="s">
        <v>1605</v>
      </c>
      <c r="C66" s="67" t="s">
        <v>1606</v>
      </c>
      <c r="D66" s="67" t="s">
        <v>1496</v>
      </c>
      <c r="E66" s="16" t="s">
        <v>1607</v>
      </c>
      <c r="F66" s="52">
        <f t="shared" si="0"/>
        <v>7659186</v>
      </c>
      <c r="G66" s="30">
        <f>VLOOKUP(C66,P$7:U66,3,FALSE)</f>
        <v>226000</v>
      </c>
      <c r="H66" s="30">
        <f t="shared" si="3"/>
        <v>520611</v>
      </c>
      <c r="I66" s="30">
        <f t="shared" si="4"/>
        <v>63800</v>
      </c>
      <c r="J66" s="30">
        <f t="shared" si="5"/>
        <v>456811</v>
      </c>
      <c r="K66" s="30">
        <f t="shared" si="6"/>
        <v>1530923</v>
      </c>
      <c r="L66" s="30">
        <f t="shared" si="7"/>
        <v>5381652</v>
      </c>
      <c r="M66" s="53">
        <f t="shared" si="8"/>
        <v>1800</v>
      </c>
      <c r="N66" s="53">
        <f t="shared" si="9"/>
        <v>5379852</v>
      </c>
      <c r="O66" s="53"/>
      <c r="P66" s="38" t="s">
        <v>1606</v>
      </c>
      <c r="Q66" s="38" t="s">
        <v>58</v>
      </c>
      <c r="R66" s="38">
        <v>226000</v>
      </c>
      <c r="S66" s="38">
        <f t="shared" si="1"/>
        <v>520611</v>
      </c>
      <c r="T66" s="38">
        <v>63800</v>
      </c>
      <c r="U66" s="38">
        <v>456811</v>
      </c>
      <c r="W66" s="38" t="s">
        <v>1606</v>
      </c>
      <c r="X66" s="38" t="s">
        <v>58</v>
      </c>
      <c r="Y66" s="38">
        <v>1530923</v>
      </c>
      <c r="Z66" s="38">
        <f t="shared" si="2"/>
        <v>5381652</v>
      </c>
      <c r="AA66" s="38">
        <v>1800</v>
      </c>
      <c r="AB66" s="38">
        <v>5379852</v>
      </c>
    </row>
    <row r="67" spans="1:28" ht="15">
      <c r="A67" s="67">
        <v>61</v>
      </c>
      <c r="B67" s="68" t="s">
        <v>1608</v>
      </c>
      <c r="C67" s="67" t="s">
        <v>1609</v>
      </c>
      <c r="D67" s="67" t="s">
        <v>1496</v>
      </c>
      <c r="E67" s="16" t="s">
        <v>1610</v>
      </c>
      <c r="F67" s="52">
        <f t="shared" si="0"/>
        <v>6710823</v>
      </c>
      <c r="G67" s="30">
        <f>VLOOKUP(C67,P$7:U67,3,FALSE)</f>
        <v>2430652</v>
      </c>
      <c r="H67" s="30">
        <f t="shared" si="3"/>
        <v>3952376</v>
      </c>
      <c r="I67" s="30">
        <f t="shared" si="4"/>
        <v>992452</v>
      </c>
      <c r="J67" s="30">
        <f t="shared" si="5"/>
        <v>2959924</v>
      </c>
      <c r="K67" s="30">
        <f t="shared" si="6"/>
        <v>0</v>
      </c>
      <c r="L67" s="30">
        <f t="shared" si="7"/>
        <v>327795</v>
      </c>
      <c r="M67" s="53">
        <f t="shared" si="8"/>
        <v>0</v>
      </c>
      <c r="N67" s="53">
        <f t="shared" si="9"/>
        <v>327795</v>
      </c>
      <c r="O67" s="53"/>
      <c r="P67" s="38" t="s">
        <v>1609</v>
      </c>
      <c r="Q67" s="38" t="s">
        <v>59</v>
      </c>
      <c r="R67" s="38">
        <v>2430652</v>
      </c>
      <c r="S67" s="38">
        <f t="shared" si="1"/>
        <v>3952376</v>
      </c>
      <c r="T67" s="38">
        <v>992452</v>
      </c>
      <c r="U67" s="38">
        <v>2959924</v>
      </c>
      <c r="W67" s="38" t="s">
        <v>1609</v>
      </c>
      <c r="X67" s="38" t="s">
        <v>59</v>
      </c>
      <c r="Y67" s="38">
        <v>0</v>
      </c>
      <c r="Z67" s="38">
        <f t="shared" si="2"/>
        <v>327795</v>
      </c>
      <c r="AA67" s="38">
        <v>0</v>
      </c>
      <c r="AB67" s="38">
        <v>327795</v>
      </c>
    </row>
    <row r="68" spans="1:28" ht="15">
      <c r="A68" s="67">
        <v>62</v>
      </c>
      <c r="B68" s="68" t="s">
        <v>1611</v>
      </c>
      <c r="C68" s="67" t="s">
        <v>1612</v>
      </c>
      <c r="D68" s="67" t="s">
        <v>1496</v>
      </c>
      <c r="E68" s="16" t="s">
        <v>1613</v>
      </c>
      <c r="F68" s="52">
        <f t="shared" si="0"/>
        <v>5031309</v>
      </c>
      <c r="G68" s="30">
        <f>VLOOKUP(C68,P$7:U68,3,FALSE)</f>
        <v>0</v>
      </c>
      <c r="H68" s="30">
        <f t="shared" si="3"/>
        <v>3843104</v>
      </c>
      <c r="I68" s="30">
        <f t="shared" si="4"/>
        <v>513155</v>
      </c>
      <c r="J68" s="30">
        <f t="shared" si="5"/>
        <v>3329949</v>
      </c>
      <c r="K68" s="30">
        <f t="shared" si="6"/>
        <v>0</v>
      </c>
      <c r="L68" s="30">
        <f t="shared" si="7"/>
        <v>1188205</v>
      </c>
      <c r="M68" s="53">
        <f t="shared" si="8"/>
        <v>1500</v>
      </c>
      <c r="N68" s="53">
        <f t="shared" si="9"/>
        <v>1186705</v>
      </c>
      <c r="O68" s="53"/>
      <c r="P68" s="38" t="s">
        <v>1612</v>
      </c>
      <c r="Q68" s="38" t="s">
        <v>60</v>
      </c>
      <c r="R68" s="38">
        <v>0</v>
      </c>
      <c r="S68" s="38">
        <f t="shared" si="1"/>
        <v>3843104</v>
      </c>
      <c r="T68" s="38">
        <v>513155</v>
      </c>
      <c r="U68" s="38">
        <v>3329949</v>
      </c>
      <c r="W68" s="38" t="s">
        <v>1612</v>
      </c>
      <c r="X68" s="38" t="s">
        <v>60</v>
      </c>
      <c r="Y68" s="38">
        <v>0</v>
      </c>
      <c r="Z68" s="38">
        <f t="shared" si="2"/>
        <v>1188205</v>
      </c>
      <c r="AA68" s="38">
        <v>1500</v>
      </c>
      <c r="AB68" s="38">
        <v>1186705</v>
      </c>
    </row>
    <row r="69" spans="1:28" ht="15">
      <c r="A69" s="67">
        <v>63</v>
      </c>
      <c r="B69" s="68" t="s">
        <v>1614</v>
      </c>
      <c r="C69" s="67" t="s">
        <v>1615</v>
      </c>
      <c r="D69" s="67" t="s">
        <v>1496</v>
      </c>
      <c r="E69" s="16" t="s">
        <v>1616</v>
      </c>
      <c r="F69" s="52">
        <f t="shared" si="0"/>
        <v>5270862</v>
      </c>
      <c r="G69" s="30">
        <f>VLOOKUP(C69,P$7:U69,3,FALSE)</f>
        <v>1712400</v>
      </c>
      <c r="H69" s="30">
        <f t="shared" si="3"/>
        <v>964350</v>
      </c>
      <c r="I69" s="30">
        <f t="shared" si="4"/>
        <v>194490</v>
      </c>
      <c r="J69" s="30">
        <f t="shared" si="5"/>
        <v>769860</v>
      </c>
      <c r="K69" s="30">
        <f t="shared" si="6"/>
        <v>1262778</v>
      </c>
      <c r="L69" s="30">
        <f t="shared" si="7"/>
        <v>1331334</v>
      </c>
      <c r="M69" s="53">
        <f t="shared" si="8"/>
        <v>0</v>
      </c>
      <c r="N69" s="53">
        <f t="shared" si="9"/>
        <v>1331334</v>
      </c>
      <c r="O69" s="53"/>
      <c r="P69" s="38" t="s">
        <v>1615</v>
      </c>
      <c r="Q69" s="38" t="s">
        <v>61</v>
      </c>
      <c r="R69" s="38">
        <v>1712400</v>
      </c>
      <c r="S69" s="38">
        <f t="shared" si="1"/>
        <v>964350</v>
      </c>
      <c r="T69" s="38">
        <v>194490</v>
      </c>
      <c r="U69" s="38">
        <v>769860</v>
      </c>
      <c r="W69" s="38" t="s">
        <v>1615</v>
      </c>
      <c r="X69" s="38" t="s">
        <v>61</v>
      </c>
      <c r="Y69" s="38">
        <v>1262778</v>
      </c>
      <c r="Z69" s="38">
        <f t="shared" si="2"/>
        <v>1331334</v>
      </c>
      <c r="AA69" s="38">
        <v>0</v>
      </c>
      <c r="AB69" s="38">
        <v>1331334</v>
      </c>
    </row>
    <row r="70" spans="1:28" ht="15">
      <c r="A70" s="67">
        <v>64</v>
      </c>
      <c r="B70" s="68" t="s">
        <v>1617</v>
      </c>
      <c r="C70" s="67" t="s">
        <v>1618</v>
      </c>
      <c r="D70" s="67" t="s">
        <v>1496</v>
      </c>
      <c r="E70" s="16" t="s">
        <v>1619</v>
      </c>
      <c r="F70" s="52">
        <f t="shared" si="0"/>
        <v>4229082</v>
      </c>
      <c r="G70" s="30">
        <f>VLOOKUP(C70,P$7:U70,3,FALSE)</f>
        <v>1126500</v>
      </c>
      <c r="H70" s="30">
        <f t="shared" si="3"/>
        <v>1973516</v>
      </c>
      <c r="I70" s="30">
        <f t="shared" si="4"/>
        <v>258150</v>
      </c>
      <c r="J70" s="30">
        <f t="shared" si="5"/>
        <v>1715366</v>
      </c>
      <c r="K70" s="30">
        <f t="shared" si="6"/>
        <v>0</v>
      </c>
      <c r="L70" s="30">
        <f t="shared" si="7"/>
        <v>1129066</v>
      </c>
      <c r="M70" s="53">
        <f t="shared" si="8"/>
        <v>50000</v>
      </c>
      <c r="N70" s="53">
        <f t="shared" si="9"/>
        <v>1079066</v>
      </c>
      <c r="O70" s="53"/>
      <c r="P70" s="38" t="s">
        <v>1618</v>
      </c>
      <c r="Q70" s="38" t="s">
        <v>62</v>
      </c>
      <c r="R70" s="38">
        <v>1126500</v>
      </c>
      <c r="S70" s="38">
        <f t="shared" si="1"/>
        <v>1973516</v>
      </c>
      <c r="T70" s="38">
        <v>258150</v>
      </c>
      <c r="U70" s="38">
        <v>1715366</v>
      </c>
      <c r="W70" s="38" t="s">
        <v>1618</v>
      </c>
      <c r="X70" s="38" t="s">
        <v>62</v>
      </c>
      <c r="Y70" s="38">
        <v>0</v>
      </c>
      <c r="Z70" s="38">
        <f t="shared" si="2"/>
        <v>1129066</v>
      </c>
      <c r="AA70" s="38">
        <v>50000</v>
      </c>
      <c r="AB70" s="38">
        <v>1079066</v>
      </c>
    </row>
    <row r="71" spans="1:28" ht="15">
      <c r="A71" s="67">
        <v>65</v>
      </c>
      <c r="B71" s="68" t="s">
        <v>1620</v>
      </c>
      <c r="C71" s="67" t="s">
        <v>1621</v>
      </c>
      <c r="D71" s="67" t="s">
        <v>1496</v>
      </c>
      <c r="E71" s="16" t="s">
        <v>1623</v>
      </c>
      <c r="F71" s="52">
        <f aca="true" t="shared" si="10" ref="F71:F134">G71+H71+K71+L71</f>
        <v>11063690</v>
      </c>
      <c r="G71" s="30">
        <f>VLOOKUP(C71,P$7:U71,3,FALSE)</f>
        <v>857237</v>
      </c>
      <c r="H71" s="30">
        <f t="shared" si="3"/>
        <v>8145067</v>
      </c>
      <c r="I71" s="30">
        <f t="shared" si="4"/>
        <v>3526969</v>
      </c>
      <c r="J71" s="30">
        <f t="shared" si="5"/>
        <v>4618098</v>
      </c>
      <c r="K71" s="30">
        <f t="shared" si="6"/>
        <v>0</v>
      </c>
      <c r="L71" s="30">
        <f t="shared" si="7"/>
        <v>2061386</v>
      </c>
      <c r="M71" s="53">
        <f t="shared" si="8"/>
        <v>274400</v>
      </c>
      <c r="N71" s="53">
        <f t="shared" si="9"/>
        <v>1786986</v>
      </c>
      <c r="O71" s="53"/>
      <c r="P71" s="38" t="s">
        <v>1621</v>
      </c>
      <c r="Q71" s="38" t="s">
        <v>63</v>
      </c>
      <c r="R71" s="38">
        <v>857237</v>
      </c>
      <c r="S71" s="38">
        <f t="shared" si="1"/>
        <v>8145067</v>
      </c>
      <c r="T71" s="38">
        <v>3526969</v>
      </c>
      <c r="U71" s="38">
        <v>4618098</v>
      </c>
      <c r="W71" s="38" t="s">
        <v>1621</v>
      </c>
      <c r="X71" s="38" t="s">
        <v>63</v>
      </c>
      <c r="Y71" s="38">
        <v>0</v>
      </c>
      <c r="Z71" s="38">
        <f t="shared" si="2"/>
        <v>2061386</v>
      </c>
      <c r="AA71" s="38">
        <v>274400</v>
      </c>
      <c r="AB71" s="38">
        <v>1786986</v>
      </c>
    </row>
    <row r="72" spans="1:28" ht="15">
      <c r="A72" s="67">
        <v>66</v>
      </c>
      <c r="B72" s="68" t="s">
        <v>1624</v>
      </c>
      <c r="C72" s="67" t="s">
        <v>1625</v>
      </c>
      <c r="D72" s="67" t="s">
        <v>1496</v>
      </c>
      <c r="E72" s="16" t="s">
        <v>1626</v>
      </c>
      <c r="F72" s="52">
        <f t="shared" si="10"/>
        <v>8457892</v>
      </c>
      <c r="G72" s="30">
        <f>VLOOKUP(C72,P$7:U72,3,FALSE)</f>
        <v>2509900</v>
      </c>
      <c r="H72" s="30">
        <f t="shared" si="3"/>
        <v>4446026</v>
      </c>
      <c r="I72" s="30">
        <f t="shared" si="4"/>
        <v>1349405</v>
      </c>
      <c r="J72" s="30">
        <f t="shared" si="5"/>
        <v>3096621</v>
      </c>
      <c r="K72" s="30">
        <f t="shared" si="6"/>
        <v>8000</v>
      </c>
      <c r="L72" s="30">
        <f t="shared" si="7"/>
        <v>1493966</v>
      </c>
      <c r="M72" s="53">
        <f t="shared" si="8"/>
        <v>11500</v>
      </c>
      <c r="N72" s="53">
        <f t="shared" si="9"/>
        <v>1482466</v>
      </c>
      <c r="O72" s="53"/>
      <c r="P72" s="38" t="s">
        <v>1625</v>
      </c>
      <c r="Q72" s="38" t="s">
        <v>64</v>
      </c>
      <c r="R72" s="38">
        <v>2509900</v>
      </c>
      <c r="S72" s="38">
        <f aca="true" t="shared" si="11" ref="S72:S135">T72+U72</f>
        <v>4446026</v>
      </c>
      <c r="T72" s="38">
        <v>1349405</v>
      </c>
      <c r="U72" s="38">
        <v>3096621</v>
      </c>
      <c r="W72" s="38" t="s">
        <v>1625</v>
      </c>
      <c r="X72" s="38" t="s">
        <v>64</v>
      </c>
      <c r="Y72" s="38">
        <v>8000</v>
      </c>
      <c r="Z72" s="38">
        <f aca="true" t="shared" si="12" ref="Z72:Z135">AA72+AB72</f>
        <v>1493966</v>
      </c>
      <c r="AA72" s="38">
        <v>11500</v>
      </c>
      <c r="AB72" s="38">
        <v>1482466</v>
      </c>
    </row>
    <row r="73" spans="1:28" ht="15">
      <c r="A73" s="67">
        <v>67</v>
      </c>
      <c r="B73" s="68" t="s">
        <v>1627</v>
      </c>
      <c r="C73" s="67" t="s">
        <v>1628</v>
      </c>
      <c r="D73" s="67" t="s">
        <v>1496</v>
      </c>
      <c r="E73" s="16" t="s">
        <v>1629</v>
      </c>
      <c r="F73" s="52">
        <f t="shared" si="10"/>
        <v>7022636</v>
      </c>
      <c r="G73" s="30">
        <f>VLOOKUP(C73,P$7:U73,3,FALSE)</f>
        <v>581301</v>
      </c>
      <c r="H73" s="30">
        <f aca="true" t="shared" si="13" ref="H73:H136">I73+J73</f>
        <v>5327213</v>
      </c>
      <c r="I73" s="30">
        <f aca="true" t="shared" si="14" ref="I73:I136">VLOOKUP(C73,P$7:U$570,5,FALSE)</f>
        <v>2388733</v>
      </c>
      <c r="J73" s="30">
        <f aca="true" t="shared" si="15" ref="J73:J136">VLOOKUP(C73,P$7:U$570,6,FALSE)</f>
        <v>2938480</v>
      </c>
      <c r="K73" s="30">
        <f aca="true" t="shared" si="16" ref="K73:K136">VLOOKUP(C73,W$7:AB$566,3,FALSE)</f>
        <v>17250</v>
      </c>
      <c r="L73" s="30">
        <f aca="true" t="shared" si="17" ref="L73:L136">M73+N73</f>
        <v>1096872</v>
      </c>
      <c r="M73" s="53">
        <f aca="true" t="shared" si="18" ref="M73:M136">VLOOKUP(C73,W$7:AB$566,5,FALSE)</f>
        <v>0</v>
      </c>
      <c r="N73" s="53">
        <f aca="true" t="shared" si="19" ref="N73:N136">VLOOKUP(C73,W$7:AB$566,6,FALSE)</f>
        <v>1096872</v>
      </c>
      <c r="O73" s="53"/>
      <c r="P73" s="38" t="s">
        <v>1628</v>
      </c>
      <c r="Q73" s="38" t="s">
        <v>65</v>
      </c>
      <c r="R73" s="38">
        <v>581301</v>
      </c>
      <c r="S73" s="38">
        <f t="shared" si="11"/>
        <v>5327213</v>
      </c>
      <c r="T73" s="38">
        <v>2388733</v>
      </c>
      <c r="U73" s="38">
        <v>2938480</v>
      </c>
      <c r="W73" s="38" t="s">
        <v>1628</v>
      </c>
      <c r="X73" s="38" t="s">
        <v>65</v>
      </c>
      <c r="Y73" s="38">
        <v>17250</v>
      </c>
      <c r="Z73" s="38">
        <f t="shared" si="12"/>
        <v>1096872</v>
      </c>
      <c r="AA73" s="38">
        <v>0</v>
      </c>
      <c r="AB73" s="38">
        <v>1096872</v>
      </c>
    </row>
    <row r="74" spans="1:28" ht="15">
      <c r="A74" s="67">
        <v>68</v>
      </c>
      <c r="B74" s="68" t="s">
        <v>1630</v>
      </c>
      <c r="C74" s="67" t="s">
        <v>1631</v>
      </c>
      <c r="D74" s="67" t="s">
        <v>1496</v>
      </c>
      <c r="E74" s="16" t="s">
        <v>1632</v>
      </c>
      <c r="F74" s="52">
        <f t="shared" si="10"/>
        <v>17650051</v>
      </c>
      <c r="G74" s="30">
        <f>VLOOKUP(C74,P$7:U74,3,FALSE)</f>
        <v>10931000</v>
      </c>
      <c r="H74" s="30">
        <f t="shared" si="13"/>
        <v>1566314</v>
      </c>
      <c r="I74" s="30">
        <f t="shared" si="14"/>
        <v>0</v>
      </c>
      <c r="J74" s="30">
        <f t="shared" si="15"/>
        <v>1566314</v>
      </c>
      <c r="K74" s="30">
        <f t="shared" si="16"/>
        <v>0</v>
      </c>
      <c r="L74" s="30">
        <f t="shared" si="17"/>
        <v>5152737</v>
      </c>
      <c r="M74" s="53">
        <f t="shared" si="18"/>
        <v>2374000</v>
      </c>
      <c r="N74" s="53">
        <f t="shared" si="19"/>
        <v>2778737</v>
      </c>
      <c r="O74" s="53"/>
      <c r="P74" s="38" t="s">
        <v>1631</v>
      </c>
      <c r="Q74" s="38" t="s">
        <v>66</v>
      </c>
      <c r="R74" s="38">
        <v>10931000</v>
      </c>
      <c r="S74" s="38">
        <f t="shared" si="11"/>
        <v>1566314</v>
      </c>
      <c r="T74" s="38">
        <v>0</v>
      </c>
      <c r="U74" s="38">
        <v>1566314</v>
      </c>
      <c r="W74" s="38" t="s">
        <v>1631</v>
      </c>
      <c r="X74" s="38" t="s">
        <v>66</v>
      </c>
      <c r="Y74" s="38">
        <v>0</v>
      </c>
      <c r="Z74" s="38">
        <f t="shared" si="12"/>
        <v>5152737</v>
      </c>
      <c r="AA74" s="38">
        <v>2374000</v>
      </c>
      <c r="AB74" s="38">
        <v>2778737</v>
      </c>
    </row>
    <row r="75" spans="1:28" ht="15">
      <c r="A75" s="67">
        <v>69</v>
      </c>
      <c r="B75" s="68" t="s">
        <v>1633</v>
      </c>
      <c r="C75" s="67" t="s">
        <v>1634</v>
      </c>
      <c r="D75" s="67" t="s">
        <v>1496</v>
      </c>
      <c r="E75" s="16" t="s">
        <v>1635</v>
      </c>
      <c r="F75" s="52">
        <f t="shared" si="10"/>
        <v>84049205</v>
      </c>
      <c r="G75" s="30">
        <f>VLOOKUP(C75,P$7:U75,3,FALSE)</f>
        <v>6938390</v>
      </c>
      <c r="H75" s="30">
        <f t="shared" si="13"/>
        <v>12599812</v>
      </c>
      <c r="I75" s="30">
        <f t="shared" si="14"/>
        <v>5588854</v>
      </c>
      <c r="J75" s="30">
        <f t="shared" si="15"/>
        <v>7010958</v>
      </c>
      <c r="K75" s="30">
        <f t="shared" si="16"/>
        <v>0</v>
      </c>
      <c r="L75" s="30">
        <f t="shared" si="17"/>
        <v>64511003</v>
      </c>
      <c r="M75" s="53">
        <f t="shared" si="18"/>
        <v>4173575</v>
      </c>
      <c r="N75" s="53">
        <f t="shared" si="19"/>
        <v>60337428</v>
      </c>
      <c r="O75" s="53"/>
      <c r="P75" s="38" t="s">
        <v>1634</v>
      </c>
      <c r="Q75" s="38" t="s">
        <v>67</v>
      </c>
      <c r="R75" s="38">
        <v>6938390</v>
      </c>
      <c r="S75" s="38">
        <f t="shared" si="11"/>
        <v>12599812</v>
      </c>
      <c r="T75" s="38">
        <v>5588854</v>
      </c>
      <c r="U75" s="38">
        <v>7010958</v>
      </c>
      <c r="W75" s="38" t="s">
        <v>1634</v>
      </c>
      <c r="X75" s="38" t="s">
        <v>67</v>
      </c>
      <c r="Y75" s="38">
        <v>0</v>
      </c>
      <c r="Z75" s="38">
        <f t="shared" si="12"/>
        <v>64511003</v>
      </c>
      <c r="AA75" s="38">
        <v>4173575</v>
      </c>
      <c r="AB75" s="38">
        <v>60337428</v>
      </c>
    </row>
    <row r="76" spans="1:28" ht="15">
      <c r="A76" s="67">
        <v>70</v>
      </c>
      <c r="B76" s="68" t="s">
        <v>1636</v>
      </c>
      <c r="C76" s="67" t="s">
        <v>1637</v>
      </c>
      <c r="D76" s="67" t="s">
        <v>1496</v>
      </c>
      <c r="E76" s="16" t="s">
        <v>1638</v>
      </c>
      <c r="F76" s="52">
        <f t="shared" si="10"/>
        <v>9370963</v>
      </c>
      <c r="G76" s="30">
        <f>VLOOKUP(C76,P$7:U76,3,FALSE)</f>
        <v>250000</v>
      </c>
      <c r="H76" s="30">
        <f t="shared" si="13"/>
        <v>3499197</v>
      </c>
      <c r="I76" s="30">
        <f t="shared" si="14"/>
        <v>1447890</v>
      </c>
      <c r="J76" s="30">
        <f t="shared" si="15"/>
        <v>2051307</v>
      </c>
      <c r="K76" s="30">
        <f t="shared" si="16"/>
        <v>2962000</v>
      </c>
      <c r="L76" s="30">
        <f t="shared" si="17"/>
        <v>2659766</v>
      </c>
      <c r="M76" s="53">
        <f t="shared" si="18"/>
        <v>0</v>
      </c>
      <c r="N76" s="53">
        <f t="shared" si="19"/>
        <v>2659766</v>
      </c>
      <c r="O76" s="53"/>
      <c r="P76" s="38" t="s">
        <v>1637</v>
      </c>
      <c r="Q76" s="38" t="s">
        <v>68</v>
      </c>
      <c r="R76" s="38">
        <v>250000</v>
      </c>
      <c r="S76" s="38">
        <f t="shared" si="11"/>
        <v>3499197</v>
      </c>
      <c r="T76" s="38">
        <v>1447890</v>
      </c>
      <c r="U76" s="38">
        <v>2051307</v>
      </c>
      <c r="W76" s="38" t="s">
        <v>1637</v>
      </c>
      <c r="X76" s="38" t="s">
        <v>68</v>
      </c>
      <c r="Y76" s="38">
        <v>2962000</v>
      </c>
      <c r="Z76" s="38">
        <f t="shared" si="12"/>
        <v>2659766</v>
      </c>
      <c r="AA76" s="38">
        <v>0</v>
      </c>
      <c r="AB76" s="38">
        <v>2659766</v>
      </c>
    </row>
    <row r="77" spans="1:28" ht="15">
      <c r="A77" s="67">
        <v>71</v>
      </c>
      <c r="B77" s="68" t="s">
        <v>1639</v>
      </c>
      <c r="C77" s="67" t="s">
        <v>1640</v>
      </c>
      <c r="D77" s="67" t="s">
        <v>1496</v>
      </c>
      <c r="E77" s="16" t="s">
        <v>1641</v>
      </c>
      <c r="F77" s="52">
        <f t="shared" si="10"/>
        <v>21096752</v>
      </c>
      <c r="G77" s="30">
        <f>VLOOKUP(C77,P$7:U77,3,FALSE)</f>
        <v>986025</v>
      </c>
      <c r="H77" s="30">
        <f t="shared" si="13"/>
        <v>9353041</v>
      </c>
      <c r="I77" s="30">
        <f t="shared" si="14"/>
        <v>3277265</v>
      </c>
      <c r="J77" s="30">
        <f t="shared" si="15"/>
        <v>6075776</v>
      </c>
      <c r="K77" s="30">
        <f t="shared" si="16"/>
        <v>2309700</v>
      </c>
      <c r="L77" s="30">
        <f t="shared" si="17"/>
        <v>8447986</v>
      </c>
      <c r="M77" s="53">
        <f t="shared" si="18"/>
        <v>152349</v>
      </c>
      <c r="N77" s="53">
        <f t="shared" si="19"/>
        <v>8295637</v>
      </c>
      <c r="O77" s="53"/>
      <c r="P77" s="38" t="s">
        <v>1640</v>
      </c>
      <c r="Q77" s="38" t="s">
        <v>69</v>
      </c>
      <c r="R77" s="38">
        <v>986025</v>
      </c>
      <c r="S77" s="38">
        <f t="shared" si="11"/>
        <v>9353041</v>
      </c>
      <c r="T77" s="38">
        <v>3277265</v>
      </c>
      <c r="U77" s="38">
        <v>6075776</v>
      </c>
      <c r="W77" s="38" t="s">
        <v>1640</v>
      </c>
      <c r="X77" s="38" t="s">
        <v>69</v>
      </c>
      <c r="Y77" s="38">
        <v>2309700</v>
      </c>
      <c r="Z77" s="38">
        <f t="shared" si="12"/>
        <v>8447986</v>
      </c>
      <c r="AA77" s="38">
        <v>152349</v>
      </c>
      <c r="AB77" s="38">
        <v>8295637</v>
      </c>
    </row>
    <row r="78" spans="1:28" ht="15">
      <c r="A78" s="67">
        <v>72</v>
      </c>
      <c r="B78" s="68" t="s">
        <v>1642</v>
      </c>
      <c r="C78" s="67" t="s">
        <v>1643</v>
      </c>
      <c r="D78" s="67" t="s">
        <v>1496</v>
      </c>
      <c r="E78" s="16" t="s">
        <v>1644</v>
      </c>
      <c r="F78" s="52">
        <f t="shared" si="10"/>
        <v>48257496</v>
      </c>
      <c r="G78" s="30">
        <f>VLOOKUP(C78,P$7:U78,3,FALSE)</f>
        <v>1500</v>
      </c>
      <c r="H78" s="30">
        <f t="shared" si="13"/>
        <v>2031995</v>
      </c>
      <c r="I78" s="30">
        <f t="shared" si="14"/>
        <v>600</v>
      </c>
      <c r="J78" s="30">
        <f t="shared" si="15"/>
        <v>2031395</v>
      </c>
      <c r="K78" s="30">
        <f t="shared" si="16"/>
        <v>39902750</v>
      </c>
      <c r="L78" s="30">
        <f t="shared" si="17"/>
        <v>6321251</v>
      </c>
      <c r="M78" s="53">
        <f t="shared" si="18"/>
        <v>0</v>
      </c>
      <c r="N78" s="53">
        <f t="shared" si="19"/>
        <v>6321251</v>
      </c>
      <c r="O78" s="53"/>
      <c r="P78" s="38" t="s">
        <v>1643</v>
      </c>
      <c r="Q78" s="38" t="s">
        <v>70</v>
      </c>
      <c r="R78" s="38">
        <v>1500</v>
      </c>
      <c r="S78" s="38">
        <f t="shared" si="11"/>
        <v>2031995</v>
      </c>
      <c r="T78" s="38">
        <v>600</v>
      </c>
      <c r="U78" s="38">
        <v>2031395</v>
      </c>
      <c r="W78" s="38" t="s">
        <v>1643</v>
      </c>
      <c r="X78" s="38" t="s">
        <v>70</v>
      </c>
      <c r="Y78" s="38">
        <v>39902750</v>
      </c>
      <c r="Z78" s="38">
        <f t="shared" si="12"/>
        <v>6321251</v>
      </c>
      <c r="AA78" s="38">
        <v>0</v>
      </c>
      <c r="AB78" s="38">
        <v>6321251</v>
      </c>
    </row>
    <row r="79" spans="1:28" ht="15">
      <c r="A79" s="67">
        <v>73</v>
      </c>
      <c r="B79" s="68" t="s">
        <v>1645</v>
      </c>
      <c r="C79" s="67" t="s">
        <v>1646</v>
      </c>
      <c r="D79" s="67" t="s">
        <v>1496</v>
      </c>
      <c r="E79" s="16" t="s">
        <v>1647</v>
      </c>
      <c r="F79" s="52">
        <f t="shared" si="10"/>
        <v>8156702</v>
      </c>
      <c r="G79" s="30">
        <f>VLOOKUP(C79,P$7:U79,3,FALSE)</f>
        <v>0</v>
      </c>
      <c r="H79" s="30">
        <f t="shared" si="13"/>
        <v>3245105</v>
      </c>
      <c r="I79" s="30">
        <f t="shared" si="14"/>
        <v>194610</v>
      </c>
      <c r="J79" s="30">
        <f t="shared" si="15"/>
        <v>3050495</v>
      </c>
      <c r="K79" s="30">
        <f t="shared" si="16"/>
        <v>0</v>
      </c>
      <c r="L79" s="30">
        <f t="shared" si="17"/>
        <v>4911597</v>
      </c>
      <c r="M79" s="53">
        <f t="shared" si="18"/>
        <v>1984100</v>
      </c>
      <c r="N79" s="53">
        <f t="shared" si="19"/>
        <v>2927497</v>
      </c>
      <c r="O79" s="53"/>
      <c r="P79" s="38" t="s">
        <v>1646</v>
      </c>
      <c r="Q79" s="38" t="s">
        <v>71</v>
      </c>
      <c r="R79" s="38">
        <v>0</v>
      </c>
      <c r="S79" s="38">
        <f t="shared" si="11"/>
        <v>3245105</v>
      </c>
      <c r="T79" s="38">
        <v>194610</v>
      </c>
      <c r="U79" s="38">
        <v>3050495</v>
      </c>
      <c r="W79" s="38" t="s">
        <v>1646</v>
      </c>
      <c r="X79" s="38" t="s">
        <v>71</v>
      </c>
      <c r="Y79" s="38">
        <v>0</v>
      </c>
      <c r="Z79" s="38">
        <f t="shared" si="12"/>
        <v>4911597</v>
      </c>
      <c r="AA79" s="38">
        <v>1984100</v>
      </c>
      <c r="AB79" s="38">
        <v>2927497</v>
      </c>
    </row>
    <row r="80" spans="1:28" ht="15">
      <c r="A80" s="67">
        <v>74</v>
      </c>
      <c r="B80" s="68" t="s">
        <v>1648</v>
      </c>
      <c r="C80" s="67" t="s">
        <v>1649</v>
      </c>
      <c r="D80" s="67" t="s">
        <v>1496</v>
      </c>
      <c r="E80" s="16" t="s">
        <v>1650</v>
      </c>
      <c r="F80" s="52">
        <f t="shared" si="10"/>
        <v>46693821</v>
      </c>
      <c r="G80" s="30">
        <f>VLOOKUP(C80,P$7:U80,3,FALSE)</f>
        <v>3260700</v>
      </c>
      <c r="H80" s="30">
        <f t="shared" si="13"/>
        <v>20150498</v>
      </c>
      <c r="I80" s="30">
        <f t="shared" si="14"/>
        <v>9317110</v>
      </c>
      <c r="J80" s="30">
        <f t="shared" si="15"/>
        <v>10833388</v>
      </c>
      <c r="K80" s="30">
        <f t="shared" si="16"/>
        <v>307900</v>
      </c>
      <c r="L80" s="30">
        <f t="shared" si="17"/>
        <v>22974723</v>
      </c>
      <c r="M80" s="53">
        <f t="shared" si="18"/>
        <v>12455071</v>
      </c>
      <c r="N80" s="53">
        <f t="shared" si="19"/>
        <v>10519652</v>
      </c>
      <c r="O80" s="53"/>
      <c r="P80" s="38" t="s">
        <v>1649</v>
      </c>
      <c r="Q80" s="38" t="s">
        <v>72</v>
      </c>
      <c r="R80" s="38">
        <v>3260700</v>
      </c>
      <c r="S80" s="38">
        <f t="shared" si="11"/>
        <v>20150498</v>
      </c>
      <c r="T80" s="38">
        <v>9317110</v>
      </c>
      <c r="U80" s="38">
        <v>10833388</v>
      </c>
      <c r="W80" s="38" t="s">
        <v>1649</v>
      </c>
      <c r="X80" s="38" t="s">
        <v>72</v>
      </c>
      <c r="Y80" s="38">
        <v>307900</v>
      </c>
      <c r="Z80" s="38">
        <f t="shared" si="12"/>
        <v>22974723</v>
      </c>
      <c r="AA80" s="38">
        <v>12455071</v>
      </c>
      <c r="AB80" s="38">
        <v>10519652</v>
      </c>
    </row>
    <row r="81" spans="1:28" ht="15">
      <c r="A81" s="67">
        <v>75</v>
      </c>
      <c r="B81" s="68" t="s">
        <v>1651</v>
      </c>
      <c r="C81" s="67" t="s">
        <v>1652</v>
      </c>
      <c r="D81" s="67" t="s">
        <v>1496</v>
      </c>
      <c r="E81" s="16" t="s">
        <v>1653</v>
      </c>
      <c r="F81" s="52">
        <f t="shared" si="10"/>
        <v>8358482</v>
      </c>
      <c r="G81" s="30">
        <f>VLOOKUP(C81,P$7:U81,3,FALSE)</f>
        <v>384000</v>
      </c>
      <c r="H81" s="30">
        <f t="shared" si="13"/>
        <v>6258685</v>
      </c>
      <c r="I81" s="30">
        <f t="shared" si="14"/>
        <v>4123773</v>
      </c>
      <c r="J81" s="30">
        <f t="shared" si="15"/>
        <v>2134912</v>
      </c>
      <c r="K81" s="30">
        <f t="shared" si="16"/>
        <v>0</v>
      </c>
      <c r="L81" s="30">
        <f t="shared" si="17"/>
        <v>1715797</v>
      </c>
      <c r="M81" s="53">
        <f t="shared" si="18"/>
        <v>0</v>
      </c>
      <c r="N81" s="53">
        <f t="shared" si="19"/>
        <v>1715797</v>
      </c>
      <c r="O81" s="53"/>
      <c r="P81" s="38" t="s">
        <v>1652</v>
      </c>
      <c r="Q81" s="38" t="s">
        <v>74</v>
      </c>
      <c r="R81" s="38">
        <v>384000</v>
      </c>
      <c r="S81" s="38">
        <f t="shared" si="11"/>
        <v>6258685</v>
      </c>
      <c r="T81" s="38">
        <v>4123773</v>
      </c>
      <c r="U81" s="38">
        <v>2134912</v>
      </c>
      <c r="W81" s="38" t="s">
        <v>1652</v>
      </c>
      <c r="X81" s="38" t="s">
        <v>74</v>
      </c>
      <c r="Y81" s="38">
        <v>0</v>
      </c>
      <c r="Z81" s="38">
        <f t="shared" si="12"/>
        <v>1715797</v>
      </c>
      <c r="AA81" s="38">
        <v>0</v>
      </c>
      <c r="AB81" s="38">
        <v>1715797</v>
      </c>
    </row>
    <row r="82" spans="1:28" ht="15">
      <c r="A82" s="67">
        <v>76</v>
      </c>
      <c r="B82" s="68" t="s">
        <v>1654</v>
      </c>
      <c r="C82" s="67" t="s">
        <v>1655</v>
      </c>
      <c r="D82" s="67" t="s">
        <v>1496</v>
      </c>
      <c r="E82" s="16" t="s">
        <v>1656</v>
      </c>
      <c r="F82" s="52">
        <f t="shared" si="10"/>
        <v>10348434</v>
      </c>
      <c r="G82" s="30">
        <f>VLOOKUP(C82,P$7:U82,3,FALSE)</f>
        <v>4408730</v>
      </c>
      <c r="H82" s="30">
        <f t="shared" si="13"/>
        <v>4691460</v>
      </c>
      <c r="I82" s="30">
        <f t="shared" si="14"/>
        <v>1775760</v>
      </c>
      <c r="J82" s="30">
        <f t="shared" si="15"/>
        <v>2915700</v>
      </c>
      <c r="K82" s="30">
        <f t="shared" si="16"/>
        <v>0</v>
      </c>
      <c r="L82" s="30">
        <f t="shared" si="17"/>
        <v>1248244</v>
      </c>
      <c r="M82" s="53">
        <f t="shared" si="18"/>
        <v>0</v>
      </c>
      <c r="N82" s="53">
        <f t="shared" si="19"/>
        <v>1248244</v>
      </c>
      <c r="O82" s="53"/>
      <c r="P82" s="38" t="s">
        <v>1655</v>
      </c>
      <c r="Q82" s="38" t="s">
        <v>75</v>
      </c>
      <c r="R82" s="38">
        <v>4408730</v>
      </c>
      <c r="S82" s="38">
        <f t="shared" si="11"/>
        <v>4691460</v>
      </c>
      <c r="T82" s="38">
        <v>1775760</v>
      </c>
      <c r="U82" s="38">
        <v>2915700</v>
      </c>
      <c r="W82" s="38" t="s">
        <v>1655</v>
      </c>
      <c r="X82" s="38" t="s">
        <v>75</v>
      </c>
      <c r="Y82" s="38">
        <v>0</v>
      </c>
      <c r="Z82" s="38">
        <f t="shared" si="12"/>
        <v>1248244</v>
      </c>
      <c r="AA82" s="38">
        <v>0</v>
      </c>
      <c r="AB82" s="38">
        <v>1248244</v>
      </c>
    </row>
    <row r="83" spans="1:28" ht="15">
      <c r="A83" s="67">
        <v>77</v>
      </c>
      <c r="B83" s="68" t="s">
        <v>1657</v>
      </c>
      <c r="C83" s="67" t="s">
        <v>1658</v>
      </c>
      <c r="D83" s="67" t="s">
        <v>1496</v>
      </c>
      <c r="E83" s="16" t="s">
        <v>1659</v>
      </c>
      <c r="F83" s="52">
        <f t="shared" si="10"/>
        <v>5248280</v>
      </c>
      <c r="G83" s="30">
        <f>VLOOKUP(C83,P$7:U83,3,FALSE)</f>
        <v>1</v>
      </c>
      <c r="H83" s="30">
        <f t="shared" si="13"/>
        <v>3159952</v>
      </c>
      <c r="I83" s="30">
        <f t="shared" si="14"/>
        <v>456687</v>
      </c>
      <c r="J83" s="30">
        <f t="shared" si="15"/>
        <v>2703265</v>
      </c>
      <c r="K83" s="30">
        <f t="shared" si="16"/>
        <v>1300</v>
      </c>
      <c r="L83" s="30">
        <f t="shared" si="17"/>
        <v>2087027</v>
      </c>
      <c r="M83" s="53">
        <f t="shared" si="18"/>
        <v>583450</v>
      </c>
      <c r="N83" s="53">
        <f t="shared" si="19"/>
        <v>1503577</v>
      </c>
      <c r="O83" s="53"/>
      <c r="P83" s="38" t="s">
        <v>1658</v>
      </c>
      <c r="Q83" s="38" t="s">
        <v>76</v>
      </c>
      <c r="R83" s="38">
        <v>1</v>
      </c>
      <c r="S83" s="38">
        <f t="shared" si="11"/>
        <v>3159952</v>
      </c>
      <c r="T83" s="38">
        <v>456687</v>
      </c>
      <c r="U83" s="38">
        <v>2703265</v>
      </c>
      <c r="W83" s="38" t="s">
        <v>1658</v>
      </c>
      <c r="X83" s="38" t="s">
        <v>76</v>
      </c>
      <c r="Y83" s="38">
        <v>1300</v>
      </c>
      <c r="Z83" s="38">
        <f t="shared" si="12"/>
        <v>2087027</v>
      </c>
      <c r="AA83" s="38">
        <v>583450</v>
      </c>
      <c r="AB83" s="38">
        <v>1503577</v>
      </c>
    </row>
    <row r="84" spans="1:28" ht="15">
      <c r="A84" s="67">
        <v>78</v>
      </c>
      <c r="B84" s="68" t="s">
        <v>1660</v>
      </c>
      <c r="C84" s="67" t="s">
        <v>1661</v>
      </c>
      <c r="D84" s="67" t="s">
        <v>1496</v>
      </c>
      <c r="E84" s="16" t="s">
        <v>1662</v>
      </c>
      <c r="F84" s="52">
        <f t="shared" si="10"/>
        <v>7023290</v>
      </c>
      <c r="G84" s="30">
        <f>VLOOKUP(C84,P$7:U84,3,FALSE)</f>
        <v>415002</v>
      </c>
      <c r="H84" s="30">
        <f t="shared" si="13"/>
        <v>41657</v>
      </c>
      <c r="I84" s="30">
        <f t="shared" si="14"/>
        <v>0</v>
      </c>
      <c r="J84" s="30">
        <f t="shared" si="15"/>
        <v>41657</v>
      </c>
      <c r="K84" s="30">
        <f t="shared" si="16"/>
        <v>3000</v>
      </c>
      <c r="L84" s="30">
        <f t="shared" si="17"/>
        <v>6563631</v>
      </c>
      <c r="M84" s="53">
        <f t="shared" si="18"/>
        <v>5965000</v>
      </c>
      <c r="N84" s="53">
        <f t="shared" si="19"/>
        <v>598631</v>
      </c>
      <c r="O84" s="53"/>
      <c r="P84" s="38" t="s">
        <v>1661</v>
      </c>
      <c r="Q84" s="38" t="s">
        <v>77</v>
      </c>
      <c r="R84" s="38">
        <v>415002</v>
      </c>
      <c r="S84" s="38">
        <f t="shared" si="11"/>
        <v>41657</v>
      </c>
      <c r="T84" s="38">
        <v>0</v>
      </c>
      <c r="U84" s="38">
        <v>41657</v>
      </c>
      <c r="W84" s="38" t="s">
        <v>1661</v>
      </c>
      <c r="X84" s="38" t="s">
        <v>77</v>
      </c>
      <c r="Y84" s="38">
        <v>3000</v>
      </c>
      <c r="Z84" s="38">
        <f t="shared" si="12"/>
        <v>6563631</v>
      </c>
      <c r="AA84" s="38">
        <v>5965000</v>
      </c>
      <c r="AB84" s="38">
        <v>598631</v>
      </c>
    </row>
    <row r="85" spans="1:28" ht="15">
      <c r="A85" s="67">
        <v>79</v>
      </c>
      <c r="B85" s="68" t="s">
        <v>1663</v>
      </c>
      <c r="C85" s="67" t="s">
        <v>1664</v>
      </c>
      <c r="D85" s="67" t="s">
        <v>1496</v>
      </c>
      <c r="E85" s="16" t="s">
        <v>1665</v>
      </c>
      <c r="F85" s="52">
        <f t="shared" si="10"/>
        <v>12455243</v>
      </c>
      <c r="G85" s="30">
        <f>VLOOKUP(C85,P$7:U85,3,FALSE)</f>
        <v>885390</v>
      </c>
      <c r="H85" s="30">
        <f t="shared" si="13"/>
        <v>8087995</v>
      </c>
      <c r="I85" s="30">
        <f t="shared" si="14"/>
        <v>800610</v>
      </c>
      <c r="J85" s="30">
        <f t="shared" si="15"/>
        <v>7287385</v>
      </c>
      <c r="K85" s="30">
        <f t="shared" si="16"/>
        <v>138700</v>
      </c>
      <c r="L85" s="30">
        <f t="shared" si="17"/>
        <v>3343158</v>
      </c>
      <c r="M85" s="53">
        <f t="shared" si="18"/>
        <v>68200</v>
      </c>
      <c r="N85" s="53">
        <f t="shared" si="19"/>
        <v>3274958</v>
      </c>
      <c r="O85" s="53"/>
      <c r="P85" s="38" t="s">
        <v>1664</v>
      </c>
      <c r="Q85" s="38" t="s">
        <v>78</v>
      </c>
      <c r="R85" s="38">
        <v>885390</v>
      </c>
      <c r="S85" s="38">
        <f t="shared" si="11"/>
        <v>8087995</v>
      </c>
      <c r="T85" s="38">
        <v>800610</v>
      </c>
      <c r="U85" s="38">
        <v>7287385</v>
      </c>
      <c r="W85" s="38" t="s">
        <v>1664</v>
      </c>
      <c r="X85" s="38" t="s">
        <v>78</v>
      </c>
      <c r="Y85" s="38">
        <v>138700</v>
      </c>
      <c r="Z85" s="38">
        <f t="shared" si="12"/>
        <v>3343158</v>
      </c>
      <c r="AA85" s="38">
        <v>68200</v>
      </c>
      <c r="AB85" s="38">
        <v>3274958</v>
      </c>
    </row>
    <row r="86" spans="1:28" ht="15">
      <c r="A86" s="67">
        <v>80</v>
      </c>
      <c r="B86" s="68" t="s">
        <v>1666</v>
      </c>
      <c r="C86" s="67" t="s">
        <v>1667</v>
      </c>
      <c r="D86" s="67" t="s">
        <v>1496</v>
      </c>
      <c r="E86" s="16" t="s">
        <v>1668</v>
      </c>
      <c r="F86" s="52">
        <f t="shared" si="10"/>
        <v>8843710</v>
      </c>
      <c r="G86" s="30">
        <f>VLOOKUP(C86,P$7:U86,3,FALSE)</f>
        <v>516050</v>
      </c>
      <c r="H86" s="30">
        <f t="shared" si="13"/>
        <v>4487795</v>
      </c>
      <c r="I86" s="30">
        <f t="shared" si="14"/>
        <v>938917</v>
      </c>
      <c r="J86" s="30">
        <f t="shared" si="15"/>
        <v>3548878</v>
      </c>
      <c r="K86" s="30">
        <f t="shared" si="16"/>
        <v>731352</v>
      </c>
      <c r="L86" s="30">
        <f t="shared" si="17"/>
        <v>3108513</v>
      </c>
      <c r="M86" s="53">
        <f t="shared" si="18"/>
        <v>14651</v>
      </c>
      <c r="N86" s="53">
        <f t="shared" si="19"/>
        <v>3093862</v>
      </c>
      <c r="O86" s="53"/>
      <c r="P86" s="38" t="s">
        <v>1667</v>
      </c>
      <c r="Q86" s="38" t="s">
        <v>79</v>
      </c>
      <c r="R86" s="38">
        <v>516050</v>
      </c>
      <c r="S86" s="38">
        <f t="shared" si="11"/>
        <v>4487795</v>
      </c>
      <c r="T86" s="38">
        <v>938917</v>
      </c>
      <c r="U86" s="38">
        <v>3548878</v>
      </c>
      <c r="W86" s="38" t="s">
        <v>1667</v>
      </c>
      <c r="X86" s="38" t="s">
        <v>79</v>
      </c>
      <c r="Y86" s="38">
        <v>731352</v>
      </c>
      <c r="Z86" s="38">
        <f t="shared" si="12"/>
        <v>3108513</v>
      </c>
      <c r="AA86" s="38">
        <v>14651</v>
      </c>
      <c r="AB86" s="38">
        <v>3093862</v>
      </c>
    </row>
    <row r="87" spans="1:28" ht="15">
      <c r="A87" s="67">
        <v>81</v>
      </c>
      <c r="B87" s="68" t="s">
        <v>1669</v>
      </c>
      <c r="C87" s="67" t="s">
        <v>1670</v>
      </c>
      <c r="D87" s="67" t="s">
        <v>1496</v>
      </c>
      <c r="E87" s="16" t="s">
        <v>1671</v>
      </c>
      <c r="F87" s="52">
        <f t="shared" si="10"/>
        <v>15004859</v>
      </c>
      <c r="G87" s="30">
        <f>VLOOKUP(C87,P$7:U87,3,FALSE)</f>
        <v>5603177</v>
      </c>
      <c r="H87" s="30">
        <f t="shared" si="13"/>
        <v>6787655</v>
      </c>
      <c r="I87" s="30">
        <f t="shared" si="14"/>
        <v>4009677</v>
      </c>
      <c r="J87" s="30">
        <f t="shared" si="15"/>
        <v>2777978</v>
      </c>
      <c r="K87" s="30">
        <f t="shared" si="16"/>
        <v>374900</v>
      </c>
      <c r="L87" s="30">
        <f t="shared" si="17"/>
        <v>2239127</v>
      </c>
      <c r="M87" s="53">
        <f t="shared" si="18"/>
        <v>1000</v>
      </c>
      <c r="N87" s="53">
        <f t="shared" si="19"/>
        <v>2238127</v>
      </c>
      <c r="O87" s="53"/>
      <c r="P87" s="38" t="s">
        <v>1670</v>
      </c>
      <c r="Q87" s="38" t="s">
        <v>80</v>
      </c>
      <c r="R87" s="38">
        <v>5603177</v>
      </c>
      <c r="S87" s="38">
        <f t="shared" si="11"/>
        <v>6787655</v>
      </c>
      <c r="T87" s="38">
        <v>4009677</v>
      </c>
      <c r="U87" s="38">
        <v>2777978</v>
      </c>
      <c r="W87" s="38" t="s">
        <v>1670</v>
      </c>
      <c r="X87" s="38" t="s">
        <v>80</v>
      </c>
      <c r="Y87" s="38">
        <v>374900</v>
      </c>
      <c r="Z87" s="38">
        <f t="shared" si="12"/>
        <v>2239127</v>
      </c>
      <c r="AA87" s="38">
        <v>1000</v>
      </c>
      <c r="AB87" s="38">
        <v>2238127</v>
      </c>
    </row>
    <row r="88" spans="1:28" ht="15">
      <c r="A88" s="67">
        <v>82</v>
      </c>
      <c r="B88" s="68" t="s">
        <v>1672</v>
      </c>
      <c r="C88" s="67" t="s">
        <v>1673</v>
      </c>
      <c r="D88" s="67" t="s">
        <v>1496</v>
      </c>
      <c r="E88" s="16" t="s">
        <v>1118</v>
      </c>
      <c r="F88" s="52">
        <f t="shared" si="10"/>
        <v>2914270</v>
      </c>
      <c r="G88" s="30">
        <f>VLOOKUP(C88,P$7:U88,3,FALSE)</f>
        <v>320200</v>
      </c>
      <c r="H88" s="30">
        <f t="shared" si="13"/>
        <v>490751</v>
      </c>
      <c r="I88" s="30">
        <f t="shared" si="14"/>
        <v>12000</v>
      </c>
      <c r="J88" s="30">
        <f t="shared" si="15"/>
        <v>478751</v>
      </c>
      <c r="K88" s="30">
        <f t="shared" si="16"/>
        <v>0</v>
      </c>
      <c r="L88" s="30">
        <f t="shared" si="17"/>
        <v>2103319</v>
      </c>
      <c r="M88" s="53">
        <f t="shared" si="18"/>
        <v>0</v>
      </c>
      <c r="N88" s="53">
        <f t="shared" si="19"/>
        <v>2103319</v>
      </c>
      <c r="O88" s="53"/>
      <c r="P88" s="38" t="s">
        <v>1673</v>
      </c>
      <c r="Q88" s="38" t="s">
        <v>81</v>
      </c>
      <c r="R88" s="38">
        <v>320200</v>
      </c>
      <c r="S88" s="38">
        <f t="shared" si="11"/>
        <v>490751</v>
      </c>
      <c r="T88" s="38">
        <v>12000</v>
      </c>
      <c r="U88" s="38">
        <v>478751</v>
      </c>
      <c r="W88" s="38" t="s">
        <v>1673</v>
      </c>
      <c r="X88" s="38" t="s">
        <v>81</v>
      </c>
      <c r="Y88" s="38">
        <v>0</v>
      </c>
      <c r="Z88" s="38">
        <f t="shared" si="12"/>
        <v>2103319</v>
      </c>
      <c r="AA88" s="38">
        <v>0</v>
      </c>
      <c r="AB88" s="38">
        <v>2103319</v>
      </c>
    </row>
    <row r="89" spans="1:28" ht="15">
      <c r="A89" s="67">
        <v>83</v>
      </c>
      <c r="B89" s="68" t="s">
        <v>1674</v>
      </c>
      <c r="C89" s="67" t="s">
        <v>1675</v>
      </c>
      <c r="D89" s="67" t="s">
        <v>1496</v>
      </c>
      <c r="E89" s="16" t="s">
        <v>1676</v>
      </c>
      <c r="F89" s="52">
        <f t="shared" si="10"/>
        <v>27601197</v>
      </c>
      <c r="G89" s="30">
        <f>VLOOKUP(C89,P$7:U89,3,FALSE)</f>
        <v>2897518</v>
      </c>
      <c r="H89" s="30">
        <f t="shared" si="13"/>
        <v>16304541</v>
      </c>
      <c r="I89" s="30">
        <f t="shared" si="14"/>
        <v>5589583</v>
      </c>
      <c r="J89" s="30">
        <f t="shared" si="15"/>
        <v>10714958</v>
      </c>
      <c r="K89" s="30">
        <f t="shared" si="16"/>
        <v>42000</v>
      </c>
      <c r="L89" s="30">
        <f t="shared" si="17"/>
        <v>8357138</v>
      </c>
      <c r="M89" s="53">
        <f t="shared" si="18"/>
        <v>613228</v>
      </c>
      <c r="N89" s="53">
        <f t="shared" si="19"/>
        <v>7743910</v>
      </c>
      <c r="O89" s="53"/>
      <c r="P89" s="38" t="s">
        <v>1675</v>
      </c>
      <c r="Q89" s="38" t="s">
        <v>82</v>
      </c>
      <c r="R89" s="38">
        <v>2897518</v>
      </c>
      <c r="S89" s="38">
        <f t="shared" si="11"/>
        <v>16304541</v>
      </c>
      <c r="T89" s="38">
        <v>5589583</v>
      </c>
      <c r="U89" s="38">
        <v>10714958</v>
      </c>
      <c r="W89" s="38" t="s">
        <v>1675</v>
      </c>
      <c r="X89" s="38" t="s">
        <v>82</v>
      </c>
      <c r="Y89" s="38">
        <v>42000</v>
      </c>
      <c r="Z89" s="38">
        <f t="shared" si="12"/>
        <v>8357138</v>
      </c>
      <c r="AA89" s="38">
        <v>613228</v>
      </c>
      <c r="AB89" s="38">
        <v>7743910</v>
      </c>
    </row>
    <row r="90" spans="1:28" ht="15">
      <c r="A90" s="67">
        <v>84</v>
      </c>
      <c r="B90" s="68" t="s">
        <v>1677</v>
      </c>
      <c r="C90" s="67" t="s">
        <v>1678</v>
      </c>
      <c r="D90" s="67" t="s">
        <v>1496</v>
      </c>
      <c r="E90" s="16" t="s">
        <v>1679</v>
      </c>
      <c r="F90" s="52">
        <f t="shared" si="10"/>
        <v>32858506</v>
      </c>
      <c r="G90" s="30">
        <f>VLOOKUP(C90,P$7:U90,3,FALSE)</f>
        <v>14308243</v>
      </c>
      <c r="H90" s="30">
        <f t="shared" si="13"/>
        <v>11678261</v>
      </c>
      <c r="I90" s="30">
        <f t="shared" si="14"/>
        <v>5479519</v>
      </c>
      <c r="J90" s="30">
        <f t="shared" si="15"/>
        <v>6198742</v>
      </c>
      <c r="K90" s="30">
        <f t="shared" si="16"/>
        <v>186452</v>
      </c>
      <c r="L90" s="30">
        <f t="shared" si="17"/>
        <v>6685550</v>
      </c>
      <c r="M90" s="53">
        <f t="shared" si="18"/>
        <v>4063722</v>
      </c>
      <c r="N90" s="53">
        <f t="shared" si="19"/>
        <v>2621828</v>
      </c>
      <c r="O90" s="53"/>
      <c r="P90" s="38" t="s">
        <v>1678</v>
      </c>
      <c r="Q90" s="38" t="s">
        <v>83</v>
      </c>
      <c r="R90" s="38">
        <v>14308243</v>
      </c>
      <c r="S90" s="38">
        <f t="shared" si="11"/>
        <v>11678261</v>
      </c>
      <c r="T90" s="38">
        <v>5479519</v>
      </c>
      <c r="U90" s="38">
        <v>6198742</v>
      </c>
      <c r="W90" s="38" t="s">
        <v>1678</v>
      </c>
      <c r="X90" s="38" t="s">
        <v>83</v>
      </c>
      <c r="Y90" s="38">
        <v>186452</v>
      </c>
      <c r="Z90" s="38">
        <f t="shared" si="12"/>
        <v>6685550</v>
      </c>
      <c r="AA90" s="38">
        <v>4063722</v>
      </c>
      <c r="AB90" s="38">
        <v>2621828</v>
      </c>
    </row>
    <row r="91" spans="1:28" ht="15">
      <c r="A91" s="67">
        <v>85</v>
      </c>
      <c r="B91" s="68" t="s">
        <v>1680</v>
      </c>
      <c r="C91" s="67" t="s">
        <v>1681</v>
      </c>
      <c r="D91" s="67" t="s">
        <v>1496</v>
      </c>
      <c r="E91" s="16" t="s">
        <v>1682</v>
      </c>
      <c r="F91" s="52">
        <f t="shared" si="10"/>
        <v>16728692</v>
      </c>
      <c r="G91" s="30">
        <f>VLOOKUP(C91,P$7:U91,3,FALSE)</f>
        <v>0</v>
      </c>
      <c r="H91" s="30">
        <f t="shared" si="13"/>
        <v>800</v>
      </c>
      <c r="I91" s="30">
        <f t="shared" si="14"/>
        <v>0</v>
      </c>
      <c r="J91" s="30">
        <f t="shared" si="15"/>
        <v>800</v>
      </c>
      <c r="K91" s="30">
        <f t="shared" si="16"/>
        <v>13233800</v>
      </c>
      <c r="L91" s="30">
        <f t="shared" si="17"/>
        <v>3494092</v>
      </c>
      <c r="M91" s="53">
        <f t="shared" si="18"/>
        <v>0</v>
      </c>
      <c r="N91" s="53">
        <f t="shared" si="19"/>
        <v>3494092</v>
      </c>
      <c r="O91" s="53"/>
      <c r="P91" s="38" t="s">
        <v>1681</v>
      </c>
      <c r="Q91" s="38" t="s">
        <v>84</v>
      </c>
      <c r="R91" s="38">
        <v>0</v>
      </c>
      <c r="S91" s="38">
        <f t="shared" si="11"/>
        <v>800</v>
      </c>
      <c r="T91" s="38">
        <v>0</v>
      </c>
      <c r="U91" s="38">
        <v>800</v>
      </c>
      <c r="W91" s="38" t="s">
        <v>1681</v>
      </c>
      <c r="X91" s="38" t="s">
        <v>84</v>
      </c>
      <c r="Y91" s="38">
        <v>13233800</v>
      </c>
      <c r="Z91" s="38">
        <f t="shared" si="12"/>
        <v>3494092</v>
      </c>
      <c r="AA91" s="38">
        <v>0</v>
      </c>
      <c r="AB91" s="38">
        <v>3494092</v>
      </c>
    </row>
    <row r="92" spans="1:28" ht="15">
      <c r="A92" s="67">
        <v>86</v>
      </c>
      <c r="B92" s="68" t="s">
        <v>1683</v>
      </c>
      <c r="C92" s="67" t="s">
        <v>1684</v>
      </c>
      <c r="D92" s="67" t="s">
        <v>1496</v>
      </c>
      <c r="E92" s="16" t="s">
        <v>1685</v>
      </c>
      <c r="F92" s="52">
        <f t="shared" si="10"/>
        <v>12967477</v>
      </c>
      <c r="G92" s="30">
        <f>VLOOKUP(C92,P$7:U92,3,FALSE)</f>
        <v>3398909</v>
      </c>
      <c r="H92" s="30">
        <f t="shared" si="13"/>
        <v>8666156</v>
      </c>
      <c r="I92" s="30">
        <f t="shared" si="14"/>
        <v>2889842</v>
      </c>
      <c r="J92" s="30">
        <f t="shared" si="15"/>
        <v>5776314</v>
      </c>
      <c r="K92" s="30">
        <f t="shared" si="16"/>
        <v>1</v>
      </c>
      <c r="L92" s="30">
        <f t="shared" si="17"/>
        <v>902411</v>
      </c>
      <c r="M92" s="53">
        <f t="shared" si="18"/>
        <v>88000</v>
      </c>
      <c r="N92" s="53">
        <f t="shared" si="19"/>
        <v>814411</v>
      </c>
      <c r="O92" s="53"/>
      <c r="P92" s="38" t="s">
        <v>1684</v>
      </c>
      <c r="Q92" s="38" t="s">
        <v>85</v>
      </c>
      <c r="R92" s="38">
        <v>3398909</v>
      </c>
      <c r="S92" s="38">
        <f t="shared" si="11"/>
        <v>8666156</v>
      </c>
      <c r="T92" s="38">
        <v>2889842</v>
      </c>
      <c r="U92" s="38">
        <v>5776314</v>
      </c>
      <c r="W92" s="38" t="s">
        <v>1684</v>
      </c>
      <c r="X92" s="38" t="s">
        <v>85</v>
      </c>
      <c r="Y92" s="38">
        <v>1</v>
      </c>
      <c r="Z92" s="38">
        <f t="shared" si="12"/>
        <v>902411</v>
      </c>
      <c r="AA92" s="38">
        <v>88000</v>
      </c>
      <c r="AB92" s="38">
        <v>814411</v>
      </c>
    </row>
    <row r="93" spans="1:28" ht="15">
      <c r="A93" s="67">
        <v>87</v>
      </c>
      <c r="B93" s="68" t="s">
        <v>1686</v>
      </c>
      <c r="C93" s="67" t="s">
        <v>1687</v>
      </c>
      <c r="D93" s="67" t="s">
        <v>1496</v>
      </c>
      <c r="E93" s="16" t="s">
        <v>1688</v>
      </c>
      <c r="F93" s="52">
        <f t="shared" si="10"/>
        <v>5870662</v>
      </c>
      <c r="G93" s="30">
        <f>VLOOKUP(C93,P$7:U93,3,FALSE)</f>
        <v>201000</v>
      </c>
      <c r="H93" s="30">
        <f t="shared" si="13"/>
        <v>3719634</v>
      </c>
      <c r="I93" s="30">
        <f t="shared" si="14"/>
        <v>947838</v>
      </c>
      <c r="J93" s="30">
        <f t="shared" si="15"/>
        <v>2771796</v>
      </c>
      <c r="K93" s="30">
        <f t="shared" si="16"/>
        <v>0</v>
      </c>
      <c r="L93" s="30">
        <f t="shared" si="17"/>
        <v>1950028</v>
      </c>
      <c r="M93" s="53">
        <f t="shared" si="18"/>
        <v>289000</v>
      </c>
      <c r="N93" s="53">
        <f t="shared" si="19"/>
        <v>1661028</v>
      </c>
      <c r="O93" s="53"/>
      <c r="P93" s="38" t="s">
        <v>1687</v>
      </c>
      <c r="Q93" s="38" t="s">
        <v>86</v>
      </c>
      <c r="R93" s="38">
        <v>201000</v>
      </c>
      <c r="S93" s="38">
        <f t="shared" si="11"/>
        <v>3719634</v>
      </c>
      <c r="T93" s="38">
        <v>947838</v>
      </c>
      <c r="U93" s="38">
        <v>2771796</v>
      </c>
      <c r="W93" s="38" t="s">
        <v>1687</v>
      </c>
      <c r="X93" s="38" t="s">
        <v>86</v>
      </c>
      <c r="Y93" s="38">
        <v>0</v>
      </c>
      <c r="Z93" s="38">
        <f t="shared" si="12"/>
        <v>1950028</v>
      </c>
      <c r="AA93" s="38">
        <v>289000</v>
      </c>
      <c r="AB93" s="38">
        <v>1661028</v>
      </c>
    </row>
    <row r="94" spans="1:28" ht="15">
      <c r="A94" s="67">
        <v>88</v>
      </c>
      <c r="B94" s="68" t="s">
        <v>1689</v>
      </c>
      <c r="C94" s="67" t="s">
        <v>1690</v>
      </c>
      <c r="D94" s="67" t="s">
        <v>1496</v>
      </c>
      <c r="E94" s="16" t="s">
        <v>1691</v>
      </c>
      <c r="F94" s="52">
        <f t="shared" si="10"/>
        <v>4087684</v>
      </c>
      <c r="G94" s="30">
        <f>VLOOKUP(C94,P$7:U94,3,FALSE)</f>
        <v>675000</v>
      </c>
      <c r="H94" s="30">
        <f t="shared" si="13"/>
        <v>2324469</v>
      </c>
      <c r="I94" s="30">
        <f t="shared" si="14"/>
        <v>384000</v>
      </c>
      <c r="J94" s="30">
        <f t="shared" si="15"/>
        <v>1940469</v>
      </c>
      <c r="K94" s="30">
        <f t="shared" si="16"/>
        <v>0</v>
      </c>
      <c r="L94" s="30">
        <f t="shared" si="17"/>
        <v>1088215</v>
      </c>
      <c r="M94" s="53">
        <f t="shared" si="18"/>
        <v>0</v>
      </c>
      <c r="N94" s="53">
        <f t="shared" si="19"/>
        <v>1088215</v>
      </c>
      <c r="O94" s="53"/>
      <c r="P94" s="38" t="s">
        <v>1690</v>
      </c>
      <c r="Q94" s="38" t="s">
        <v>87</v>
      </c>
      <c r="R94" s="38">
        <v>675000</v>
      </c>
      <c r="S94" s="38">
        <f t="shared" si="11"/>
        <v>2324469</v>
      </c>
      <c r="T94" s="38">
        <v>384000</v>
      </c>
      <c r="U94" s="38">
        <v>1940469</v>
      </c>
      <c r="W94" s="38" t="s">
        <v>1690</v>
      </c>
      <c r="X94" s="38" t="s">
        <v>87</v>
      </c>
      <c r="Y94" s="38">
        <v>0</v>
      </c>
      <c r="Z94" s="38">
        <f t="shared" si="12"/>
        <v>1088215</v>
      </c>
      <c r="AA94" s="38">
        <v>0</v>
      </c>
      <c r="AB94" s="38">
        <v>1088215</v>
      </c>
    </row>
    <row r="95" spans="1:28" ht="15">
      <c r="A95" s="67">
        <v>89</v>
      </c>
      <c r="B95" s="68" t="s">
        <v>1692</v>
      </c>
      <c r="C95" s="67" t="s">
        <v>1693</v>
      </c>
      <c r="D95" s="67" t="s">
        <v>1496</v>
      </c>
      <c r="E95" s="16" t="s">
        <v>1694</v>
      </c>
      <c r="F95" s="52">
        <f t="shared" si="10"/>
        <v>9404085</v>
      </c>
      <c r="G95" s="30">
        <f>VLOOKUP(C95,P$7:U95,3,FALSE)</f>
        <v>1142306</v>
      </c>
      <c r="H95" s="30">
        <f t="shared" si="13"/>
        <v>4744624</v>
      </c>
      <c r="I95" s="30">
        <f t="shared" si="14"/>
        <v>1885649</v>
      </c>
      <c r="J95" s="30">
        <f t="shared" si="15"/>
        <v>2858975</v>
      </c>
      <c r="K95" s="30">
        <f t="shared" si="16"/>
        <v>875000</v>
      </c>
      <c r="L95" s="30">
        <f t="shared" si="17"/>
        <v>2642155</v>
      </c>
      <c r="M95" s="53">
        <f t="shared" si="18"/>
        <v>1975000</v>
      </c>
      <c r="N95" s="53">
        <f t="shared" si="19"/>
        <v>667155</v>
      </c>
      <c r="O95" s="53"/>
      <c r="P95" s="38" t="s">
        <v>1693</v>
      </c>
      <c r="Q95" s="38" t="s">
        <v>88</v>
      </c>
      <c r="R95" s="38">
        <v>1142306</v>
      </c>
      <c r="S95" s="38">
        <f t="shared" si="11"/>
        <v>4744624</v>
      </c>
      <c r="T95" s="38">
        <v>1885649</v>
      </c>
      <c r="U95" s="38">
        <v>2858975</v>
      </c>
      <c r="W95" s="38" t="s">
        <v>1693</v>
      </c>
      <c r="X95" s="38" t="s">
        <v>88</v>
      </c>
      <c r="Y95" s="38">
        <v>875000</v>
      </c>
      <c r="Z95" s="38">
        <f t="shared" si="12"/>
        <v>2642155</v>
      </c>
      <c r="AA95" s="38">
        <v>1975000</v>
      </c>
      <c r="AB95" s="38">
        <v>667155</v>
      </c>
    </row>
    <row r="96" spans="1:28" ht="15">
      <c r="A96" s="67">
        <v>90</v>
      </c>
      <c r="B96" s="68" t="s">
        <v>1695</v>
      </c>
      <c r="C96" s="67" t="s">
        <v>1696</v>
      </c>
      <c r="D96" s="67" t="s">
        <v>1496</v>
      </c>
      <c r="E96" s="16" t="s">
        <v>1697</v>
      </c>
      <c r="F96" s="52">
        <f t="shared" si="10"/>
        <v>10341460</v>
      </c>
      <c r="G96" s="30">
        <f>VLOOKUP(C96,P$7:U96,3,FALSE)</f>
        <v>459151</v>
      </c>
      <c r="H96" s="30">
        <f t="shared" si="13"/>
        <v>5548407</v>
      </c>
      <c r="I96" s="30">
        <f t="shared" si="14"/>
        <v>673653</v>
      </c>
      <c r="J96" s="30">
        <f t="shared" si="15"/>
        <v>4874754</v>
      </c>
      <c r="K96" s="30">
        <f t="shared" si="16"/>
        <v>1911150</v>
      </c>
      <c r="L96" s="30">
        <f t="shared" si="17"/>
        <v>2422752</v>
      </c>
      <c r="M96" s="53">
        <f t="shared" si="18"/>
        <v>850</v>
      </c>
      <c r="N96" s="53">
        <f t="shared" si="19"/>
        <v>2421902</v>
      </c>
      <c r="O96" s="53"/>
      <c r="P96" s="38" t="s">
        <v>1696</v>
      </c>
      <c r="Q96" s="38" t="s">
        <v>89</v>
      </c>
      <c r="R96" s="38">
        <v>459151</v>
      </c>
      <c r="S96" s="38">
        <f t="shared" si="11"/>
        <v>5548407</v>
      </c>
      <c r="T96" s="38">
        <v>673653</v>
      </c>
      <c r="U96" s="38">
        <v>4874754</v>
      </c>
      <c r="W96" s="38" t="s">
        <v>1696</v>
      </c>
      <c r="X96" s="38" t="s">
        <v>89</v>
      </c>
      <c r="Y96" s="38">
        <v>1911150</v>
      </c>
      <c r="Z96" s="38">
        <f t="shared" si="12"/>
        <v>2422752</v>
      </c>
      <c r="AA96" s="38">
        <v>850</v>
      </c>
      <c r="AB96" s="38">
        <v>2421902</v>
      </c>
    </row>
    <row r="97" spans="1:28" ht="15">
      <c r="A97" s="67">
        <v>91</v>
      </c>
      <c r="B97" s="68" t="s">
        <v>1698</v>
      </c>
      <c r="C97" s="67" t="s">
        <v>1699</v>
      </c>
      <c r="D97" s="67" t="s">
        <v>1496</v>
      </c>
      <c r="E97" s="16" t="s">
        <v>1700</v>
      </c>
      <c r="F97" s="52">
        <f t="shared" si="10"/>
        <v>9924991</v>
      </c>
      <c r="G97" s="30">
        <f>VLOOKUP(C97,P$7:U97,3,FALSE)</f>
        <v>2471000</v>
      </c>
      <c r="H97" s="30">
        <f t="shared" si="13"/>
        <v>3705216</v>
      </c>
      <c r="I97" s="30">
        <f t="shared" si="14"/>
        <v>984560</v>
      </c>
      <c r="J97" s="30">
        <f t="shared" si="15"/>
        <v>2720656</v>
      </c>
      <c r="K97" s="30">
        <f t="shared" si="16"/>
        <v>0</v>
      </c>
      <c r="L97" s="30">
        <f t="shared" si="17"/>
        <v>3748775</v>
      </c>
      <c r="M97" s="53">
        <f t="shared" si="18"/>
        <v>0</v>
      </c>
      <c r="N97" s="53">
        <f t="shared" si="19"/>
        <v>3748775</v>
      </c>
      <c r="O97" s="53"/>
      <c r="P97" s="38" t="s">
        <v>1699</v>
      </c>
      <c r="Q97" s="38" t="s">
        <v>90</v>
      </c>
      <c r="R97" s="38">
        <v>2471000</v>
      </c>
      <c r="S97" s="38">
        <f t="shared" si="11"/>
        <v>3705216</v>
      </c>
      <c r="T97" s="38">
        <v>984560</v>
      </c>
      <c r="U97" s="38">
        <v>2720656</v>
      </c>
      <c r="W97" s="38" t="s">
        <v>1699</v>
      </c>
      <c r="X97" s="38" t="s">
        <v>90</v>
      </c>
      <c r="Y97" s="38">
        <v>0</v>
      </c>
      <c r="Z97" s="38">
        <f t="shared" si="12"/>
        <v>3748775</v>
      </c>
      <c r="AA97" s="38">
        <v>0</v>
      </c>
      <c r="AB97" s="38">
        <v>3748775</v>
      </c>
    </row>
    <row r="98" spans="1:28" ht="15">
      <c r="A98" s="67">
        <v>92</v>
      </c>
      <c r="B98" s="68" t="s">
        <v>1701</v>
      </c>
      <c r="C98" s="67" t="s">
        <v>1702</v>
      </c>
      <c r="D98" s="67" t="s">
        <v>1496</v>
      </c>
      <c r="E98" s="16" t="s">
        <v>1703</v>
      </c>
      <c r="F98" s="52">
        <f t="shared" si="10"/>
        <v>88891828</v>
      </c>
      <c r="G98" s="30">
        <f>VLOOKUP(C98,P$7:U98,3,FALSE)</f>
        <v>404700</v>
      </c>
      <c r="H98" s="30">
        <f t="shared" si="13"/>
        <v>2359510</v>
      </c>
      <c r="I98" s="30">
        <f t="shared" si="14"/>
        <v>488500</v>
      </c>
      <c r="J98" s="30">
        <f t="shared" si="15"/>
        <v>1871010</v>
      </c>
      <c r="K98" s="30">
        <f t="shared" si="16"/>
        <v>83327500</v>
      </c>
      <c r="L98" s="30">
        <f t="shared" si="17"/>
        <v>2800118</v>
      </c>
      <c r="M98" s="53">
        <f t="shared" si="18"/>
        <v>0</v>
      </c>
      <c r="N98" s="53">
        <f t="shared" si="19"/>
        <v>2800118</v>
      </c>
      <c r="O98" s="53"/>
      <c r="P98" s="38" t="s">
        <v>1702</v>
      </c>
      <c r="Q98" s="38" t="s">
        <v>91</v>
      </c>
      <c r="R98" s="38">
        <v>404700</v>
      </c>
      <c r="S98" s="38">
        <f t="shared" si="11"/>
        <v>2359510</v>
      </c>
      <c r="T98" s="38">
        <v>488500</v>
      </c>
      <c r="U98" s="38">
        <v>1871010</v>
      </c>
      <c r="W98" s="38" t="s">
        <v>1702</v>
      </c>
      <c r="X98" s="38" t="s">
        <v>91</v>
      </c>
      <c r="Y98" s="38">
        <v>83327500</v>
      </c>
      <c r="Z98" s="38">
        <f t="shared" si="12"/>
        <v>2800118</v>
      </c>
      <c r="AA98" s="38">
        <v>0</v>
      </c>
      <c r="AB98" s="38">
        <v>2800118</v>
      </c>
    </row>
    <row r="99" spans="1:28" ht="15">
      <c r="A99" s="67">
        <v>93</v>
      </c>
      <c r="B99" s="68" t="s">
        <v>1704</v>
      </c>
      <c r="C99" s="67" t="s">
        <v>1705</v>
      </c>
      <c r="D99" s="67" t="s">
        <v>1496</v>
      </c>
      <c r="E99" s="16" t="s">
        <v>1706</v>
      </c>
      <c r="F99" s="52">
        <f t="shared" si="10"/>
        <v>25864575</v>
      </c>
      <c r="G99" s="30">
        <f>VLOOKUP(C99,P$7:U99,3,FALSE)</f>
        <v>4652600</v>
      </c>
      <c r="H99" s="30">
        <f t="shared" si="13"/>
        <v>15438203</v>
      </c>
      <c r="I99" s="30">
        <f t="shared" si="14"/>
        <v>8452370</v>
      </c>
      <c r="J99" s="30">
        <f t="shared" si="15"/>
        <v>6985833</v>
      </c>
      <c r="K99" s="30">
        <f t="shared" si="16"/>
        <v>2547800</v>
      </c>
      <c r="L99" s="30">
        <f t="shared" si="17"/>
        <v>3225972</v>
      </c>
      <c r="M99" s="53">
        <f t="shared" si="18"/>
        <v>110000</v>
      </c>
      <c r="N99" s="53">
        <f t="shared" si="19"/>
        <v>3115972</v>
      </c>
      <c r="O99" s="53"/>
      <c r="P99" s="38" t="s">
        <v>1705</v>
      </c>
      <c r="Q99" s="38" t="s">
        <v>92</v>
      </c>
      <c r="R99" s="38">
        <v>4652600</v>
      </c>
      <c r="S99" s="38">
        <f t="shared" si="11"/>
        <v>15438203</v>
      </c>
      <c r="T99" s="38">
        <v>8452370</v>
      </c>
      <c r="U99" s="38">
        <v>6985833</v>
      </c>
      <c r="W99" s="38" t="s">
        <v>1705</v>
      </c>
      <c r="X99" s="38" t="s">
        <v>92</v>
      </c>
      <c r="Y99" s="38">
        <v>2547800</v>
      </c>
      <c r="Z99" s="38">
        <f t="shared" si="12"/>
        <v>3225972</v>
      </c>
      <c r="AA99" s="38">
        <v>110000</v>
      </c>
      <c r="AB99" s="38">
        <v>3115972</v>
      </c>
    </row>
    <row r="100" spans="1:28" ht="15">
      <c r="A100" s="67">
        <v>94</v>
      </c>
      <c r="B100" s="68" t="s">
        <v>1708</v>
      </c>
      <c r="C100" s="67" t="s">
        <v>1709</v>
      </c>
      <c r="D100" s="67" t="s">
        <v>1707</v>
      </c>
      <c r="E100" s="16" t="s">
        <v>1710</v>
      </c>
      <c r="F100" s="52">
        <f t="shared" si="10"/>
        <v>1374974</v>
      </c>
      <c r="G100" s="30">
        <f>VLOOKUP(C100,P$7:U100,3,FALSE)</f>
        <v>0</v>
      </c>
      <c r="H100" s="30">
        <f t="shared" si="13"/>
        <v>571614</v>
      </c>
      <c r="I100" s="30">
        <f t="shared" si="14"/>
        <v>223200</v>
      </c>
      <c r="J100" s="30">
        <f t="shared" si="15"/>
        <v>348414</v>
      </c>
      <c r="K100" s="30">
        <f t="shared" si="16"/>
        <v>0</v>
      </c>
      <c r="L100" s="30">
        <f t="shared" si="17"/>
        <v>803360</v>
      </c>
      <c r="M100" s="53">
        <f t="shared" si="18"/>
        <v>142000</v>
      </c>
      <c r="N100" s="53">
        <f t="shared" si="19"/>
        <v>661360</v>
      </c>
      <c r="O100" s="53"/>
      <c r="P100" s="38" t="s">
        <v>1709</v>
      </c>
      <c r="Q100" s="38" t="s">
        <v>93</v>
      </c>
      <c r="R100" s="38">
        <v>0</v>
      </c>
      <c r="S100" s="38">
        <f t="shared" si="11"/>
        <v>571614</v>
      </c>
      <c r="T100" s="38">
        <v>223200</v>
      </c>
      <c r="U100" s="38">
        <v>348414</v>
      </c>
      <c r="W100" s="38" t="s">
        <v>1709</v>
      </c>
      <c r="X100" s="38" t="s">
        <v>93</v>
      </c>
      <c r="Y100" s="38">
        <v>0</v>
      </c>
      <c r="Z100" s="38">
        <f t="shared" si="12"/>
        <v>803360</v>
      </c>
      <c r="AA100" s="38">
        <v>142000</v>
      </c>
      <c r="AB100" s="38">
        <v>661360</v>
      </c>
    </row>
    <row r="101" spans="1:28" ht="15">
      <c r="A101" s="67">
        <v>95</v>
      </c>
      <c r="B101" s="68" t="s">
        <v>1711</v>
      </c>
      <c r="C101" s="67" t="s">
        <v>1712</v>
      </c>
      <c r="D101" s="67" t="s">
        <v>1707</v>
      </c>
      <c r="E101" s="16" t="s">
        <v>1713</v>
      </c>
      <c r="F101" s="52">
        <f t="shared" si="10"/>
        <v>1317198</v>
      </c>
      <c r="G101" s="30">
        <f>VLOOKUP(C101,P$7:U101,3,FALSE)</f>
        <v>0</v>
      </c>
      <c r="H101" s="30">
        <f t="shared" si="13"/>
        <v>713367</v>
      </c>
      <c r="I101" s="30">
        <f t="shared" si="14"/>
        <v>0</v>
      </c>
      <c r="J101" s="30">
        <f t="shared" si="15"/>
        <v>713367</v>
      </c>
      <c r="K101" s="30">
        <f t="shared" si="16"/>
        <v>14300</v>
      </c>
      <c r="L101" s="30">
        <f t="shared" si="17"/>
        <v>589531</v>
      </c>
      <c r="M101" s="53">
        <f t="shared" si="18"/>
        <v>464990</v>
      </c>
      <c r="N101" s="53">
        <f t="shared" si="19"/>
        <v>124541</v>
      </c>
      <c r="O101" s="53"/>
      <c r="P101" s="38" t="s">
        <v>1712</v>
      </c>
      <c r="Q101" s="38" t="s">
        <v>94</v>
      </c>
      <c r="R101" s="38">
        <v>0</v>
      </c>
      <c r="S101" s="38">
        <f t="shared" si="11"/>
        <v>713367</v>
      </c>
      <c r="T101" s="38">
        <v>0</v>
      </c>
      <c r="U101" s="38">
        <v>713367</v>
      </c>
      <c r="W101" s="38" t="s">
        <v>1712</v>
      </c>
      <c r="X101" s="38" t="s">
        <v>94</v>
      </c>
      <c r="Y101" s="38">
        <v>14300</v>
      </c>
      <c r="Z101" s="38">
        <f t="shared" si="12"/>
        <v>589531</v>
      </c>
      <c r="AA101" s="38">
        <v>464990</v>
      </c>
      <c r="AB101" s="38">
        <v>124541</v>
      </c>
    </row>
    <row r="102" spans="1:28" ht="15">
      <c r="A102" s="67">
        <v>96</v>
      </c>
      <c r="B102" s="68" t="s">
        <v>1714</v>
      </c>
      <c r="C102" s="67" t="s">
        <v>1715</v>
      </c>
      <c r="D102" s="67" t="s">
        <v>1707</v>
      </c>
      <c r="E102" s="16" t="s">
        <v>1716</v>
      </c>
      <c r="F102" s="52">
        <f t="shared" si="10"/>
        <v>1923246</v>
      </c>
      <c r="G102" s="30">
        <f>VLOOKUP(C102,P$7:U102,3,FALSE)</f>
        <v>741202</v>
      </c>
      <c r="H102" s="30">
        <f t="shared" si="13"/>
        <v>861919</v>
      </c>
      <c r="I102" s="30">
        <f t="shared" si="14"/>
        <v>62102</v>
      </c>
      <c r="J102" s="30">
        <f t="shared" si="15"/>
        <v>799817</v>
      </c>
      <c r="K102" s="30">
        <f t="shared" si="16"/>
        <v>32950</v>
      </c>
      <c r="L102" s="30">
        <f t="shared" si="17"/>
        <v>287175</v>
      </c>
      <c r="M102" s="53">
        <f t="shared" si="18"/>
        <v>0</v>
      </c>
      <c r="N102" s="53">
        <f t="shared" si="19"/>
        <v>287175</v>
      </c>
      <c r="O102" s="53"/>
      <c r="P102" s="38" t="s">
        <v>1715</v>
      </c>
      <c r="Q102" s="38" t="s">
        <v>95</v>
      </c>
      <c r="R102" s="38">
        <v>741202</v>
      </c>
      <c r="S102" s="38">
        <f t="shared" si="11"/>
        <v>861919</v>
      </c>
      <c r="T102" s="38">
        <v>62102</v>
      </c>
      <c r="U102" s="38">
        <v>799817</v>
      </c>
      <c r="W102" s="38" t="s">
        <v>1715</v>
      </c>
      <c r="X102" s="38" t="s">
        <v>95</v>
      </c>
      <c r="Y102" s="38">
        <v>32950</v>
      </c>
      <c r="Z102" s="38">
        <f t="shared" si="12"/>
        <v>287175</v>
      </c>
      <c r="AA102" s="38">
        <v>0</v>
      </c>
      <c r="AB102" s="38">
        <v>287175</v>
      </c>
    </row>
    <row r="103" spans="1:28" ht="15">
      <c r="A103" s="67">
        <v>97</v>
      </c>
      <c r="B103" s="68" t="s">
        <v>1717</v>
      </c>
      <c r="C103" s="67" t="s">
        <v>1718</v>
      </c>
      <c r="D103" s="67" t="s">
        <v>1707</v>
      </c>
      <c r="E103" s="16" t="s">
        <v>1719</v>
      </c>
      <c r="F103" s="52">
        <f t="shared" si="10"/>
        <v>13190654</v>
      </c>
      <c r="G103" s="30">
        <f>VLOOKUP(C103,P$7:U103,3,FALSE)</f>
        <v>1326920</v>
      </c>
      <c r="H103" s="30">
        <f t="shared" si="13"/>
        <v>2771677</v>
      </c>
      <c r="I103" s="30">
        <f t="shared" si="14"/>
        <v>190750</v>
      </c>
      <c r="J103" s="30">
        <f t="shared" si="15"/>
        <v>2580927</v>
      </c>
      <c r="K103" s="30">
        <f t="shared" si="16"/>
        <v>249790</v>
      </c>
      <c r="L103" s="30">
        <f t="shared" si="17"/>
        <v>8842267</v>
      </c>
      <c r="M103" s="53">
        <f t="shared" si="18"/>
        <v>0</v>
      </c>
      <c r="N103" s="53">
        <f t="shared" si="19"/>
        <v>8842267</v>
      </c>
      <c r="O103" s="53"/>
      <c r="P103" s="38" t="s">
        <v>1718</v>
      </c>
      <c r="Q103" s="38" t="s">
        <v>96</v>
      </c>
      <c r="R103" s="38">
        <v>1326920</v>
      </c>
      <c r="S103" s="38">
        <f t="shared" si="11"/>
        <v>2771677</v>
      </c>
      <c r="T103" s="38">
        <v>190750</v>
      </c>
      <c r="U103" s="38">
        <v>2580927</v>
      </c>
      <c r="W103" s="38" t="s">
        <v>1718</v>
      </c>
      <c r="X103" s="38" t="s">
        <v>96</v>
      </c>
      <c r="Y103" s="38">
        <v>249790</v>
      </c>
      <c r="Z103" s="38">
        <f t="shared" si="12"/>
        <v>8842267</v>
      </c>
      <c r="AA103" s="38">
        <v>0</v>
      </c>
      <c r="AB103" s="38">
        <v>8842267</v>
      </c>
    </row>
    <row r="104" spans="1:28" ht="15">
      <c r="A104" s="67">
        <v>98</v>
      </c>
      <c r="B104" s="68" t="s">
        <v>1720</v>
      </c>
      <c r="C104" s="67" t="s">
        <v>1721</v>
      </c>
      <c r="D104" s="67" t="s">
        <v>1707</v>
      </c>
      <c r="E104" s="16" t="s">
        <v>1722</v>
      </c>
      <c r="F104" s="52">
        <f t="shared" si="10"/>
        <v>7583158</v>
      </c>
      <c r="G104" s="30">
        <f>VLOOKUP(C104,P$7:U104,3,FALSE)</f>
        <v>104600</v>
      </c>
      <c r="H104" s="30">
        <f t="shared" si="13"/>
        <v>2825503</v>
      </c>
      <c r="I104" s="30">
        <f t="shared" si="14"/>
        <v>275625</v>
      </c>
      <c r="J104" s="30">
        <f t="shared" si="15"/>
        <v>2549878</v>
      </c>
      <c r="K104" s="30">
        <f t="shared" si="16"/>
        <v>978124</v>
      </c>
      <c r="L104" s="30">
        <f t="shared" si="17"/>
        <v>3674931</v>
      </c>
      <c r="M104" s="53">
        <f t="shared" si="18"/>
        <v>134000</v>
      </c>
      <c r="N104" s="53">
        <f t="shared" si="19"/>
        <v>3540931</v>
      </c>
      <c r="O104" s="53"/>
      <c r="P104" s="38" t="s">
        <v>1721</v>
      </c>
      <c r="Q104" s="38" t="s">
        <v>97</v>
      </c>
      <c r="R104" s="38">
        <v>104600</v>
      </c>
      <c r="S104" s="38">
        <f t="shared" si="11"/>
        <v>2825503</v>
      </c>
      <c r="T104" s="38">
        <v>275625</v>
      </c>
      <c r="U104" s="38">
        <v>2549878</v>
      </c>
      <c r="W104" s="38" t="s">
        <v>1721</v>
      </c>
      <c r="X104" s="38" t="s">
        <v>97</v>
      </c>
      <c r="Y104" s="38">
        <v>978124</v>
      </c>
      <c r="Z104" s="38">
        <f t="shared" si="12"/>
        <v>3674931</v>
      </c>
      <c r="AA104" s="38">
        <v>134000</v>
      </c>
      <c r="AB104" s="38">
        <v>3540931</v>
      </c>
    </row>
    <row r="105" spans="1:28" ht="15">
      <c r="A105" s="67">
        <v>99</v>
      </c>
      <c r="B105" s="68" t="s">
        <v>1723</v>
      </c>
      <c r="C105" s="67" t="s">
        <v>1724</v>
      </c>
      <c r="D105" s="67" t="s">
        <v>1707</v>
      </c>
      <c r="E105" s="16" t="s">
        <v>1725</v>
      </c>
      <c r="F105" s="52">
        <f t="shared" si="10"/>
        <v>21009797</v>
      </c>
      <c r="G105" s="30">
        <f>VLOOKUP(C105,P$7:U105,3,FALSE)</f>
        <v>500</v>
      </c>
      <c r="H105" s="30">
        <f t="shared" si="13"/>
        <v>4502494</v>
      </c>
      <c r="I105" s="30">
        <f t="shared" si="14"/>
        <v>271860</v>
      </c>
      <c r="J105" s="30">
        <f t="shared" si="15"/>
        <v>4230634</v>
      </c>
      <c r="K105" s="30">
        <f t="shared" si="16"/>
        <v>1729473</v>
      </c>
      <c r="L105" s="30">
        <f t="shared" si="17"/>
        <v>14777330</v>
      </c>
      <c r="M105" s="53">
        <f t="shared" si="18"/>
        <v>3431450</v>
      </c>
      <c r="N105" s="53">
        <f t="shared" si="19"/>
        <v>11345880</v>
      </c>
      <c r="O105" s="53"/>
      <c r="P105" s="38" t="s">
        <v>1724</v>
      </c>
      <c r="Q105" s="38" t="s">
        <v>98</v>
      </c>
      <c r="R105" s="38">
        <v>500</v>
      </c>
      <c r="S105" s="38">
        <f t="shared" si="11"/>
        <v>4502494</v>
      </c>
      <c r="T105" s="38">
        <v>271860</v>
      </c>
      <c r="U105" s="38">
        <v>4230634</v>
      </c>
      <c r="W105" s="38" t="s">
        <v>1724</v>
      </c>
      <c r="X105" s="38" t="s">
        <v>98</v>
      </c>
      <c r="Y105" s="38">
        <v>1729473</v>
      </c>
      <c r="Z105" s="38">
        <f t="shared" si="12"/>
        <v>14777330</v>
      </c>
      <c r="AA105" s="38">
        <v>3431450</v>
      </c>
      <c r="AB105" s="38">
        <v>11345880</v>
      </c>
    </row>
    <row r="106" spans="1:28" ht="15">
      <c r="A106" s="67">
        <v>100</v>
      </c>
      <c r="B106" s="68" t="s">
        <v>1726</v>
      </c>
      <c r="C106" s="67" t="s">
        <v>1727</v>
      </c>
      <c r="D106" s="67" t="s">
        <v>1707</v>
      </c>
      <c r="E106" s="16" t="s">
        <v>1728</v>
      </c>
      <c r="F106" s="52">
        <f t="shared" si="10"/>
        <v>7767335</v>
      </c>
      <c r="G106" s="30">
        <f>VLOOKUP(C106,P$7:U106,3,FALSE)</f>
        <v>5002875</v>
      </c>
      <c r="H106" s="30">
        <f t="shared" si="13"/>
        <v>2148211</v>
      </c>
      <c r="I106" s="30">
        <f t="shared" si="14"/>
        <v>167800</v>
      </c>
      <c r="J106" s="30">
        <f t="shared" si="15"/>
        <v>1980411</v>
      </c>
      <c r="K106" s="30">
        <f t="shared" si="16"/>
        <v>192950</v>
      </c>
      <c r="L106" s="30">
        <f t="shared" si="17"/>
        <v>423299</v>
      </c>
      <c r="M106" s="53">
        <f t="shared" si="18"/>
        <v>9500</v>
      </c>
      <c r="N106" s="53">
        <f t="shared" si="19"/>
        <v>413799</v>
      </c>
      <c r="O106" s="53"/>
      <c r="P106" s="38" t="s">
        <v>1727</v>
      </c>
      <c r="Q106" s="38" t="s">
        <v>99</v>
      </c>
      <c r="R106" s="38">
        <v>5002875</v>
      </c>
      <c r="S106" s="38">
        <f t="shared" si="11"/>
        <v>2148211</v>
      </c>
      <c r="T106" s="38">
        <v>167800</v>
      </c>
      <c r="U106" s="38">
        <v>1980411</v>
      </c>
      <c r="W106" s="38" t="s">
        <v>1727</v>
      </c>
      <c r="X106" s="38" t="s">
        <v>99</v>
      </c>
      <c r="Y106" s="38">
        <v>192950</v>
      </c>
      <c r="Z106" s="38">
        <f t="shared" si="12"/>
        <v>423299</v>
      </c>
      <c r="AA106" s="38">
        <v>9500</v>
      </c>
      <c r="AB106" s="38">
        <v>413799</v>
      </c>
    </row>
    <row r="107" spans="1:28" ht="15">
      <c r="A107" s="67">
        <v>101</v>
      </c>
      <c r="B107" s="68" t="s">
        <v>1729</v>
      </c>
      <c r="C107" s="67" t="s">
        <v>1730</v>
      </c>
      <c r="D107" s="67" t="s">
        <v>1707</v>
      </c>
      <c r="E107" s="16" t="s">
        <v>1731</v>
      </c>
      <c r="F107" s="52">
        <f t="shared" si="10"/>
        <v>30428817</v>
      </c>
      <c r="G107" s="30">
        <f>VLOOKUP(C107,P$7:U107,3,FALSE)</f>
        <v>19280006</v>
      </c>
      <c r="H107" s="30">
        <f t="shared" si="13"/>
        <v>3996060</v>
      </c>
      <c r="I107" s="30">
        <f t="shared" si="14"/>
        <v>727354</v>
      </c>
      <c r="J107" s="30">
        <f t="shared" si="15"/>
        <v>3268706</v>
      </c>
      <c r="K107" s="30">
        <f t="shared" si="16"/>
        <v>1106586</v>
      </c>
      <c r="L107" s="30">
        <f t="shared" si="17"/>
        <v>6046165</v>
      </c>
      <c r="M107" s="53">
        <f t="shared" si="18"/>
        <v>162480</v>
      </c>
      <c r="N107" s="53">
        <f t="shared" si="19"/>
        <v>5883685</v>
      </c>
      <c r="O107" s="53"/>
      <c r="P107" s="38" t="s">
        <v>1730</v>
      </c>
      <c r="Q107" s="38" t="s">
        <v>100</v>
      </c>
      <c r="R107" s="38">
        <v>19280006</v>
      </c>
      <c r="S107" s="38">
        <f t="shared" si="11"/>
        <v>3996060</v>
      </c>
      <c r="T107" s="38">
        <v>727354</v>
      </c>
      <c r="U107" s="38">
        <v>3268706</v>
      </c>
      <c r="W107" s="38" t="s">
        <v>1730</v>
      </c>
      <c r="X107" s="38" t="s">
        <v>100</v>
      </c>
      <c r="Y107" s="38">
        <v>1106586</v>
      </c>
      <c r="Z107" s="38">
        <f t="shared" si="12"/>
        <v>6046165</v>
      </c>
      <c r="AA107" s="38">
        <v>162480</v>
      </c>
      <c r="AB107" s="38">
        <v>5883685</v>
      </c>
    </row>
    <row r="108" spans="1:28" ht="15">
      <c r="A108" s="67">
        <v>102</v>
      </c>
      <c r="B108" s="68" t="s">
        <v>1732</v>
      </c>
      <c r="C108" s="67" t="s">
        <v>1733</v>
      </c>
      <c r="D108" s="67" t="s">
        <v>1707</v>
      </c>
      <c r="E108" s="16" t="s">
        <v>1734</v>
      </c>
      <c r="F108" s="52">
        <f t="shared" si="10"/>
        <v>3224890</v>
      </c>
      <c r="G108" s="30">
        <f>VLOOKUP(C108,P$7:U108,3,FALSE)</f>
        <v>1837839</v>
      </c>
      <c r="H108" s="30">
        <f t="shared" si="13"/>
        <v>808162</v>
      </c>
      <c r="I108" s="30">
        <f t="shared" si="14"/>
        <v>36450</v>
      </c>
      <c r="J108" s="30">
        <f t="shared" si="15"/>
        <v>771712</v>
      </c>
      <c r="K108" s="30">
        <f t="shared" si="16"/>
        <v>355500</v>
      </c>
      <c r="L108" s="30">
        <f t="shared" si="17"/>
        <v>223389</v>
      </c>
      <c r="M108" s="53">
        <f t="shared" si="18"/>
        <v>0</v>
      </c>
      <c r="N108" s="53">
        <f t="shared" si="19"/>
        <v>223389</v>
      </c>
      <c r="O108" s="53"/>
      <c r="P108" s="38" t="s">
        <v>1733</v>
      </c>
      <c r="Q108" s="38" t="s">
        <v>428</v>
      </c>
      <c r="R108" s="38">
        <v>1837839</v>
      </c>
      <c r="S108" s="38">
        <f t="shared" si="11"/>
        <v>808162</v>
      </c>
      <c r="T108" s="38">
        <v>36450</v>
      </c>
      <c r="U108" s="38">
        <v>771712</v>
      </c>
      <c r="W108" s="38" t="s">
        <v>1733</v>
      </c>
      <c r="X108" s="38" t="s">
        <v>428</v>
      </c>
      <c r="Y108" s="38">
        <v>355500</v>
      </c>
      <c r="Z108" s="38">
        <f t="shared" si="12"/>
        <v>223389</v>
      </c>
      <c r="AA108" s="38">
        <v>0</v>
      </c>
      <c r="AB108" s="38">
        <v>223389</v>
      </c>
    </row>
    <row r="109" spans="1:28" ht="15">
      <c r="A109" s="67">
        <v>103</v>
      </c>
      <c r="B109" s="68" t="s">
        <v>1735</v>
      </c>
      <c r="C109" s="67" t="s">
        <v>1736</v>
      </c>
      <c r="D109" s="67" t="s">
        <v>1707</v>
      </c>
      <c r="E109" s="16" t="s">
        <v>1737</v>
      </c>
      <c r="F109" s="52">
        <f t="shared" si="10"/>
        <v>11012243</v>
      </c>
      <c r="G109" s="30">
        <f>VLOOKUP(C109,P$7:U109,3,FALSE)</f>
        <v>69650</v>
      </c>
      <c r="H109" s="30">
        <f t="shared" si="13"/>
        <v>3139349</v>
      </c>
      <c r="I109" s="30">
        <f t="shared" si="14"/>
        <v>238325</v>
      </c>
      <c r="J109" s="30">
        <f t="shared" si="15"/>
        <v>2901024</v>
      </c>
      <c r="K109" s="30">
        <f t="shared" si="16"/>
        <v>1375500</v>
      </c>
      <c r="L109" s="30">
        <f t="shared" si="17"/>
        <v>6427744</v>
      </c>
      <c r="M109" s="53">
        <f t="shared" si="18"/>
        <v>249000</v>
      </c>
      <c r="N109" s="53">
        <f t="shared" si="19"/>
        <v>6178744</v>
      </c>
      <c r="O109" s="53"/>
      <c r="P109" s="38" t="s">
        <v>1736</v>
      </c>
      <c r="Q109" s="38" t="s">
        <v>101</v>
      </c>
      <c r="R109" s="38">
        <v>69650</v>
      </c>
      <c r="S109" s="38">
        <f t="shared" si="11"/>
        <v>3139349</v>
      </c>
      <c r="T109" s="38">
        <v>238325</v>
      </c>
      <c r="U109" s="38">
        <v>2901024</v>
      </c>
      <c r="W109" s="38" t="s">
        <v>1736</v>
      </c>
      <c r="X109" s="38" t="s">
        <v>101</v>
      </c>
      <c r="Y109" s="38">
        <v>1375500</v>
      </c>
      <c r="Z109" s="38">
        <f t="shared" si="12"/>
        <v>6427744</v>
      </c>
      <c r="AA109" s="38">
        <v>249000</v>
      </c>
      <c r="AB109" s="38">
        <v>6178744</v>
      </c>
    </row>
    <row r="110" spans="1:28" ht="15">
      <c r="A110" s="67">
        <v>104</v>
      </c>
      <c r="B110" s="68" t="s">
        <v>1738</v>
      </c>
      <c r="C110" s="67" t="s">
        <v>1739</v>
      </c>
      <c r="D110" s="67" t="s">
        <v>1707</v>
      </c>
      <c r="E110" s="16" t="s">
        <v>1740</v>
      </c>
      <c r="F110" s="52">
        <f t="shared" si="10"/>
        <v>7952810</v>
      </c>
      <c r="G110" s="30">
        <f>VLOOKUP(C110,P$7:U110,3,FALSE)</f>
        <v>1447805</v>
      </c>
      <c r="H110" s="30">
        <f t="shared" si="13"/>
        <v>1971595</v>
      </c>
      <c r="I110" s="30">
        <f t="shared" si="14"/>
        <v>147326</v>
      </c>
      <c r="J110" s="30">
        <f t="shared" si="15"/>
        <v>1824269</v>
      </c>
      <c r="K110" s="30">
        <f t="shared" si="16"/>
        <v>108000</v>
      </c>
      <c r="L110" s="30">
        <f t="shared" si="17"/>
        <v>4425410</v>
      </c>
      <c r="M110" s="53">
        <f t="shared" si="18"/>
        <v>57900</v>
      </c>
      <c r="N110" s="53">
        <f t="shared" si="19"/>
        <v>4367510</v>
      </c>
      <c r="O110" s="53"/>
      <c r="P110" s="38" t="s">
        <v>1739</v>
      </c>
      <c r="Q110" s="38" t="s">
        <v>102</v>
      </c>
      <c r="R110" s="38">
        <v>1447805</v>
      </c>
      <c r="S110" s="38">
        <f t="shared" si="11"/>
        <v>1971595</v>
      </c>
      <c r="T110" s="38">
        <v>147326</v>
      </c>
      <c r="U110" s="38">
        <v>1824269</v>
      </c>
      <c r="W110" s="38" t="s">
        <v>1739</v>
      </c>
      <c r="X110" s="38" t="s">
        <v>102</v>
      </c>
      <c r="Y110" s="38">
        <v>108000</v>
      </c>
      <c r="Z110" s="38">
        <f t="shared" si="12"/>
        <v>4425410</v>
      </c>
      <c r="AA110" s="38">
        <v>57900</v>
      </c>
      <c r="AB110" s="38">
        <v>4367510</v>
      </c>
    </row>
    <row r="111" spans="1:28" ht="15">
      <c r="A111" s="67">
        <v>105</v>
      </c>
      <c r="B111" s="68" t="s">
        <v>1741</v>
      </c>
      <c r="C111" s="67" t="s">
        <v>1742</v>
      </c>
      <c r="D111" s="67" t="s">
        <v>1707</v>
      </c>
      <c r="E111" s="16" t="s">
        <v>1743</v>
      </c>
      <c r="F111" s="52">
        <f t="shared" si="10"/>
        <v>12202882</v>
      </c>
      <c r="G111" s="30">
        <f>VLOOKUP(C111,P$7:U111,3,FALSE)</f>
        <v>0</v>
      </c>
      <c r="H111" s="30">
        <f t="shared" si="13"/>
        <v>1551271</v>
      </c>
      <c r="I111" s="30">
        <f t="shared" si="14"/>
        <v>0</v>
      </c>
      <c r="J111" s="30">
        <f t="shared" si="15"/>
        <v>1551271</v>
      </c>
      <c r="K111" s="30">
        <f t="shared" si="16"/>
        <v>2337464</v>
      </c>
      <c r="L111" s="30">
        <f t="shared" si="17"/>
        <v>8314147</v>
      </c>
      <c r="M111" s="53">
        <f t="shared" si="18"/>
        <v>0</v>
      </c>
      <c r="N111" s="53">
        <f t="shared" si="19"/>
        <v>8314147</v>
      </c>
      <c r="O111" s="53"/>
      <c r="P111" s="38" t="s">
        <v>1742</v>
      </c>
      <c r="Q111" s="38" t="s">
        <v>103</v>
      </c>
      <c r="R111" s="38">
        <v>0</v>
      </c>
      <c r="S111" s="38">
        <f t="shared" si="11"/>
        <v>1551271</v>
      </c>
      <c r="T111" s="38">
        <v>0</v>
      </c>
      <c r="U111" s="38">
        <v>1551271</v>
      </c>
      <c r="W111" s="38" t="s">
        <v>1742</v>
      </c>
      <c r="X111" s="38" t="s">
        <v>103</v>
      </c>
      <c r="Y111" s="38">
        <v>2337464</v>
      </c>
      <c r="Z111" s="38">
        <f t="shared" si="12"/>
        <v>8314147</v>
      </c>
      <c r="AA111" s="38">
        <v>0</v>
      </c>
      <c r="AB111" s="38">
        <v>8314147</v>
      </c>
    </row>
    <row r="112" spans="1:28" ht="15">
      <c r="A112" s="67">
        <v>106</v>
      </c>
      <c r="B112" s="68" t="s">
        <v>1744</v>
      </c>
      <c r="C112" s="67" t="s">
        <v>1745</v>
      </c>
      <c r="D112" s="67" t="s">
        <v>1707</v>
      </c>
      <c r="E112" s="16" t="s">
        <v>1746</v>
      </c>
      <c r="F112" s="52">
        <f t="shared" si="10"/>
        <v>36771221</v>
      </c>
      <c r="G112" s="30">
        <f>VLOOKUP(C112,P$7:U112,3,FALSE)</f>
        <v>1812777</v>
      </c>
      <c r="H112" s="30">
        <f t="shared" si="13"/>
        <v>1697183</v>
      </c>
      <c r="I112" s="30">
        <f t="shared" si="14"/>
        <v>1128531</v>
      </c>
      <c r="J112" s="30">
        <f t="shared" si="15"/>
        <v>568652</v>
      </c>
      <c r="K112" s="30">
        <f t="shared" si="16"/>
        <v>3771629</v>
      </c>
      <c r="L112" s="30">
        <f t="shared" si="17"/>
        <v>29489632</v>
      </c>
      <c r="M112" s="53">
        <f t="shared" si="18"/>
        <v>150251</v>
      </c>
      <c r="N112" s="53">
        <f t="shared" si="19"/>
        <v>29339381</v>
      </c>
      <c r="O112" s="53"/>
      <c r="P112" s="38" t="s">
        <v>1745</v>
      </c>
      <c r="Q112" s="38" t="s">
        <v>104</v>
      </c>
      <c r="R112" s="38">
        <v>1812777</v>
      </c>
      <c r="S112" s="38">
        <f t="shared" si="11"/>
        <v>1697183</v>
      </c>
      <c r="T112" s="38">
        <v>1128531</v>
      </c>
      <c r="U112" s="38">
        <v>568652</v>
      </c>
      <c r="W112" s="38" t="s">
        <v>1745</v>
      </c>
      <c r="X112" s="38" t="s">
        <v>104</v>
      </c>
      <c r="Y112" s="38">
        <v>3771629</v>
      </c>
      <c r="Z112" s="38">
        <f t="shared" si="12"/>
        <v>29489632</v>
      </c>
      <c r="AA112" s="38">
        <v>150251</v>
      </c>
      <c r="AB112" s="38">
        <v>29339381</v>
      </c>
    </row>
    <row r="113" spans="1:28" ht="15">
      <c r="A113" s="67">
        <v>107</v>
      </c>
      <c r="B113" s="68" t="s">
        <v>1747</v>
      </c>
      <c r="C113" s="67" t="s">
        <v>1748</v>
      </c>
      <c r="D113" s="67" t="s">
        <v>1707</v>
      </c>
      <c r="E113" s="16" t="s">
        <v>1749</v>
      </c>
      <c r="F113" s="52">
        <f t="shared" si="10"/>
        <v>249109</v>
      </c>
      <c r="G113" s="30">
        <f>VLOOKUP(C113,P$7:U113,3,FALSE)</f>
        <v>160800</v>
      </c>
      <c r="H113" s="30">
        <f t="shared" si="13"/>
        <v>82909</v>
      </c>
      <c r="I113" s="30">
        <f t="shared" si="14"/>
        <v>48451</v>
      </c>
      <c r="J113" s="30">
        <f t="shared" si="15"/>
        <v>34458</v>
      </c>
      <c r="K113" s="30">
        <f t="shared" si="16"/>
        <v>0</v>
      </c>
      <c r="L113" s="30">
        <f t="shared" si="17"/>
        <v>5400</v>
      </c>
      <c r="M113" s="53">
        <f t="shared" si="18"/>
        <v>0</v>
      </c>
      <c r="N113" s="53">
        <f t="shared" si="19"/>
        <v>5400</v>
      </c>
      <c r="O113" s="53"/>
      <c r="P113" s="38" t="s">
        <v>1748</v>
      </c>
      <c r="Q113" s="38" t="s">
        <v>105</v>
      </c>
      <c r="R113" s="38">
        <v>160800</v>
      </c>
      <c r="S113" s="38">
        <f t="shared" si="11"/>
        <v>82909</v>
      </c>
      <c r="T113" s="38">
        <v>48451</v>
      </c>
      <c r="U113" s="38">
        <v>34458</v>
      </c>
      <c r="W113" s="38" t="s">
        <v>1748</v>
      </c>
      <c r="X113" s="38" t="s">
        <v>105</v>
      </c>
      <c r="Y113" s="38">
        <v>0</v>
      </c>
      <c r="Z113" s="38">
        <f t="shared" si="12"/>
        <v>5400</v>
      </c>
      <c r="AA113" s="38">
        <v>0</v>
      </c>
      <c r="AB113" s="38">
        <v>5400</v>
      </c>
    </row>
    <row r="114" spans="1:28" ht="15">
      <c r="A114" s="67">
        <v>108</v>
      </c>
      <c r="B114" s="68" t="s">
        <v>1750</v>
      </c>
      <c r="C114" s="67" t="s">
        <v>1751</v>
      </c>
      <c r="D114" s="67" t="s">
        <v>1707</v>
      </c>
      <c r="E114" s="16" t="s">
        <v>1752</v>
      </c>
      <c r="F114" s="52">
        <f t="shared" si="10"/>
        <v>12218401</v>
      </c>
      <c r="G114" s="30">
        <f>VLOOKUP(C114,P$7:U114,3,FALSE)</f>
        <v>3701213</v>
      </c>
      <c r="H114" s="30">
        <f t="shared" si="13"/>
        <v>3981863</v>
      </c>
      <c r="I114" s="30">
        <f t="shared" si="14"/>
        <v>218757</v>
      </c>
      <c r="J114" s="30">
        <f t="shared" si="15"/>
        <v>3763106</v>
      </c>
      <c r="K114" s="30">
        <f t="shared" si="16"/>
        <v>1235303</v>
      </c>
      <c r="L114" s="30">
        <f t="shared" si="17"/>
        <v>3300022</v>
      </c>
      <c r="M114" s="53">
        <f t="shared" si="18"/>
        <v>154851</v>
      </c>
      <c r="N114" s="53">
        <f t="shared" si="19"/>
        <v>3145171</v>
      </c>
      <c r="O114" s="53"/>
      <c r="P114" s="38" t="s">
        <v>1751</v>
      </c>
      <c r="Q114" s="38" t="s">
        <v>106</v>
      </c>
      <c r="R114" s="38">
        <v>3701213</v>
      </c>
      <c r="S114" s="38">
        <f t="shared" si="11"/>
        <v>3981863</v>
      </c>
      <c r="T114" s="38">
        <v>218757</v>
      </c>
      <c r="U114" s="38">
        <v>3763106</v>
      </c>
      <c r="W114" s="38" t="s">
        <v>1751</v>
      </c>
      <c r="X114" s="38" t="s">
        <v>106</v>
      </c>
      <c r="Y114" s="38">
        <v>1235303</v>
      </c>
      <c r="Z114" s="38">
        <f t="shared" si="12"/>
        <v>3300022</v>
      </c>
      <c r="AA114" s="38">
        <v>154851</v>
      </c>
      <c r="AB114" s="38">
        <v>3145171</v>
      </c>
    </row>
    <row r="115" spans="1:28" ht="15">
      <c r="A115" s="67">
        <v>109</v>
      </c>
      <c r="B115" s="68" t="s">
        <v>1753</v>
      </c>
      <c r="C115" s="67" t="s">
        <v>1754</v>
      </c>
      <c r="D115" s="67" t="s">
        <v>1707</v>
      </c>
      <c r="E115" s="16" t="s">
        <v>1755</v>
      </c>
      <c r="F115" s="52">
        <f t="shared" si="10"/>
        <v>4429410</v>
      </c>
      <c r="G115" s="30">
        <f>VLOOKUP(C115,P$7:U115,3,FALSE)</f>
        <v>1282499</v>
      </c>
      <c r="H115" s="30">
        <f t="shared" si="13"/>
        <v>2168490</v>
      </c>
      <c r="I115" s="30">
        <f t="shared" si="14"/>
        <v>536885</v>
      </c>
      <c r="J115" s="30">
        <f t="shared" si="15"/>
        <v>1631605</v>
      </c>
      <c r="K115" s="30">
        <f t="shared" si="16"/>
        <v>43853</v>
      </c>
      <c r="L115" s="30">
        <f t="shared" si="17"/>
        <v>934568</v>
      </c>
      <c r="M115" s="53">
        <f t="shared" si="18"/>
        <v>0</v>
      </c>
      <c r="N115" s="53">
        <f t="shared" si="19"/>
        <v>934568</v>
      </c>
      <c r="O115" s="53"/>
      <c r="P115" s="38" t="s">
        <v>1754</v>
      </c>
      <c r="Q115" s="38" t="s">
        <v>107</v>
      </c>
      <c r="R115" s="38">
        <v>1282499</v>
      </c>
      <c r="S115" s="38">
        <f t="shared" si="11"/>
        <v>2168490</v>
      </c>
      <c r="T115" s="38">
        <v>536885</v>
      </c>
      <c r="U115" s="38">
        <v>1631605</v>
      </c>
      <c r="W115" s="38" t="s">
        <v>1754</v>
      </c>
      <c r="X115" s="38" t="s">
        <v>107</v>
      </c>
      <c r="Y115" s="38">
        <v>43853</v>
      </c>
      <c r="Z115" s="38">
        <f t="shared" si="12"/>
        <v>934568</v>
      </c>
      <c r="AA115" s="38">
        <v>0</v>
      </c>
      <c r="AB115" s="38">
        <v>934568</v>
      </c>
    </row>
    <row r="116" spans="1:28" ht="15">
      <c r="A116" s="67">
        <v>110</v>
      </c>
      <c r="B116" s="68" t="s">
        <v>1756</v>
      </c>
      <c r="C116" s="67" t="s">
        <v>1757</v>
      </c>
      <c r="D116" s="67" t="s">
        <v>1707</v>
      </c>
      <c r="E116" s="16" t="s">
        <v>1758</v>
      </c>
      <c r="F116" s="52">
        <f t="shared" si="10"/>
        <v>11503440</v>
      </c>
      <c r="G116" s="30">
        <f>VLOOKUP(C116,P$7:U116,3,FALSE)</f>
        <v>0</v>
      </c>
      <c r="H116" s="30">
        <f t="shared" si="13"/>
        <v>3705964</v>
      </c>
      <c r="I116" s="30">
        <f t="shared" si="14"/>
        <v>459846</v>
      </c>
      <c r="J116" s="30">
        <f t="shared" si="15"/>
        <v>3246118</v>
      </c>
      <c r="K116" s="30">
        <f t="shared" si="16"/>
        <v>123450</v>
      </c>
      <c r="L116" s="30">
        <f t="shared" si="17"/>
        <v>7674026</v>
      </c>
      <c r="M116" s="53">
        <f t="shared" si="18"/>
        <v>1914500</v>
      </c>
      <c r="N116" s="53">
        <f t="shared" si="19"/>
        <v>5759526</v>
      </c>
      <c r="O116" s="53"/>
      <c r="P116" s="38" t="s">
        <v>1757</v>
      </c>
      <c r="Q116" s="38" t="s">
        <v>108</v>
      </c>
      <c r="R116" s="38">
        <v>0</v>
      </c>
      <c r="S116" s="38">
        <f t="shared" si="11"/>
        <v>3705964</v>
      </c>
      <c r="T116" s="38">
        <v>459846</v>
      </c>
      <c r="U116" s="38">
        <v>3246118</v>
      </c>
      <c r="W116" s="38" t="s">
        <v>1757</v>
      </c>
      <c r="X116" s="38" t="s">
        <v>108</v>
      </c>
      <c r="Y116" s="38">
        <v>123450</v>
      </c>
      <c r="Z116" s="38">
        <f t="shared" si="12"/>
        <v>7674026</v>
      </c>
      <c r="AA116" s="38">
        <v>1914500</v>
      </c>
      <c r="AB116" s="38">
        <v>5759526</v>
      </c>
    </row>
    <row r="117" spans="1:28" ht="15">
      <c r="A117" s="67">
        <v>111</v>
      </c>
      <c r="B117" s="68" t="s">
        <v>1759</v>
      </c>
      <c r="C117" s="67" t="s">
        <v>1760</v>
      </c>
      <c r="D117" s="67" t="s">
        <v>1707</v>
      </c>
      <c r="E117" s="16" t="s">
        <v>1761</v>
      </c>
      <c r="F117" s="52">
        <f t="shared" si="10"/>
        <v>14684813</v>
      </c>
      <c r="G117" s="30">
        <f>VLOOKUP(C117,P$7:U117,3,FALSE)</f>
        <v>6337141</v>
      </c>
      <c r="H117" s="30">
        <f t="shared" si="13"/>
        <v>6053489</v>
      </c>
      <c r="I117" s="30">
        <f t="shared" si="14"/>
        <v>353800</v>
      </c>
      <c r="J117" s="30">
        <f t="shared" si="15"/>
        <v>5699689</v>
      </c>
      <c r="K117" s="30">
        <f t="shared" si="16"/>
        <v>311940</v>
      </c>
      <c r="L117" s="30">
        <f t="shared" si="17"/>
        <v>1982243</v>
      </c>
      <c r="M117" s="53">
        <f t="shared" si="18"/>
        <v>0</v>
      </c>
      <c r="N117" s="53">
        <f t="shared" si="19"/>
        <v>1982243</v>
      </c>
      <c r="O117" s="53"/>
      <c r="P117" s="38" t="s">
        <v>1760</v>
      </c>
      <c r="Q117" s="38" t="s">
        <v>109</v>
      </c>
      <c r="R117" s="38">
        <v>6337141</v>
      </c>
      <c r="S117" s="38">
        <f t="shared" si="11"/>
        <v>6053489</v>
      </c>
      <c r="T117" s="38">
        <v>353800</v>
      </c>
      <c r="U117" s="38">
        <v>5699689</v>
      </c>
      <c r="W117" s="38" t="s">
        <v>1760</v>
      </c>
      <c r="X117" s="38" t="s">
        <v>109</v>
      </c>
      <c r="Y117" s="38">
        <v>311940</v>
      </c>
      <c r="Z117" s="38">
        <f t="shared" si="12"/>
        <v>1982243</v>
      </c>
      <c r="AA117" s="38">
        <v>0</v>
      </c>
      <c r="AB117" s="38">
        <v>1982243</v>
      </c>
    </row>
    <row r="118" spans="1:28" ht="15">
      <c r="A118" s="67">
        <v>112</v>
      </c>
      <c r="B118" s="68" t="s">
        <v>1762</v>
      </c>
      <c r="C118" s="67" t="s">
        <v>1763</v>
      </c>
      <c r="D118" s="67" t="s">
        <v>1707</v>
      </c>
      <c r="E118" s="16" t="s">
        <v>1764</v>
      </c>
      <c r="F118" s="52">
        <f t="shared" si="10"/>
        <v>19259211</v>
      </c>
      <c r="G118" s="30">
        <f>VLOOKUP(C118,P$7:U118,3,FALSE)</f>
        <v>120204</v>
      </c>
      <c r="H118" s="30">
        <f t="shared" si="13"/>
        <v>3054608</v>
      </c>
      <c r="I118" s="30">
        <f t="shared" si="14"/>
        <v>661083</v>
      </c>
      <c r="J118" s="30">
        <f t="shared" si="15"/>
        <v>2393525</v>
      </c>
      <c r="K118" s="30">
        <f t="shared" si="16"/>
        <v>11385572</v>
      </c>
      <c r="L118" s="30">
        <f t="shared" si="17"/>
        <v>4698827</v>
      </c>
      <c r="M118" s="53">
        <f t="shared" si="18"/>
        <v>29803</v>
      </c>
      <c r="N118" s="53">
        <f t="shared" si="19"/>
        <v>4669024</v>
      </c>
      <c r="O118" s="53"/>
      <c r="P118" s="38" t="s">
        <v>1763</v>
      </c>
      <c r="Q118" s="38" t="s">
        <v>110</v>
      </c>
      <c r="R118" s="38">
        <v>120204</v>
      </c>
      <c r="S118" s="38">
        <f t="shared" si="11"/>
        <v>3054608</v>
      </c>
      <c r="T118" s="38">
        <v>661083</v>
      </c>
      <c r="U118" s="38">
        <v>2393525</v>
      </c>
      <c r="W118" s="38" t="s">
        <v>1763</v>
      </c>
      <c r="X118" s="38" t="s">
        <v>110</v>
      </c>
      <c r="Y118" s="38">
        <v>11385572</v>
      </c>
      <c r="Z118" s="38">
        <f t="shared" si="12"/>
        <v>4698827</v>
      </c>
      <c r="AA118" s="38">
        <v>29803</v>
      </c>
      <c r="AB118" s="38">
        <v>4669024</v>
      </c>
    </row>
    <row r="119" spans="1:28" ht="15">
      <c r="A119" s="67">
        <v>113</v>
      </c>
      <c r="B119" s="68" t="s">
        <v>1765</v>
      </c>
      <c r="C119" s="67" t="s">
        <v>1766</v>
      </c>
      <c r="D119" s="67" t="s">
        <v>1707</v>
      </c>
      <c r="E119" s="16" t="s">
        <v>1767</v>
      </c>
      <c r="F119" s="52">
        <f t="shared" si="10"/>
        <v>32794347</v>
      </c>
      <c r="G119" s="30">
        <f>VLOOKUP(C119,P$7:U119,3,FALSE)</f>
        <v>10917763</v>
      </c>
      <c r="H119" s="30">
        <f t="shared" si="13"/>
        <v>6993513</v>
      </c>
      <c r="I119" s="30">
        <f t="shared" si="14"/>
        <v>1105146</v>
      </c>
      <c r="J119" s="30">
        <f t="shared" si="15"/>
        <v>5888367</v>
      </c>
      <c r="K119" s="30">
        <f t="shared" si="16"/>
        <v>1433209</v>
      </c>
      <c r="L119" s="30">
        <f t="shared" si="17"/>
        <v>13449862</v>
      </c>
      <c r="M119" s="53">
        <f t="shared" si="18"/>
        <v>609002</v>
      </c>
      <c r="N119" s="53">
        <f t="shared" si="19"/>
        <v>12840860</v>
      </c>
      <c r="O119" s="53"/>
      <c r="P119" s="38" t="s">
        <v>1766</v>
      </c>
      <c r="Q119" s="38" t="s">
        <v>111</v>
      </c>
      <c r="R119" s="38">
        <v>10917763</v>
      </c>
      <c r="S119" s="38">
        <f t="shared" si="11"/>
        <v>6993513</v>
      </c>
      <c r="T119" s="38">
        <v>1105146</v>
      </c>
      <c r="U119" s="38">
        <v>5888367</v>
      </c>
      <c r="W119" s="38" t="s">
        <v>1766</v>
      </c>
      <c r="X119" s="38" t="s">
        <v>111</v>
      </c>
      <c r="Y119" s="38">
        <v>1433209</v>
      </c>
      <c r="Z119" s="38">
        <f t="shared" si="12"/>
        <v>13449862</v>
      </c>
      <c r="AA119" s="38">
        <v>609002</v>
      </c>
      <c r="AB119" s="38">
        <v>12840860</v>
      </c>
    </row>
    <row r="120" spans="1:28" ht="15">
      <c r="A120" s="67">
        <v>114</v>
      </c>
      <c r="B120" s="68" t="s">
        <v>1768</v>
      </c>
      <c r="C120" s="67" t="s">
        <v>1769</v>
      </c>
      <c r="D120" s="67" t="s">
        <v>1707</v>
      </c>
      <c r="E120" s="16" t="s">
        <v>1770</v>
      </c>
      <c r="F120" s="52">
        <f t="shared" si="10"/>
        <v>2116919</v>
      </c>
      <c r="G120" s="30">
        <f>VLOOKUP(C120,P$7:U120,3,FALSE)</f>
        <v>282390</v>
      </c>
      <c r="H120" s="30">
        <f t="shared" si="13"/>
        <v>1816179</v>
      </c>
      <c r="I120" s="30">
        <f t="shared" si="14"/>
        <v>193675</v>
      </c>
      <c r="J120" s="30">
        <f t="shared" si="15"/>
        <v>1622504</v>
      </c>
      <c r="K120" s="30">
        <f t="shared" si="16"/>
        <v>16250</v>
      </c>
      <c r="L120" s="30">
        <f t="shared" si="17"/>
        <v>2100</v>
      </c>
      <c r="M120" s="53">
        <f t="shared" si="18"/>
        <v>0</v>
      </c>
      <c r="N120" s="53">
        <f t="shared" si="19"/>
        <v>2100</v>
      </c>
      <c r="O120" s="53"/>
      <c r="P120" s="38" t="s">
        <v>1769</v>
      </c>
      <c r="Q120" s="38" t="s">
        <v>523</v>
      </c>
      <c r="R120" s="38">
        <v>282390</v>
      </c>
      <c r="S120" s="38">
        <f t="shared" si="11"/>
        <v>1816179</v>
      </c>
      <c r="T120" s="38">
        <v>193675</v>
      </c>
      <c r="U120" s="38">
        <v>1622504</v>
      </c>
      <c r="W120" s="38" t="s">
        <v>1769</v>
      </c>
      <c r="X120" s="38" t="s">
        <v>523</v>
      </c>
      <c r="Y120" s="38">
        <v>16250</v>
      </c>
      <c r="Z120" s="38">
        <f t="shared" si="12"/>
        <v>2100</v>
      </c>
      <c r="AA120" s="38">
        <v>0</v>
      </c>
      <c r="AB120" s="38">
        <v>2100</v>
      </c>
    </row>
    <row r="121" spans="1:28" ht="15">
      <c r="A121" s="67">
        <v>115</v>
      </c>
      <c r="B121" s="68" t="s">
        <v>1771</v>
      </c>
      <c r="C121" s="67" t="s">
        <v>1772</v>
      </c>
      <c r="D121" s="67" t="s">
        <v>1707</v>
      </c>
      <c r="E121" s="16" t="s">
        <v>1773</v>
      </c>
      <c r="F121" s="52">
        <f t="shared" si="10"/>
        <v>39900755</v>
      </c>
      <c r="G121" s="30">
        <f>VLOOKUP(C121,P$7:U121,3,FALSE)</f>
        <v>3916551</v>
      </c>
      <c r="H121" s="30">
        <f t="shared" si="13"/>
        <v>10587207</v>
      </c>
      <c r="I121" s="30">
        <f t="shared" si="14"/>
        <v>2103398</v>
      </c>
      <c r="J121" s="30">
        <f t="shared" si="15"/>
        <v>8483809</v>
      </c>
      <c r="K121" s="30">
        <f t="shared" si="16"/>
        <v>12896960</v>
      </c>
      <c r="L121" s="30">
        <f t="shared" si="17"/>
        <v>12500037</v>
      </c>
      <c r="M121" s="53">
        <f t="shared" si="18"/>
        <v>998317</v>
      </c>
      <c r="N121" s="53">
        <f t="shared" si="19"/>
        <v>11501720</v>
      </c>
      <c r="O121" s="53"/>
      <c r="P121" s="38" t="s">
        <v>1772</v>
      </c>
      <c r="Q121" s="38" t="s">
        <v>112</v>
      </c>
      <c r="R121" s="38">
        <v>3916551</v>
      </c>
      <c r="S121" s="38">
        <f t="shared" si="11"/>
        <v>10587207</v>
      </c>
      <c r="T121" s="38">
        <v>2103398</v>
      </c>
      <c r="U121" s="38">
        <v>8483809</v>
      </c>
      <c r="W121" s="38" t="s">
        <v>1772</v>
      </c>
      <c r="X121" s="38" t="s">
        <v>112</v>
      </c>
      <c r="Y121" s="38">
        <v>12896960</v>
      </c>
      <c r="Z121" s="38">
        <f t="shared" si="12"/>
        <v>12500037</v>
      </c>
      <c r="AA121" s="38">
        <v>998317</v>
      </c>
      <c r="AB121" s="38">
        <v>11501720</v>
      </c>
    </row>
    <row r="122" spans="1:28" ht="15">
      <c r="A122" s="67">
        <v>116</v>
      </c>
      <c r="B122" s="68" t="s">
        <v>1774</v>
      </c>
      <c r="C122" s="67" t="s">
        <v>1775</v>
      </c>
      <c r="D122" s="67" t="s">
        <v>1707</v>
      </c>
      <c r="E122" s="16" t="s">
        <v>1776</v>
      </c>
      <c r="F122" s="52">
        <f t="shared" si="10"/>
        <v>10687702</v>
      </c>
      <c r="G122" s="30">
        <f>VLOOKUP(C122,P$7:U122,3,FALSE)</f>
        <v>0</v>
      </c>
      <c r="H122" s="30">
        <f t="shared" si="13"/>
        <v>2491540</v>
      </c>
      <c r="I122" s="30">
        <f t="shared" si="14"/>
        <v>82940</v>
      </c>
      <c r="J122" s="30">
        <f t="shared" si="15"/>
        <v>2408600</v>
      </c>
      <c r="K122" s="30">
        <f t="shared" si="16"/>
        <v>22900</v>
      </c>
      <c r="L122" s="30">
        <f t="shared" si="17"/>
        <v>8173262</v>
      </c>
      <c r="M122" s="53">
        <f t="shared" si="18"/>
        <v>318000</v>
      </c>
      <c r="N122" s="53">
        <f t="shared" si="19"/>
        <v>7855262</v>
      </c>
      <c r="O122" s="53"/>
      <c r="P122" s="38" t="s">
        <v>1775</v>
      </c>
      <c r="Q122" s="38" t="s">
        <v>113</v>
      </c>
      <c r="R122" s="38">
        <v>0</v>
      </c>
      <c r="S122" s="38">
        <f t="shared" si="11"/>
        <v>2491540</v>
      </c>
      <c r="T122" s="38">
        <v>82940</v>
      </c>
      <c r="U122" s="38">
        <v>2408600</v>
      </c>
      <c r="W122" s="38" t="s">
        <v>1775</v>
      </c>
      <c r="X122" s="38" t="s">
        <v>113</v>
      </c>
      <c r="Y122" s="38">
        <v>22900</v>
      </c>
      <c r="Z122" s="38">
        <f t="shared" si="12"/>
        <v>8173262</v>
      </c>
      <c r="AA122" s="38">
        <v>318000</v>
      </c>
      <c r="AB122" s="38">
        <v>7855262</v>
      </c>
    </row>
    <row r="123" spans="1:28" ht="15">
      <c r="A123" s="67">
        <v>117</v>
      </c>
      <c r="B123" s="68" t="s">
        <v>1777</v>
      </c>
      <c r="C123" s="67" t="s">
        <v>1778</v>
      </c>
      <c r="D123" s="67" t="s">
        <v>1707</v>
      </c>
      <c r="E123" s="16" t="s">
        <v>1779</v>
      </c>
      <c r="F123" s="52">
        <f t="shared" si="10"/>
        <v>43823866</v>
      </c>
      <c r="G123" s="30">
        <f>VLOOKUP(C123,P$7:U123,3,FALSE)</f>
        <v>4785950</v>
      </c>
      <c r="H123" s="30">
        <f t="shared" si="13"/>
        <v>5389395</v>
      </c>
      <c r="I123" s="30">
        <f t="shared" si="14"/>
        <v>961105</v>
      </c>
      <c r="J123" s="30">
        <f t="shared" si="15"/>
        <v>4428290</v>
      </c>
      <c r="K123" s="30">
        <f t="shared" si="16"/>
        <v>1806231</v>
      </c>
      <c r="L123" s="30">
        <f t="shared" si="17"/>
        <v>31842290</v>
      </c>
      <c r="M123" s="53">
        <f t="shared" si="18"/>
        <v>602905</v>
      </c>
      <c r="N123" s="53">
        <f t="shared" si="19"/>
        <v>31239385</v>
      </c>
      <c r="O123" s="53"/>
      <c r="P123" s="38" t="s">
        <v>1778</v>
      </c>
      <c r="Q123" s="38" t="s">
        <v>114</v>
      </c>
      <c r="R123" s="38">
        <v>4785950</v>
      </c>
      <c r="S123" s="38">
        <f t="shared" si="11"/>
        <v>5389395</v>
      </c>
      <c r="T123" s="38">
        <v>961105</v>
      </c>
      <c r="U123" s="38">
        <v>4428290</v>
      </c>
      <c r="W123" s="38" t="s">
        <v>1778</v>
      </c>
      <c r="X123" s="38" t="s">
        <v>114</v>
      </c>
      <c r="Y123" s="38">
        <v>1806231</v>
      </c>
      <c r="Z123" s="38">
        <f t="shared" si="12"/>
        <v>31842290</v>
      </c>
      <c r="AA123" s="38">
        <v>602905</v>
      </c>
      <c r="AB123" s="38">
        <v>31239385</v>
      </c>
    </row>
    <row r="124" spans="1:28" ht="15">
      <c r="A124" s="67">
        <v>118</v>
      </c>
      <c r="B124" s="68" t="s">
        <v>1780</v>
      </c>
      <c r="C124" s="67" t="s">
        <v>1781</v>
      </c>
      <c r="D124" s="67" t="s">
        <v>1707</v>
      </c>
      <c r="E124" s="16" t="s">
        <v>1782</v>
      </c>
      <c r="F124" s="52">
        <f t="shared" si="10"/>
        <v>946692</v>
      </c>
      <c r="G124" s="30">
        <f>VLOOKUP(C124,P$7:U124,3,FALSE)</f>
        <v>418050</v>
      </c>
      <c r="H124" s="30">
        <f t="shared" si="13"/>
        <v>230859</v>
      </c>
      <c r="I124" s="30">
        <f t="shared" si="14"/>
        <v>30400</v>
      </c>
      <c r="J124" s="30">
        <f t="shared" si="15"/>
        <v>200459</v>
      </c>
      <c r="K124" s="30">
        <f t="shared" si="16"/>
        <v>134750</v>
      </c>
      <c r="L124" s="30">
        <f t="shared" si="17"/>
        <v>163033</v>
      </c>
      <c r="M124" s="53">
        <f t="shared" si="18"/>
        <v>0</v>
      </c>
      <c r="N124" s="53">
        <f t="shared" si="19"/>
        <v>163033</v>
      </c>
      <c r="O124" s="53"/>
      <c r="P124" s="38" t="s">
        <v>1781</v>
      </c>
      <c r="Q124" s="38" t="s">
        <v>429</v>
      </c>
      <c r="R124" s="38">
        <v>418050</v>
      </c>
      <c r="S124" s="38">
        <f t="shared" si="11"/>
        <v>230859</v>
      </c>
      <c r="T124" s="38">
        <v>30400</v>
      </c>
      <c r="U124" s="38">
        <v>200459</v>
      </c>
      <c r="W124" s="38" t="s">
        <v>1781</v>
      </c>
      <c r="X124" s="38" t="s">
        <v>429</v>
      </c>
      <c r="Y124" s="38">
        <v>134750</v>
      </c>
      <c r="Z124" s="38">
        <f t="shared" si="12"/>
        <v>163033</v>
      </c>
      <c r="AA124" s="38">
        <v>0</v>
      </c>
      <c r="AB124" s="38">
        <v>163033</v>
      </c>
    </row>
    <row r="125" spans="1:28" ht="15">
      <c r="A125" s="67">
        <v>119</v>
      </c>
      <c r="B125" s="68" t="s">
        <v>1783</v>
      </c>
      <c r="C125" s="67" t="s">
        <v>1784</v>
      </c>
      <c r="D125" s="67" t="s">
        <v>1707</v>
      </c>
      <c r="E125" s="16" t="s">
        <v>1785</v>
      </c>
      <c r="F125" s="52">
        <f t="shared" si="10"/>
        <v>2242506</v>
      </c>
      <c r="G125" s="30">
        <f>VLOOKUP(C125,P$7:U125,3,FALSE)</f>
        <v>8350</v>
      </c>
      <c r="H125" s="30">
        <f t="shared" si="13"/>
        <v>1343580</v>
      </c>
      <c r="I125" s="30">
        <f t="shared" si="14"/>
        <v>91300</v>
      </c>
      <c r="J125" s="30">
        <f t="shared" si="15"/>
        <v>1252280</v>
      </c>
      <c r="K125" s="30">
        <f t="shared" si="16"/>
        <v>221600</v>
      </c>
      <c r="L125" s="30">
        <f t="shared" si="17"/>
        <v>668976</v>
      </c>
      <c r="M125" s="53">
        <f t="shared" si="18"/>
        <v>34700</v>
      </c>
      <c r="N125" s="53">
        <f t="shared" si="19"/>
        <v>634276</v>
      </c>
      <c r="O125" s="53"/>
      <c r="P125" s="38" t="s">
        <v>1784</v>
      </c>
      <c r="Q125" s="38" t="s">
        <v>115</v>
      </c>
      <c r="R125" s="38">
        <v>8350</v>
      </c>
      <c r="S125" s="38">
        <f t="shared" si="11"/>
        <v>1343580</v>
      </c>
      <c r="T125" s="38">
        <v>91300</v>
      </c>
      <c r="U125" s="38">
        <v>1252280</v>
      </c>
      <c r="W125" s="38" t="s">
        <v>1784</v>
      </c>
      <c r="X125" s="38" t="s">
        <v>115</v>
      </c>
      <c r="Y125" s="38">
        <v>221600</v>
      </c>
      <c r="Z125" s="38">
        <f t="shared" si="12"/>
        <v>668976</v>
      </c>
      <c r="AA125" s="38">
        <v>34700</v>
      </c>
      <c r="AB125" s="38">
        <v>634276</v>
      </c>
    </row>
    <row r="126" spans="1:28" ht="15">
      <c r="A126" s="67">
        <v>120</v>
      </c>
      <c r="B126" s="68" t="s">
        <v>1786</v>
      </c>
      <c r="C126" s="67" t="s">
        <v>1787</v>
      </c>
      <c r="D126" s="67" t="s">
        <v>1707</v>
      </c>
      <c r="E126" s="16" t="s">
        <v>1788</v>
      </c>
      <c r="F126" s="52">
        <f t="shared" si="10"/>
        <v>2473755</v>
      </c>
      <c r="G126" s="30">
        <f>VLOOKUP(C126,P$7:U126,3,FALSE)</f>
        <v>197950</v>
      </c>
      <c r="H126" s="30">
        <f t="shared" si="13"/>
        <v>1397364</v>
      </c>
      <c r="I126" s="30">
        <f t="shared" si="14"/>
        <v>39000</v>
      </c>
      <c r="J126" s="30">
        <f t="shared" si="15"/>
        <v>1358364</v>
      </c>
      <c r="K126" s="30">
        <f t="shared" si="16"/>
        <v>0</v>
      </c>
      <c r="L126" s="30">
        <f t="shared" si="17"/>
        <v>878441</v>
      </c>
      <c r="M126" s="53">
        <f t="shared" si="18"/>
        <v>3500</v>
      </c>
      <c r="N126" s="53">
        <f t="shared" si="19"/>
        <v>874941</v>
      </c>
      <c r="O126" s="53"/>
      <c r="P126" s="38" t="s">
        <v>1787</v>
      </c>
      <c r="Q126" s="38" t="s">
        <v>524</v>
      </c>
      <c r="R126" s="38">
        <v>197950</v>
      </c>
      <c r="S126" s="38">
        <f t="shared" si="11"/>
        <v>1397364</v>
      </c>
      <c r="T126" s="38">
        <v>39000</v>
      </c>
      <c r="U126" s="38">
        <v>1358364</v>
      </c>
      <c r="W126" s="38" t="s">
        <v>1787</v>
      </c>
      <c r="X126" s="38" t="s">
        <v>524</v>
      </c>
      <c r="Y126" s="38">
        <v>0</v>
      </c>
      <c r="Z126" s="38">
        <f t="shared" si="12"/>
        <v>878441</v>
      </c>
      <c r="AA126" s="38">
        <v>3500</v>
      </c>
      <c r="AB126" s="38">
        <v>874941</v>
      </c>
    </row>
    <row r="127" spans="1:28" ht="15">
      <c r="A127" s="67">
        <v>121</v>
      </c>
      <c r="B127" s="68" t="s">
        <v>1789</v>
      </c>
      <c r="C127" s="67" t="s">
        <v>1790</v>
      </c>
      <c r="D127" s="67" t="s">
        <v>1707</v>
      </c>
      <c r="E127" s="16" t="s">
        <v>1791</v>
      </c>
      <c r="F127" s="52">
        <f t="shared" si="10"/>
        <v>333529</v>
      </c>
      <c r="G127" s="30">
        <f>VLOOKUP(C127,P$7:U127,3,FALSE)</f>
        <v>0</v>
      </c>
      <c r="H127" s="30">
        <f t="shared" si="13"/>
        <v>291878</v>
      </c>
      <c r="I127" s="30">
        <f t="shared" si="14"/>
        <v>0</v>
      </c>
      <c r="J127" s="30">
        <f t="shared" si="15"/>
        <v>291878</v>
      </c>
      <c r="K127" s="30">
        <f t="shared" si="16"/>
        <v>2001</v>
      </c>
      <c r="L127" s="30">
        <f t="shared" si="17"/>
        <v>39650</v>
      </c>
      <c r="M127" s="53">
        <f t="shared" si="18"/>
        <v>0</v>
      </c>
      <c r="N127" s="53">
        <f t="shared" si="19"/>
        <v>39650</v>
      </c>
      <c r="O127" s="53"/>
      <c r="P127" s="38" t="s">
        <v>1790</v>
      </c>
      <c r="Q127" s="38" t="s">
        <v>525</v>
      </c>
      <c r="R127" s="38">
        <v>0</v>
      </c>
      <c r="S127" s="38">
        <f t="shared" si="11"/>
        <v>291878</v>
      </c>
      <c r="T127" s="38">
        <v>0</v>
      </c>
      <c r="U127" s="38">
        <v>291878</v>
      </c>
      <c r="W127" s="38" t="s">
        <v>1790</v>
      </c>
      <c r="X127" s="38" t="s">
        <v>525</v>
      </c>
      <c r="Y127" s="38">
        <v>2001</v>
      </c>
      <c r="Z127" s="38">
        <f t="shared" si="12"/>
        <v>39650</v>
      </c>
      <c r="AA127" s="38">
        <v>0</v>
      </c>
      <c r="AB127" s="38">
        <v>39650</v>
      </c>
    </row>
    <row r="128" spans="1:28" ht="15">
      <c r="A128" s="67">
        <v>122</v>
      </c>
      <c r="B128" s="68" t="s">
        <v>1792</v>
      </c>
      <c r="C128" s="67" t="s">
        <v>1793</v>
      </c>
      <c r="D128" s="67" t="s">
        <v>1707</v>
      </c>
      <c r="E128" s="16" t="s">
        <v>1794</v>
      </c>
      <c r="F128" s="52">
        <f t="shared" si="10"/>
        <v>12028034</v>
      </c>
      <c r="G128" s="30">
        <f>VLOOKUP(C128,P$7:U128,3,FALSE)</f>
        <v>2010834</v>
      </c>
      <c r="H128" s="30">
        <f t="shared" si="13"/>
        <v>6447011</v>
      </c>
      <c r="I128" s="30">
        <f t="shared" si="14"/>
        <v>555416</v>
      </c>
      <c r="J128" s="30">
        <f t="shared" si="15"/>
        <v>5891595</v>
      </c>
      <c r="K128" s="30">
        <f t="shared" si="16"/>
        <v>348484</v>
      </c>
      <c r="L128" s="30">
        <f t="shared" si="17"/>
        <v>3221705</v>
      </c>
      <c r="M128" s="53">
        <f t="shared" si="18"/>
        <v>38150</v>
      </c>
      <c r="N128" s="53">
        <f t="shared" si="19"/>
        <v>3183555</v>
      </c>
      <c r="O128" s="53"/>
      <c r="P128" s="38" t="s">
        <v>1793</v>
      </c>
      <c r="Q128" s="38" t="s">
        <v>116</v>
      </c>
      <c r="R128" s="38">
        <v>2010834</v>
      </c>
      <c r="S128" s="38">
        <f t="shared" si="11"/>
        <v>6447011</v>
      </c>
      <c r="T128" s="38">
        <v>555416</v>
      </c>
      <c r="U128" s="38">
        <v>5891595</v>
      </c>
      <c r="W128" s="38" t="s">
        <v>1793</v>
      </c>
      <c r="X128" s="38" t="s">
        <v>116</v>
      </c>
      <c r="Y128" s="38">
        <v>348484</v>
      </c>
      <c r="Z128" s="38">
        <f t="shared" si="12"/>
        <v>3221705</v>
      </c>
      <c r="AA128" s="38">
        <v>38150</v>
      </c>
      <c r="AB128" s="38">
        <v>3183555</v>
      </c>
    </row>
    <row r="129" spans="1:28" ht="15">
      <c r="A129" s="67">
        <v>123</v>
      </c>
      <c r="B129" s="68" t="s">
        <v>1795</v>
      </c>
      <c r="C129" s="67" t="s">
        <v>1796</v>
      </c>
      <c r="D129" s="67" t="s">
        <v>1707</v>
      </c>
      <c r="E129" s="16" t="s">
        <v>1797</v>
      </c>
      <c r="F129" s="52">
        <f t="shared" si="10"/>
        <v>2936887</v>
      </c>
      <c r="G129" s="30">
        <f>VLOOKUP(C129,P$7:U129,3,FALSE)</f>
        <v>148925</v>
      </c>
      <c r="H129" s="30">
        <f t="shared" si="13"/>
        <v>1362447</v>
      </c>
      <c r="I129" s="30">
        <f t="shared" si="14"/>
        <v>337800</v>
      </c>
      <c r="J129" s="30">
        <f t="shared" si="15"/>
        <v>1024647</v>
      </c>
      <c r="K129" s="30">
        <f t="shared" si="16"/>
        <v>103500</v>
      </c>
      <c r="L129" s="30">
        <f t="shared" si="17"/>
        <v>1322015</v>
      </c>
      <c r="M129" s="53">
        <f t="shared" si="18"/>
        <v>0</v>
      </c>
      <c r="N129" s="53">
        <f t="shared" si="19"/>
        <v>1322015</v>
      </c>
      <c r="O129" s="53"/>
      <c r="P129" s="38" t="s">
        <v>1796</v>
      </c>
      <c r="Q129" s="38" t="s">
        <v>117</v>
      </c>
      <c r="R129" s="38">
        <v>148925</v>
      </c>
      <c r="S129" s="38">
        <f t="shared" si="11"/>
        <v>1362447</v>
      </c>
      <c r="T129" s="38">
        <v>337800</v>
      </c>
      <c r="U129" s="38">
        <v>1024647</v>
      </c>
      <c r="W129" s="38" t="s">
        <v>1796</v>
      </c>
      <c r="X129" s="38" t="s">
        <v>117</v>
      </c>
      <c r="Y129" s="38">
        <v>103500</v>
      </c>
      <c r="Z129" s="38">
        <f t="shared" si="12"/>
        <v>1322015</v>
      </c>
      <c r="AA129" s="38">
        <v>0</v>
      </c>
      <c r="AB129" s="38">
        <v>1322015</v>
      </c>
    </row>
    <row r="130" spans="1:28" ht="15">
      <c r="A130" s="67">
        <v>124</v>
      </c>
      <c r="B130" s="68" t="s">
        <v>1798</v>
      </c>
      <c r="C130" s="67" t="s">
        <v>1799</v>
      </c>
      <c r="D130" s="67" t="s">
        <v>1707</v>
      </c>
      <c r="E130" s="16" t="s">
        <v>1800</v>
      </c>
      <c r="F130" s="52">
        <f t="shared" si="10"/>
        <v>2757289</v>
      </c>
      <c r="G130" s="30">
        <f>VLOOKUP(C130,P$7:U130,3,FALSE)</f>
        <v>391426</v>
      </c>
      <c r="H130" s="30">
        <f t="shared" si="13"/>
        <v>970078</v>
      </c>
      <c r="I130" s="30">
        <f t="shared" si="14"/>
        <v>324700</v>
      </c>
      <c r="J130" s="30">
        <f t="shared" si="15"/>
        <v>645378</v>
      </c>
      <c r="K130" s="30">
        <f t="shared" si="16"/>
        <v>88000</v>
      </c>
      <c r="L130" s="30">
        <f t="shared" si="17"/>
        <v>1307785</v>
      </c>
      <c r="M130" s="53">
        <f t="shared" si="18"/>
        <v>0</v>
      </c>
      <c r="N130" s="53">
        <f t="shared" si="19"/>
        <v>1307785</v>
      </c>
      <c r="O130" s="53"/>
      <c r="P130" s="38" t="s">
        <v>1799</v>
      </c>
      <c r="Q130" s="38" t="s">
        <v>118</v>
      </c>
      <c r="R130" s="38">
        <v>391426</v>
      </c>
      <c r="S130" s="38">
        <f t="shared" si="11"/>
        <v>970078</v>
      </c>
      <c r="T130" s="38">
        <v>324700</v>
      </c>
      <c r="U130" s="38">
        <v>645378</v>
      </c>
      <c r="W130" s="38" t="s">
        <v>1799</v>
      </c>
      <c r="X130" s="38" t="s">
        <v>118</v>
      </c>
      <c r="Y130" s="38">
        <v>88000</v>
      </c>
      <c r="Z130" s="38">
        <f t="shared" si="12"/>
        <v>1307785</v>
      </c>
      <c r="AA130" s="38">
        <v>0</v>
      </c>
      <c r="AB130" s="38">
        <v>1307785</v>
      </c>
    </row>
    <row r="131" spans="1:28" ht="15">
      <c r="A131" s="67">
        <v>125</v>
      </c>
      <c r="B131" s="68" t="s">
        <v>1801</v>
      </c>
      <c r="C131" s="67" t="s">
        <v>1802</v>
      </c>
      <c r="D131" s="67" t="s">
        <v>1707</v>
      </c>
      <c r="E131" s="16" t="s">
        <v>1803</v>
      </c>
      <c r="F131" s="52">
        <f t="shared" si="10"/>
        <v>3889750</v>
      </c>
      <c r="G131" s="30">
        <f>VLOOKUP(C131,P$7:U131,3,FALSE)</f>
        <v>589003</v>
      </c>
      <c r="H131" s="30">
        <f t="shared" si="13"/>
        <v>2456751</v>
      </c>
      <c r="I131" s="30">
        <f t="shared" si="14"/>
        <v>190444</v>
      </c>
      <c r="J131" s="30">
        <f t="shared" si="15"/>
        <v>2266307</v>
      </c>
      <c r="K131" s="30">
        <f t="shared" si="16"/>
        <v>99425</v>
      </c>
      <c r="L131" s="30">
        <f t="shared" si="17"/>
        <v>744571</v>
      </c>
      <c r="M131" s="53">
        <f t="shared" si="18"/>
        <v>1100</v>
      </c>
      <c r="N131" s="53">
        <f t="shared" si="19"/>
        <v>743471</v>
      </c>
      <c r="O131" s="53"/>
      <c r="P131" s="38" t="s">
        <v>1802</v>
      </c>
      <c r="Q131" s="38" t="s">
        <v>119</v>
      </c>
      <c r="R131" s="38">
        <v>589003</v>
      </c>
      <c r="S131" s="38">
        <f t="shared" si="11"/>
        <v>2456751</v>
      </c>
      <c r="T131" s="38">
        <v>190444</v>
      </c>
      <c r="U131" s="38">
        <v>2266307</v>
      </c>
      <c r="W131" s="38" t="s">
        <v>1802</v>
      </c>
      <c r="X131" s="38" t="s">
        <v>119</v>
      </c>
      <c r="Y131" s="38">
        <v>99425</v>
      </c>
      <c r="Z131" s="38">
        <f t="shared" si="12"/>
        <v>744571</v>
      </c>
      <c r="AA131" s="38">
        <v>1100</v>
      </c>
      <c r="AB131" s="38">
        <v>743471</v>
      </c>
    </row>
    <row r="132" spans="1:28" ht="15">
      <c r="A132" s="67">
        <v>126</v>
      </c>
      <c r="B132" s="68" t="s">
        <v>1804</v>
      </c>
      <c r="C132" s="67" t="s">
        <v>1805</v>
      </c>
      <c r="D132" s="67" t="s">
        <v>1707</v>
      </c>
      <c r="E132" s="16" t="s">
        <v>1806</v>
      </c>
      <c r="F132" s="52">
        <f t="shared" si="10"/>
        <v>5351806</v>
      </c>
      <c r="G132" s="30">
        <f>VLOOKUP(C132,P$7:U132,3,FALSE)</f>
        <v>20715</v>
      </c>
      <c r="H132" s="30">
        <f t="shared" si="13"/>
        <v>3046368</v>
      </c>
      <c r="I132" s="30">
        <f t="shared" si="14"/>
        <v>251150</v>
      </c>
      <c r="J132" s="30">
        <f t="shared" si="15"/>
        <v>2795218</v>
      </c>
      <c r="K132" s="30">
        <f t="shared" si="16"/>
        <v>327490</v>
      </c>
      <c r="L132" s="30">
        <f t="shared" si="17"/>
        <v>1957233</v>
      </c>
      <c r="M132" s="53">
        <f t="shared" si="18"/>
        <v>0</v>
      </c>
      <c r="N132" s="53">
        <f t="shared" si="19"/>
        <v>1957233</v>
      </c>
      <c r="O132" s="53"/>
      <c r="P132" s="38" t="s">
        <v>1805</v>
      </c>
      <c r="Q132" s="38" t="s">
        <v>120</v>
      </c>
      <c r="R132" s="38">
        <v>20715</v>
      </c>
      <c r="S132" s="38">
        <f t="shared" si="11"/>
        <v>3046368</v>
      </c>
      <c r="T132" s="38">
        <v>251150</v>
      </c>
      <c r="U132" s="38">
        <v>2795218</v>
      </c>
      <c r="W132" s="38" t="s">
        <v>1805</v>
      </c>
      <c r="X132" s="38" t="s">
        <v>120</v>
      </c>
      <c r="Y132" s="38">
        <v>327490</v>
      </c>
      <c r="Z132" s="38">
        <f t="shared" si="12"/>
        <v>1957233</v>
      </c>
      <c r="AA132" s="38">
        <v>0</v>
      </c>
      <c r="AB132" s="38">
        <v>1957233</v>
      </c>
    </row>
    <row r="133" spans="1:28" ht="15">
      <c r="A133" s="67">
        <v>127</v>
      </c>
      <c r="B133" s="68" t="s">
        <v>1807</v>
      </c>
      <c r="C133" s="67" t="s">
        <v>1808</v>
      </c>
      <c r="D133" s="67" t="s">
        <v>1707</v>
      </c>
      <c r="E133" s="16" t="s">
        <v>1809</v>
      </c>
      <c r="F133" s="52">
        <f t="shared" si="10"/>
        <v>3603180</v>
      </c>
      <c r="G133" s="30">
        <f>VLOOKUP(C133,P$7:U133,3,FALSE)</f>
        <v>424100</v>
      </c>
      <c r="H133" s="30">
        <f t="shared" si="13"/>
        <v>1405007</v>
      </c>
      <c r="I133" s="30">
        <f t="shared" si="14"/>
        <v>94100</v>
      </c>
      <c r="J133" s="30">
        <f t="shared" si="15"/>
        <v>1310907</v>
      </c>
      <c r="K133" s="30">
        <f t="shared" si="16"/>
        <v>329300</v>
      </c>
      <c r="L133" s="30">
        <f t="shared" si="17"/>
        <v>1444773</v>
      </c>
      <c r="M133" s="53">
        <f t="shared" si="18"/>
        <v>12499</v>
      </c>
      <c r="N133" s="53">
        <f t="shared" si="19"/>
        <v>1432274</v>
      </c>
      <c r="O133" s="53"/>
      <c r="P133" s="38" t="s">
        <v>1808</v>
      </c>
      <c r="Q133" s="38" t="s">
        <v>121</v>
      </c>
      <c r="R133" s="38">
        <v>424100</v>
      </c>
      <c r="S133" s="38">
        <f t="shared" si="11"/>
        <v>1405007</v>
      </c>
      <c r="T133" s="38">
        <v>94100</v>
      </c>
      <c r="U133" s="38">
        <v>1310907</v>
      </c>
      <c r="W133" s="38" t="s">
        <v>1808</v>
      </c>
      <c r="X133" s="38" t="s">
        <v>121</v>
      </c>
      <c r="Y133" s="38">
        <v>329300</v>
      </c>
      <c r="Z133" s="38">
        <f t="shared" si="12"/>
        <v>1444773</v>
      </c>
      <c r="AA133" s="38">
        <v>12499</v>
      </c>
      <c r="AB133" s="38">
        <v>1432274</v>
      </c>
    </row>
    <row r="134" spans="1:28" ht="15">
      <c r="A134" s="67">
        <v>128</v>
      </c>
      <c r="B134" s="68" t="s">
        <v>1810</v>
      </c>
      <c r="C134" s="67" t="s">
        <v>1811</v>
      </c>
      <c r="D134" s="67" t="s">
        <v>1707</v>
      </c>
      <c r="E134" s="16" t="s">
        <v>1812</v>
      </c>
      <c r="F134" s="52">
        <f t="shared" si="10"/>
        <v>6162247</v>
      </c>
      <c r="G134" s="30">
        <f>VLOOKUP(C134,P$7:U134,3,FALSE)</f>
        <v>27189</v>
      </c>
      <c r="H134" s="30">
        <f t="shared" si="13"/>
        <v>1774329</v>
      </c>
      <c r="I134" s="30">
        <f t="shared" si="14"/>
        <v>623220</v>
      </c>
      <c r="J134" s="30">
        <f t="shared" si="15"/>
        <v>1151109</v>
      </c>
      <c r="K134" s="30">
        <f t="shared" si="16"/>
        <v>3422698</v>
      </c>
      <c r="L134" s="30">
        <f t="shared" si="17"/>
        <v>938031</v>
      </c>
      <c r="M134" s="53">
        <f t="shared" si="18"/>
        <v>85910</v>
      </c>
      <c r="N134" s="53">
        <f t="shared" si="19"/>
        <v>852121</v>
      </c>
      <c r="O134" s="53"/>
      <c r="P134" s="38" t="s">
        <v>1811</v>
      </c>
      <c r="Q134" s="38" t="s">
        <v>122</v>
      </c>
      <c r="R134" s="38">
        <v>27189</v>
      </c>
      <c r="S134" s="38">
        <f t="shared" si="11"/>
        <v>1774329</v>
      </c>
      <c r="T134" s="38">
        <v>623220</v>
      </c>
      <c r="U134" s="38">
        <v>1151109</v>
      </c>
      <c r="W134" s="38" t="s">
        <v>1811</v>
      </c>
      <c r="X134" s="38" t="s">
        <v>122</v>
      </c>
      <c r="Y134" s="38">
        <v>3422698</v>
      </c>
      <c r="Z134" s="38">
        <f t="shared" si="12"/>
        <v>938031</v>
      </c>
      <c r="AA134" s="38">
        <v>85910</v>
      </c>
      <c r="AB134" s="38">
        <v>852121</v>
      </c>
    </row>
    <row r="135" spans="1:28" ht="15">
      <c r="A135" s="67">
        <v>129</v>
      </c>
      <c r="B135" s="68" t="s">
        <v>1813</v>
      </c>
      <c r="C135" s="67" t="s">
        <v>1814</v>
      </c>
      <c r="D135" s="67" t="s">
        <v>1707</v>
      </c>
      <c r="E135" s="16" t="s">
        <v>1694</v>
      </c>
      <c r="F135" s="52">
        <f aca="true" t="shared" si="20" ref="F135:F198">G135+H135+K135+L135</f>
        <v>969073</v>
      </c>
      <c r="G135" s="30">
        <f>VLOOKUP(C135,P$7:U135,3,FALSE)</f>
        <v>18200</v>
      </c>
      <c r="H135" s="30">
        <f t="shared" si="13"/>
        <v>178530</v>
      </c>
      <c r="I135" s="30">
        <f t="shared" si="14"/>
        <v>62726</v>
      </c>
      <c r="J135" s="30">
        <f t="shared" si="15"/>
        <v>115804</v>
      </c>
      <c r="K135" s="30">
        <f t="shared" si="16"/>
        <v>697400</v>
      </c>
      <c r="L135" s="30">
        <f t="shared" si="17"/>
        <v>74943</v>
      </c>
      <c r="M135" s="53">
        <f t="shared" si="18"/>
        <v>0</v>
      </c>
      <c r="N135" s="53">
        <f t="shared" si="19"/>
        <v>74943</v>
      </c>
      <c r="O135" s="53"/>
      <c r="P135" s="38" t="s">
        <v>1814</v>
      </c>
      <c r="Q135" s="38" t="s">
        <v>88</v>
      </c>
      <c r="R135" s="38">
        <v>18200</v>
      </c>
      <c r="S135" s="38">
        <f t="shared" si="11"/>
        <v>178530</v>
      </c>
      <c r="T135" s="38">
        <v>62726</v>
      </c>
      <c r="U135" s="38">
        <v>115804</v>
      </c>
      <c r="W135" s="38" t="s">
        <v>1814</v>
      </c>
      <c r="X135" s="38" t="s">
        <v>88</v>
      </c>
      <c r="Y135" s="38">
        <v>697400</v>
      </c>
      <c r="Z135" s="38">
        <f t="shared" si="12"/>
        <v>74943</v>
      </c>
      <c r="AA135" s="38">
        <v>0</v>
      </c>
      <c r="AB135" s="38">
        <v>74943</v>
      </c>
    </row>
    <row r="136" spans="1:28" ht="15">
      <c r="A136" s="67">
        <v>130</v>
      </c>
      <c r="B136" s="68" t="s">
        <v>1815</v>
      </c>
      <c r="C136" s="67" t="s">
        <v>1816</v>
      </c>
      <c r="D136" s="67" t="s">
        <v>1707</v>
      </c>
      <c r="E136" s="16" t="s">
        <v>1817</v>
      </c>
      <c r="F136" s="52">
        <f t="shared" si="20"/>
        <v>13366841</v>
      </c>
      <c r="G136" s="30">
        <f>VLOOKUP(C136,P$7:U136,3,FALSE)</f>
        <v>136500</v>
      </c>
      <c r="H136" s="30">
        <f t="shared" si="13"/>
        <v>2408121</v>
      </c>
      <c r="I136" s="30">
        <f t="shared" si="14"/>
        <v>112000</v>
      </c>
      <c r="J136" s="30">
        <f t="shared" si="15"/>
        <v>2296121</v>
      </c>
      <c r="K136" s="30">
        <f t="shared" si="16"/>
        <v>143002</v>
      </c>
      <c r="L136" s="30">
        <f t="shared" si="17"/>
        <v>10679218</v>
      </c>
      <c r="M136" s="53">
        <f t="shared" si="18"/>
        <v>1603900</v>
      </c>
      <c r="N136" s="53">
        <f t="shared" si="19"/>
        <v>9075318</v>
      </c>
      <c r="O136" s="53"/>
      <c r="P136" s="38" t="s">
        <v>1816</v>
      </c>
      <c r="Q136" s="38" t="s">
        <v>123</v>
      </c>
      <c r="R136" s="38">
        <v>136500</v>
      </c>
      <c r="S136" s="38">
        <f aca="true" t="shared" si="21" ref="S136:S199">T136+U136</f>
        <v>2408121</v>
      </c>
      <c r="T136" s="38">
        <v>112000</v>
      </c>
      <c r="U136" s="38">
        <v>2296121</v>
      </c>
      <c r="W136" s="38" t="s">
        <v>1816</v>
      </c>
      <c r="X136" s="38" t="s">
        <v>123</v>
      </c>
      <c r="Y136" s="38">
        <v>143002</v>
      </c>
      <c r="Z136" s="38">
        <f aca="true" t="shared" si="22" ref="Z136:Z199">AA136+AB136</f>
        <v>10679218</v>
      </c>
      <c r="AA136" s="38">
        <v>1603900</v>
      </c>
      <c r="AB136" s="38">
        <v>9075318</v>
      </c>
    </row>
    <row r="137" spans="1:28" ht="15">
      <c r="A137" s="67">
        <v>131</v>
      </c>
      <c r="B137" s="68" t="s">
        <v>1818</v>
      </c>
      <c r="C137" s="67" t="s">
        <v>1819</v>
      </c>
      <c r="D137" s="67" t="s">
        <v>1707</v>
      </c>
      <c r="E137" s="16" t="s">
        <v>1820</v>
      </c>
      <c r="F137" s="52">
        <f t="shared" si="20"/>
        <v>23676812</v>
      </c>
      <c r="G137" s="30">
        <f>VLOOKUP(C137,P$7:U137,3,FALSE)</f>
        <v>2377033</v>
      </c>
      <c r="H137" s="30">
        <f aca="true" t="shared" si="23" ref="H137:H200">I137+J137</f>
        <v>7300248</v>
      </c>
      <c r="I137" s="30">
        <f aca="true" t="shared" si="24" ref="I137:I200">VLOOKUP(C137,P$7:U$570,5,FALSE)</f>
        <v>342724</v>
      </c>
      <c r="J137" s="30">
        <f aca="true" t="shared" si="25" ref="J137:J200">VLOOKUP(C137,P$7:U$570,6,FALSE)</f>
        <v>6957524</v>
      </c>
      <c r="K137" s="30">
        <f aca="true" t="shared" si="26" ref="K137:K199">VLOOKUP(C137,W$7:AB$566,3,FALSE)</f>
        <v>0</v>
      </c>
      <c r="L137" s="30">
        <f aca="true" t="shared" si="27" ref="L137:L200">M137+N137</f>
        <v>13999531</v>
      </c>
      <c r="M137" s="53">
        <f aca="true" t="shared" si="28" ref="M137:M199">VLOOKUP(C137,W$7:AB$566,5,FALSE)</f>
        <v>990681</v>
      </c>
      <c r="N137" s="53">
        <f aca="true" t="shared" si="29" ref="N137:N199">VLOOKUP(C137,W$7:AB$566,6,FALSE)</f>
        <v>13008850</v>
      </c>
      <c r="O137" s="53"/>
      <c r="P137" s="38" t="s">
        <v>1819</v>
      </c>
      <c r="Q137" s="38" t="s">
        <v>124</v>
      </c>
      <c r="R137" s="38">
        <v>2377033</v>
      </c>
      <c r="S137" s="38">
        <f t="shared" si="21"/>
        <v>7300248</v>
      </c>
      <c r="T137" s="38">
        <v>342724</v>
      </c>
      <c r="U137" s="38">
        <v>6957524</v>
      </c>
      <c r="W137" s="38" t="s">
        <v>1819</v>
      </c>
      <c r="X137" s="38" t="s">
        <v>124</v>
      </c>
      <c r="Y137" s="38">
        <v>0</v>
      </c>
      <c r="Z137" s="38">
        <f t="shared" si="22"/>
        <v>13999531</v>
      </c>
      <c r="AA137" s="38">
        <v>990681</v>
      </c>
      <c r="AB137" s="38">
        <v>13008850</v>
      </c>
    </row>
    <row r="138" spans="1:28" ht="15">
      <c r="A138" s="67">
        <v>132</v>
      </c>
      <c r="B138" s="68" t="s">
        <v>1821</v>
      </c>
      <c r="C138" s="67" t="s">
        <v>1822</v>
      </c>
      <c r="D138" s="67" t="s">
        <v>1707</v>
      </c>
      <c r="E138" s="16" t="s">
        <v>1823</v>
      </c>
      <c r="F138" s="52">
        <f t="shared" si="20"/>
        <v>689271</v>
      </c>
      <c r="G138" s="30">
        <v>0</v>
      </c>
      <c r="H138" s="30">
        <f t="shared" si="23"/>
        <v>0</v>
      </c>
      <c r="I138" s="30">
        <v>0</v>
      </c>
      <c r="J138" s="30">
        <v>0</v>
      </c>
      <c r="K138" s="30">
        <f t="shared" si="26"/>
        <v>48000</v>
      </c>
      <c r="L138" s="30">
        <f t="shared" si="27"/>
        <v>641271</v>
      </c>
      <c r="M138" s="53">
        <f t="shared" si="28"/>
        <v>0</v>
      </c>
      <c r="N138" s="53">
        <f t="shared" si="29"/>
        <v>641271</v>
      </c>
      <c r="O138" s="53"/>
      <c r="P138" s="38" t="s">
        <v>1825</v>
      </c>
      <c r="Q138" s="38" t="s">
        <v>125</v>
      </c>
      <c r="R138" s="38">
        <v>0</v>
      </c>
      <c r="S138" s="38">
        <f t="shared" si="21"/>
        <v>14550</v>
      </c>
      <c r="T138" s="38">
        <v>0</v>
      </c>
      <c r="U138" s="38">
        <v>14550</v>
      </c>
      <c r="W138" s="38" t="s">
        <v>1822</v>
      </c>
      <c r="X138" s="38" t="s">
        <v>526</v>
      </c>
      <c r="Y138" s="38">
        <v>48000</v>
      </c>
      <c r="Z138" s="38">
        <f t="shared" si="22"/>
        <v>641271</v>
      </c>
      <c r="AA138" s="38">
        <v>0</v>
      </c>
      <c r="AB138" s="38">
        <v>641271</v>
      </c>
    </row>
    <row r="139" spans="1:28" ht="15">
      <c r="A139" s="67">
        <v>133</v>
      </c>
      <c r="B139" s="68" t="s">
        <v>1824</v>
      </c>
      <c r="C139" s="67" t="s">
        <v>1825</v>
      </c>
      <c r="D139" s="67" t="s">
        <v>1707</v>
      </c>
      <c r="E139" s="16" t="s">
        <v>1826</v>
      </c>
      <c r="F139" s="52">
        <f t="shared" si="20"/>
        <v>146870</v>
      </c>
      <c r="G139" s="30">
        <f>VLOOKUP(C139,P$7:U139,3,FALSE)</f>
        <v>0</v>
      </c>
      <c r="H139" s="30">
        <f t="shared" si="23"/>
        <v>14550</v>
      </c>
      <c r="I139" s="30">
        <f t="shared" si="24"/>
        <v>0</v>
      </c>
      <c r="J139" s="30">
        <f t="shared" si="25"/>
        <v>14550</v>
      </c>
      <c r="K139" s="30">
        <f t="shared" si="26"/>
        <v>0</v>
      </c>
      <c r="L139" s="30">
        <f t="shared" si="27"/>
        <v>132320</v>
      </c>
      <c r="M139" s="53">
        <f t="shared" si="28"/>
        <v>0</v>
      </c>
      <c r="N139" s="53">
        <f t="shared" si="29"/>
        <v>132320</v>
      </c>
      <c r="O139" s="53"/>
      <c r="P139" s="38" t="s">
        <v>1829</v>
      </c>
      <c r="Q139" s="38" t="s">
        <v>126</v>
      </c>
      <c r="R139" s="38">
        <v>415200</v>
      </c>
      <c r="S139" s="38">
        <f t="shared" si="21"/>
        <v>1672916</v>
      </c>
      <c r="T139" s="38">
        <v>132865</v>
      </c>
      <c r="U139" s="38">
        <v>1540051</v>
      </c>
      <c r="W139" s="38" t="s">
        <v>1825</v>
      </c>
      <c r="X139" s="38" t="s">
        <v>125</v>
      </c>
      <c r="Y139" s="38">
        <v>0</v>
      </c>
      <c r="Z139" s="38">
        <f t="shared" si="22"/>
        <v>132320</v>
      </c>
      <c r="AA139" s="38">
        <v>0</v>
      </c>
      <c r="AB139" s="38">
        <v>132320</v>
      </c>
    </row>
    <row r="140" spans="1:28" ht="15">
      <c r="A140" s="67">
        <v>134</v>
      </c>
      <c r="B140" s="68" t="s">
        <v>1828</v>
      </c>
      <c r="C140" s="67" t="s">
        <v>1829</v>
      </c>
      <c r="D140" s="67" t="s">
        <v>1827</v>
      </c>
      <c r="E140" s="16" t="s">
        <v>1830</v>
      </c>
      <c r="F140" s="52">
        <f t="shared" si="20"/>
        <v>3695325</v>
      </c>
      <c r="G140" s="30">
        <f>VLOOKUP(C140,P$7:U140,3,FALSE)</f>
        <v>415200</v>
      </c>
      <c r="H140" s="30">
        <f t="shared" si="23"/>
        <v>1672916</v>
      </c>
      <c r="I140" s="30">
        <f t="shared" si="24"/>
        <v>132865</v>
      </c>
      <c r="J140" s="30">
        <f t="shared" si="25"/>
        <v>1540051</v>
      </c>
      <c r="K140" s="30">
        <f t="shared" si="26"/>
        <v>23500</v>
      </c>
      <c r="L140" s="30">
        <f t="shared" si="27"/>
        <v>1583709</v>
      </c>
      <c r="M140" s="53">
        <f t="shared" si="28"/>
        <v>72550</v>
      </c>
      <c r="N140" s="53">
        <f t="shared" si="29"/>
        <v>1511159</v>
      </c>
      <c r="O140" s="53"/>
      <c r="P140" s="38" t="s">
        <v>1832</v>
      </c>
      <c r="Q140" s="38" t="s">
        <v>127</v>
      </c>
      <c r="R140" s="38">
        <v>0</v>
      </c>
      <c r="S140" s="38">
        <f t="shared" si="21"/>
        <v>44325</v>
      </c>
      <c r="T140" s="38">
        <v>4995</v>
      </c>
      <c r="U140" s="38">
        <v>39330</v>
      </c>
      <c r="W140" s="38" t="s">
        <v>1829</v>
      </c>
      <c r="X140" s="38" t="s">
        <v>126</v>
      </c>
      <c r="Y140" s="38">
        <v>23500</v>
      </c>
      <c r="Z140" s="38">
        <f t="shared" si="22"/>
        <v>1583709</v>
      </c>
      <c r="AA140" s="38">
        <v>72550</v>
      </c>
      <c r="AB140" s="38">
        <v>1511159</v>
      </c>
    </row>
    <row r="141" spans="1:28" ht="15">
      <c r="A141" s="67">
        <v>135</v>
      </c>
      <c r="B141" s="68" t="s">
        <v>1831</v>
      </c>
      <c r="C141" s="67" t="s">
        <v>1832</v>
      </c>
      <c r="D141" s="67" t="s">
        <v>1827</v>
      </c>
      <c r="E141" s="16" t="s">
        <v>1833</v>
      </c>
      <c r="F141" s="52">
        <f t="shared" si="20"/>
        <v>49495</v>
      </c>
      <c r="G141" s="30">
        <f>VLOOKUP(C141,P$7:U141,3,FALSE)</f>
        <v>0</v>
      </c>
      <c r="H141" s="30">
        <f t="shared" si="23"/>
        <v>44325</v>
      </c>
      <c r="I141" s="30">
        <f t="shared" si="24"/>
        <v>4995</v>
      </c>
      <c r="J141" s="30">
        <f t="shared" si="25"/>
        <v>39330</v>
      </c>
      <c r="K141" s="30">
        <f t="shared" si="26"/>
        <v>0</v>
      </c>
      <c r="L141" s="30">
        <f t="shared" si="27"/>
        <v>5170</v>
      </c>
      <c r="M141" s="53">
        <f t="shared" si="28"/>
        <v>0</v>
      </c>
      <c r="N141" s="53">
        <f t="shared" si="29"/>
        <v>5170</v>
      </c>
      <c r="O141" s="53"/>
      <c r="P141" s="38" t="s">
        <v>1835</v>
      </c>
      <c r="Q141" s="38" t="s">
        <v>128</v>
      </c>
      <c r="R141" s="38">
        <v>512000</v>
      </c>
      <c r="S141" s="38">
        <f t="shared" si="21"/>
        <v>1806767</v>
      </c>
      <c r="T141" s="38">
        <v>206109</v>
      </c>
      <c r="U141" s="38">
        <v>1600658</v>
      </c>
      <c r="W141" s="38" t="s">
        <v>1832</v>
      </c>
      <c r="X141" s="38" t="s">
        <v>127</v>
      </c>
      <c r="Y141" s="38">
        <v>0</v>
      </c>
      <c r="Z141" s="38">
        <f t="shared" si="22"/>
        <v>5170</v>
      </c>
      <c r="AA141" s="38">
        <v>0</v>
      </c>
      <c r="AB141" s="38">
        <v>5170</v>
      </c>
    </row>
    <row r="142" spans="1:28" ht="15">
      <c r="A142" s="67">
        <v>136</v>
      </c>
      <c r="B142" s="68" t="s">
        <v>1834</v>
      </c>
      <c r="C142" s="67" t="s">
        <v>1835</v>
      </c>
      <c r="D142" s="67" t="s">
        <v>1827</v>
      </c>
      <c r="E142" s="16" t="s">
        <v>1836</v>
      </c>
      <c r="F142" s="52">
        <f t="shared" si="20"/>
        <v>3256010</v>
      </c>
      <c r="G142" s="30">
        <f>VLOOKUP(C142,P$7:U142,3,FALSE)</f>
        <v>512000</v>
      </c>
      <c r="H142" s="30">
        <f t="shared" si="23"/>
        <v>1806767</v>
      </c>
      <c r="I142" s="30">
        <f t="shared" si="24"/>
        <v>206109</v>
      </c>
      <c r="J142" s="30">
        <f t="shared" si="25"/>
        <v>1600658</v>
      </c>
      <c r="K142" s="30">
        <f t="shared" si="26"/>
        <v>0</v>
      </c>
      <c r="L142" s="30">
        <f t="shared" si="27"/>
        <v>937243</v>
      </c>
      <c r="M142" s="53">
        <f t="shared" si="28"/>
        <v>30700</v>
      </c>
      <c r="N142" s="53">
        <f t="shared" si="29"/>
        <v>906543</v>
      </c>
      <c r="O142" s="53"/>
      <c r="P142" s="38" t="s">
        <v>1838</v>
      </c>
      <c r="Q142" s="38" t="s">
        <v>129</v>
      </c>
      <c r="R142" s="38">
        <v>0</v>
      </c>
      <c r="S142" s="38">
        <f t="shared" si="21"/>
        <v>1948456</v>
      </c>
      <c r="T142" s="38">
        <v>30550</v>
      </c>
      <c r="U142" s="38">
        <v>1917906</v>
      </c>
      <c r="W142" s="38" t="s">
        <v>1835</v>
      </c>
      <c r="X142" s="38" t="s">
        <v>128</v>
      </c>
      <c r="Y142" s="38">
        <v>0</v>
      </c>
      <c r="Z142" s="38">
        <f t="shared" si="22"/>
        <v>937243</v>
      </c>
      <c r="AA142" s="38">
        <v>30700</v>
      </c>
      <c r="AB142" s="38">
        <v>906543</v>
      </c>
    </row>
    <row r="143" spans="1:28" ht="15">
      <c r="A143" s="67">
        <v>137</v>
      </c>
      <c r="B143" s="68" t="s">
        <v>1837</v>
      </c>
      <c r="C143" s="67" t="s">
        <v>1838</v>
      </c>
      <c r="D143" s="67" t="s">
        <v>1827</v>
      </c>
      <c r="E143" s="16" t="s">
        <v>1839</v>
      </c>
      <c r="F143" s="52">
        <f t="shared" si="20"/>
        <v>4853882</v>
      </c>
      <c r="G143" s="30">
        <f>VLOOKUP(C143,P$7:U143,3,FALSE)</f>
        <v>0</v>
      </c>
      <c r="H143" s="30">
        <f t="shared" si="23"/>
        <v>1948456</v>
      </c>
      <c r="I143" s="30">
        <f t="shared" si="24"/>
        <v>30550</v>
      </c>
      <c r="J143" s="30">
        <f t="shared" si="25"/>
        <v>1917906</v>
      </c>
      <c r="K143" s="30">
        <f t="shared" si="26"/>
        <v>1150000</v>
      </c>
      <c r="L143" s="30">
        <f t="shared" si="27"/>
        <v>1755426</v>
      </c>
      <c r="M143" s="53">
        <f t="shared" si="28"/>
        <v>0</v>
      </c>
      <c r="N143" s="53">
        <f t="shared" si="29"/>
        <v>1755426</v>
      </c>
      <c r="O143" s="53"/>
      <c r="P143" s="38" t="s">
        <v>1841</v>
      </c>
      <c r="Q143" s="38" t="s">
        <v>130</v>
      </c>
      <c r="R143" s="38">
        <v>460500</v>
      </c>
      <c r="S143" s="38">
        <f t="shared" si="21"/>
        <v>1224233</v>
      </c>
      <c r="T143" s="38">
        <v>124550</v>
      </c>
      <c r="U143" s="38">
        <v>1099683</v>
      </c>
      <c r="W143" s="38" t="s">
        <v>1838</v>
      </c>
      <c r="X143" s="38" t="s">
        <v>129</v>
      </c>
      <c r="Y143" s="38">
        <v>1150000</v>
      </c>
      <c r="Z143" s="38">
        <f t="shared" si="22"/>
        <v>1755426</v>
      </c>
      <c r="AA143" s="38">
        <v>0</v>
      </c>
      <c r="AB143" s="38">
        <v>1755426</v>
      </c>
    </row>
    <row r="144" spans="1:28" ht="15">
      <c r="A144" s="67">
        <v>138</v>
      </c>
      <c r="B144" s="68" t="s">
        <v>1840</v>
      </c>
      <c r="C144" s="67" t="s">
        <v>1841</v>
      </c>
      <c r="D144" s="67" t="s">
        <v>1827</v>
      </c>
      <c r="E144" s="16" t="s">
        <v>1842</v>
      </c>
      <c r="F144" s="52">
        <f t="shared" si="20"/>
        <v>3463683</v>
      </c>
      <c r="G144" s="30">
        <f>VLOOKUP(C144,P$7:U144,3,FALSE)</f>
        <v>460500</v>
      </c>
      <c r="H144" s="30">
        <f t="shared" si="23"/>
        <v>1224233</v>
      </c>
      <c r="I144" s="30">
        <f t="shared" si="24"/>
        <v>124550</v>
      </c>
      <c r="J144" s="30">
        <f t="shared" si="25"/>
        <v>1099683</v>
      </c>
      <c r="K144" s="30">
        <f t="shared" si="26"/>
        <v>35995</v>
      </c>
      <c r="L144" s="30">
        <f t="shared" si="27"/>
        <v>1742955</v>
      </c>
      <c r="M144" s="53">
        <f t="shared" si="28"/>
        <v>0</v>
      </c>
      <c r="N144" s="53">
        <f t="shared" si="29"/>
        <v>1742955</v>
      </c>
      <c r="O144" s="53"/>
      <c r="P144" s="38" t="s">
        <v>1844</v>
      </c>
      <c r="Q144" s="38" t="s">
        <v>131</v>
      </c>
      <c r="R144" s="38">
        <v>846370</v>
      </c>
      <c r="S144" s="38">
        <f t="shared" si="21"/>
        <v>646762</v>
      </c>
      <c r="T144" s="38">
        <v>75860</v>
      </c>
      <c r="U144" s="38">
        <v>570902</v>
      </c>
      <c r="W144" s="38" t="s">
        <v>1841</v>
      </c>
      <c r="X144" s="38" t="s">
        <v>130</v>
      </c>
      <c r="Y144" s="38">
        <v>35995</v>
      </c>
      <c r="Z144" s="38">
        <f t="shared" si="22"/>
        <v>1742955</v>
      </c>
      <c r="AA144" s="38">
        <v>0</v>
      </c>
      <c r="AB144" s="38">
        <v>1742955</v>
      </c>
    </row>
    <row r="145" spans="1:28" ht="15">
      <c r="A145" s="67">
        <v>139</v>
      </c>
      <c r="B145" s="68" t="s">
        <v>1843</v>
      </c>
      <c r="C145" s="67" t="s">
        <v>1844</v>
      </c>
      <c r="D145" s="67" t="s">
        <v>1827</v>
      </c>
      <c r="E145" s="16" t="s">
        <v>1845</v>
      </c>
      <c r="F145" s="52">
        <f t="shared" si="20"/>
        <v>4898401</v>
      </c>
      <c r="G145" s="30">
        <f>VLOOKUP(C145,P$7:U145,3,FALSE)</f>
        <v>846370</v>
      </c>
      <c r="H145" s="30">
        <f t="shared" si="23"/>
        <v>646762</v>
      </c>
      <c r="I145" s="30">
        <f t="shared" si="24"/>
        <v>75860</v>
      </c>
      <c r="J145" s="30">
        <f t="shared" si="25"/>
        <v>570902</v>
      </c>
      <c r="K145" s="30">
        <f t="shared" si="26"/>
        <v>580500</v>
      </c>
      <c r="L145" s="30">
        <f t="shared" si="27"/>
        <v>2824769</v>
      </c>
      <c r="M145" s="53">
        <f t="shared" si="28"/>
        <v>1000</v>
      </c>
      <c r="N145" s="53">
        <f t="shared" si="29"/>
        <v>2823769</v>
      </c>
      <c r="O145" s="53"/>
      <c r="P145" s="38" t="s">
        <v>1847</v>
      </c>
      <c r="Q145" s="38" t="s">
        <v>132</v>
      </c>
      <c r="R145" s="38">
        <v>0</v>
      </c>
      <c r="S145" s="38">
        <f t="shared" si="21"/>
        <v>310163</v>
      </c>
      <c r="T145" s="38">
        <v>5520</v>
      </c>
      <c r="U145" s="38">
        <v>304643</v>
      </c>
      <c r="W145" s="38" t="s">
        <v>1844</v>
      </c>
      <c r="X145" s="38" t="s">
        <v>131</v>
      </c>
      <c r="Y145" s="38">
        <v>580500</v>
      </c>
      <c r="Z145" s="38">
        <f t="shared" si="22"/>
        <v>2824769</v>
      </c>
      <c r="AA145" s="38">
        <v>1000</v>
      </c>
      <c r="AB145" s="38">
        <v>2823769</v>
      </c>
    </row>
    <row r="146" spans="1:28" ht="15">
      <c r="A146" s="67">
        <v>140</v>
      </c>
      <c r="B146" s="68" t="s">
        <v>1846</v>
      </c>
      <c r="C146" s="67" t="s">
        <v>1847</v>
      </c>
      <c r="D146" s="67" t="s">
        <v>1827</v>
      </c>
      <c r="E146" s="16" t="s">
        <v>1848</v>
      </c>
      <c r="F146" s="52">
        <f t="shared" si="20"/>
        <v>373565</v>
      </c>
      <c r="G146" s="30">
        <f>VLOOKUP(C146,P$7:U146,3,FALSE)</f>
        <v>0</v>
      </c>
      <c r="H146" s="30">
        <f t="shared" si="23"/>
        <v>310163</v>
      </c>
      <c r="I146" s="30">
        <f t="shared" si="24"/>
        <v>5520</v>
      </c>
      <c r="J146" s="30">
        <f t="shared" si="25"/>
        <v>304643</v>
      </c>
      <c r="K146" s="30">
        <f t="shared" si="26"/>
        <v>0</v>
      </c>
      <c r="L146" s="30">
        <f t="shared" si="27"/>
        <v>63402</v>
      </c>
      <c r="M146" s="53">
        <f t="shared" si="28"/>
        <v>0</v>
      </c>
      <c r="N146" s="53">
        <f t="shared" si="29"/>
        <v>63402</v>
      </c>
      <c r="O146" s="53"/>
      <c r="P146" s="38" t="s">
        <v>1850</v>
      </c>
      <c r="Q146" s="38" t="s">
        <v>133</v>
      </c>
      <c r="R146" s="38">
        <v>13520566</v>
      </c>
      <c r="S146" s="38">
        <f t="shared" si="21"/>
        <v>9602714</v>
      </c>
      <c r="T146" s="38">
        <v>70000</v>
      </c>
      <c r="U146" s="38">
        <v>9532714</v>
      </c>
      <c r="W146" s="38" t="s">
        <v>1847</v>
      </c>
      <c r="X146" s="38" t="s">
        <v>132</v>
      </c>
      <c r="Y146" s="38">
        <v>0</v>
      </c>
      <c r="Z146" s="38">
        <f t="shared" si="22"/>
        <v>63402</v>
      </c>
      <c r="AA146" s="38">
        <v>0</v>
      </c>
      <c r="AB146" s="38">
        <v>63402</v>
      </c>
    </row>
    <row r="147" spans="1:28" ht="15">
      <c r="A147" s="67">
        <v>141</v>
      </c>
      <c r="B147" s="68" t="s">
        <v>1849</v>
      </c>
      <c r="C147" s="67" t="s">
        <v>1850</v>
      </c>
      <c r="D147" s="67" t="s">
        <v>1827</v>
      </c>
      <c r="E147" s="16" t="s">
        <v>1851</v>
      </c>
      <c r="F147" s="52">
        <f t="shared" si="20"/>
        <v>48614588</v>
      </c>
      <c r="G147" s="30">
        <f>VLOOKUP(C147,P$7:U147,3,FALSE)</f>
        <v>13520566</v>
      </c>
      <c r="H147" s="30">
        <f t="shared" si="23"/>
        <v>9602714</v>
      </c>
      <c r="I147" s="30">
        <f t="shared" si="24"/>
        <v>70000</v>
      </c>
      <c r="J147" s="30">
        <f t="shared" si="25"/>
        <v>9532714</v>
      </c>
      <c r="K147" s="30">
        <f t="shared" si="26"/>
        <v>9502000</v>
      </c>
      <c r="L147" s="30">
        <f t="shared" si="27"/>
        <v>15989308</v>
      </c>
      <c r="M147" s="53">
        <f t="shared" si="28"/>
        <v>0</v>
      </c>
      <c r="N147" s="53">
        <f t="shared" si="29"/>
        <v>15989308</v>
      </c>
      <c r="O147" s="53"/>
      <c r="P147" s="38" t="s">
        <v>1853</v>
      </c>
      <c r="Q147" s="38" t="s">
        <v>134</v>
      </c>
      <c r="R147" s="38">
        <v>12352160</v>
      </c>
      <c r="S147" s="38">
        <f t="shared" si="21"/>
        <v>19814413</v>
      </c>
      <c r="T147" s="38">
        <v>2854868</v>
      </c>
      <c r="U147" s="38">
        <v>16959545</v>
      </c>
      <c r="W147" s="38" t="s">
        <v>1850</v>
      </c>
      <c r="X147" s="38" t="s">
        <v>133</v>
      </c>
      <c r="Y147" s="38">
        <v>9502000</v>
      </c>
      <c r="Z147" s="38">
        <f t="shared" si="22"/>
        <v>15989308</v>
      </c>
      <c r="AA147" s="38">
        <v>0</v>
      </c>
      <c r="AB147" s="38">
        <v>15989308</v>
      </c>
    </row>
    <row r="148" spans="1:28" ht="15">
      <c r="A148" s="67">
        <v>142</v>
      </c>
      <c r="B148" s="68" t="s">
        <v>1852</v>
      </c>
      <c r="C148" s="67" t="s">
        <v>1853</v>
      </c>
      <c r="D148" s="67" t="s">
        <v>1827</v>
      </c>
      <c r="E148" s="16" t="s">
        <v>1854</v>
      </c>
      <c r="F148" s="52">
        <f t="shared" si="20"/>
        <v>72656787</v>
      </c>
      <c r="G148" s="30">
        <f>VLOOKUP(C148,P$7:U148,3,FALSE)</f>
        <v>12352160</v>
      </c>
      <c r="H148" s="30">
        <f t="shared" si="23"/>
        <v>19814413</v>
      </c>
      <c r="I148" s="30">
        <f t="shared" si="24"/>
        <v>2854868</v>
      </c>
      <c r="J148" s="30">
        <f t="shared" si="25"/>
        <v>16959545</v>
      </c>
      <c r="K148" s="30">
        <f t="shared" si="26"/>
        <v>3567542</v>
      </c>
      <c r="L148" s="30">
        <f t="shared" si="27"/>
        <v>36922672</v>
      </c>
      <c r="M148" s="53">
        <f t="shared" si="28"/>
        <v>708675</v>
      </c>
      <c r="N148" s="53">
        <f t="shared" si="29"/>
        <v>36213997</v>
      </c>
      <c r="O148" s="53"/>
      <c r="P148" s="38" t="s">
        <v>1856</v>
      </c>
      <c r="Q148" s="38" t="s">
        <v>135</v>
      </c>
      <c r="R148" s="38">
        <v>20700</v>
      </c>
      <c r="S148" s="38">
        <f t="shared" si="21"/>
        <v>106704</v>
      </c>
      <c r="T148" s="38">
        <v>22000</v>
      </c>
      <c r="U148" s="38">
        <v>84704</v>
      </c>
      <c r="W148" s="38" t="s">
        <v>1853</v>
      </c>
      <c r="X148" s="38" t="s">
        <v>134</v>
      </c>
      <c r="Y148" s="38">
        <v>3567542</v>
      </c>
      <c r="Z148" s="38">
        <f t="shared" si="22"/>
        <v>36922672</v>
      </c>
      <c r="AA148" s="38">
        <v>708675</v>
      </c>
      <c r="AB148" s="38">
        <v>36213997</v>
      </c>
    </row>
    <row r="149" spans="1:28" ht="15">
      <c r="A149" s="67">
        <v>143</v>
      </c>
      <c r="B149" s="68" t="s">
        <v>1855</v>
      </c>
      <c r="C149" s="67" t="s">
        <v>1856</v>
      </c>
      <c r="D149" s="67" t="s">
        <v>1827</v>
      </c>
      <c r="E149" s="16" t="s">
        <v>1857</v>
      </c>
      <c r="F149" s="52">
        <f t="shared" si="20"/>
        <v>176120</v>
      </c>
      <c r="G149" s="30">
        <f>VLOOKUP(C149,P$7:U149,3,FALSE)</f>
        <v>20700</v>
      </c>
      <c r="H149" s="30">
        <f t="shared" si="23"/>
        <v>106704</v>
      </c>
      <c r="I149" s="30">
        <f t="shared" si="24"/>
        <v>22000</v>
      </c>
      <c r="J149" s="30">
        <f t="shared" si="25"/>
        <v>84704</v>
      </c>
      <c r="K149" s="30">
        <f t="shared" si="26"/>
        <v>9500</v>
      </c>
      <c r="L149" s="30">
        <f t="shared" si="27"/>
        <v>39216</v>
      </c>
      <c r="M149" s="53">
        <f t="shared" si="28"/>
        <v>0</v>
      </c>
      <c r="N149" s="53">
        <f t="shared" si="29"/>
        <v>39216</v>
      </c>
      <c r="O149" s="53"/>
      <c r="P149" s="38" t="s">
        <v>1859</v>
      </c>
      <c r="Q149" s="38" t="s">
        <v>136</v>
      </c>
      <c r="R149" s="38">
        <v>140150</v>
      </c>
      <c r="S149" s="38">
        <f t="shared" si="21"/>
        <v>377504</v>
      </c>
      <c r="T149" s="38">
        <v>43506</v>
      </c>
      <c r="U149" s="38">
        <v>333998</v>
      </c>
      <c r="W149" s="38" t="s">
        <v>1856</v>
      </c>
      <c r="X149" s="38" t="s">
        <v>135</v>
      </c>
      <c r="Y149" s="38">
        <v>9500</v>
      </c>
      <c r="Z149" s="38">
        <f t="shared" si="22"/>
        <v>39216</v>
      </c>
      <c r="AA149" s="38">
        <v>0</v>
      </c>
      <c r="AB149" s="38">
        <v>39216</v>
      </c>
    </row>
    <row r="150" spans="1:28" ht="15">
      <c r="A150" s="67">
        <v>144</v>
      </c>
      <c r="B150" s="68" t="s">
        <v>1858</v>
      </c>
      <c r="C150" s="67" t="s">
        <v>1859</v>
      </c>
      <c r="D150" s="67" t="s">
        <v>1827</v>
      </c>
      <c r="E150" s="16" t="s">
        <v>1860</v>
      </c>
      <c r="F150" s="52">
        <f t="shared" si="20"/>
        <v>965335</v>
      </c>
      <c r="G150" s="30">
        <f>VLOOKUP(C150,P$7:U150,3,FALSE)</f>
        <v>140150</v>
      </c>
      <c r="H150" s="30">
        <f t="shared" si="23"/>
        <v>377504</v>
      </c>
      <c r="I150" s="30">
        <f t="shared" si="24"/>
        <v>43506</v>
      </c>
      <c r="J150" s="30">
        <f t="shared" si="25"/>
        <v>333998</v>
      </c>
      <c r="K150" s="30">
        <f t="shared" si="26"/>
        <v>48788</v>
      </c>
      <c r="L150" s="30">
        <f t="shared" si="27"/>
        <v>398893</v>
      </c>
      <c r="M150" s="53">
        <f t="shared" si="28"/>
        <v>0</v>
      </c>
      <c r="N150" s="53">
        <f t="shared" si="29"/>
        <v>398893</v>
      </c>
      <c r="O150" s="53"/>
      <c r="P150" s="38" t="s">
        <v>1862</v>
      </c>
      <c r="Q150" s="38" t="s">
        <v>137</v>
      </c>
      <c r="R150" s="38">
        <v>169100</v>
      </c>
      <c r="S150" s="38">
        <f t="shared" si="21"/>
        <v>2566613</v>
      </c>
      <c r="T150" s="38">
        <v>405359</v>
      </c>
      <c r="U150" s="38">
        <v>2161254</v>
      </c>
      <c r="W150" s="38" t="s">
        <v>1859</v>
      </c>
      <c r="X150" s="38" t="s">
        <v>136</v>
      </c>
      <c r="Y150" s="38">
        <v>48788</v>
      </c>
      <c r="Z150" s="38">
        <f t="shared" si="22"/>
        <v>398893</v>
      </c>
      <c r="AA150" s="38">
        <v>0</v>
      </c>
      <c r="AB150" s="38">
        <v>398893</v>
      </c>
    </row>
    <row r="151" spans="1:28" ht="15">
      <c r="A151" s="67">
        <v>145</v>
      </c>
      <c r="B151" s="68" t="s">
        <v>1861</v>
      </c>
      <c r="C151" s="67" t="s">
        <v>1862</v>
      </c>
      <c r="D151" s="67" t="s">
        <v>1827</v>
      </c>
      <c r="E151" s="16" t="s">
        <v>1863</v>
      </c>
      <c r="F151" s="52">
        <f t="shared" si="20"/>
        <v>4329721</v>
      </c>
      <c r="G151" s="30">
        <f>VLOOKUP(C151,P$7:U151,3,FALSE)</f>
        <v>169100</v>
      </c>
      <c r="H151" s="30">
        <f t="shared" si="23"/>
        <v>2566613</v>
      </c>
      <c r="I151" s="30">
        <f t="shared" si="24"/>
        <v>405359</v>
      </c>
      <c r="J151" s="30">
        <f t="shared" si="25"/>
        <v>2161254</v>
      </c>
      <c r="K151" s="30">
        <f t="shared" si="26"/>
        <v>41500</v>
      </c>
      <c r="L151" s="30">
        <f t="shared" si="27"/>
        <v>1552508</v>
      </c>
      <c r="M151" s="53">
        <f t="shared" si="28"/>
        <v>0</v>
      </c>
      <c r="N151" s="53">
        <f t="shared" si="29"/>
        <v>1552508</v>
      </c>
      <c r="O151" s="53"/>
      <c r="P151" s="38" t="s">
        <v>1865</v>
      </c>
      <c r="Q151" s="38" t="s">
        <v>138</v>
      </c>
      <c r="R151" s="38">
        <v>1475000</v>
      </c>
      <c r="S151" s="38">
        <f t="shared" si="21"/>
        <v>532571</v>
      </c>
      <c r="T151" s="38">
        <v>51180</v>
      </c>
      <c r="U151" s="38">
        <v>481391</v>
      </c>
      <c r="W151" s="38" t="s">
        <v>1862</v>
      </c>
      <c r="X151" s="38" t="s">
        <v>137</v>
      </c>
      <c r="Y151" s="38">
        <v>41500</v>
      </c>
      <c r="Z151" s="38">
        <f t="shared" si="22"/>
        <v>1552508</v>
      </c>
      <c r="AA151" s="38">
        <v>0</v>
      </c>
      <c r="AB151" s="38">
        <v>1552508</v>
      </c>
    </row>
    <row r="152" spans="1:28" ht="15">
      <c r="A152" s="67">
        <v>146</v>
      </c>
      <c r="B152" s="68" t="s">
        <v>1864</v>
      </c>
      <c r="C152" s="67" t="s">
        <v>1865</v>
      </c>
      <c r="D152" s="67" t="s">
        <v>1827</v>
      </c>
      <c r="E152" s="16" t="s">
        <v>1866</v>
      </c>
      <c r="F152" s="52">
        <f t="shared" si="20"/>
        <v>2381385</v>
      </c>
      <c r="G152" s="30">
        <f>VLOOKUP(C152,P$7:U152,3,FALSE)</f>
        <v>1475000</v>
      </c>
      <c r="H152" s="30">
        <f t="shared" si="23"/>
        <v>532571</v>
      </c>
      <c r="I152" s="30">
        <f t="shared" si="24"/>
        <v>51180</v>
      </c>
      <c r="J152" s="30">
        <f t="shared" si="25"/>
        <v>481391</v>
      </c>
      <c r="K152" s="30">
        <f t="shared" si="26"/>
        <v>0</v>
      </c>
      <c r="L152" s="30">
        <f t="shared" si="27"/>
        <v>373814</v>
      </c>
      <c r="M152" s="53">
        <f t="shared" si="28"/>
        <v>0</v>
      </c>
      <c r="N152" s="53">
        <f t="shared" si="29"/>
        <v>373814</v>
      </c>
      <c r="O152" s="53"/>
      <c r="P152" s="38" t="s">
        <v>1868</v>
      </c>
      <c r="Q152" s="38" t="s">
        <v>139</v>
      </c>
      <c r="R152" s="38">
        <v>0</v>
      </c>
      <c r="S152" s="38">
        <f t="shared" si="21"/>
        <v>2929027</v>
      </c>
      <c r="T152" s="38">
        <v>298610</v>
      </c>
      <c r="U152" s="38">
        <v>2630417</v>
      </c>
      <c r="W152" s="38" t="s">
        <v>1865</v>
      </c>
      <c r="X152" s="38" t="s">
        <v>138</v>
      </c>
      <c r="Y152" s="38">
        <v>0</v>
      </c>
      <c r="Z152" s="38">
        <f t="shared" si="22"/>
        <v>373814</v>
      </c>
      <c r="AA152" s="38">
        <v>0</v>
      </c>
      <c r="AB152" s="38">
        <v>373814</v>
      </c>
    </row>
    <row r="153" spans="1:28" ht="15">
      <c r="A153" s="67">
        <v>147</v>
      </c>
      <c r="B153" s="68" t="s">
        <v>1867</v>
      </c>
      <c r="C153" s="67" t="s">
        <v>1868</v>
      </c>
      <c r="D153" s="67" t="s">
        <v>1827</v>
      </c>
      <c r="E153" s="16" t="s">
        <v>1869</v>
      </c>
      <c r="F153" s="52">
        <f t="shared" si="20"/>
        <v>12728997</v>
      </c>
      <c r="G153" s="30">
        <f>VLOOKUP(C153,P$7:U153,3,FALSE)</f>
        <v>0</v>
      </c>
      <c r="H153" s="30">
        <f t="shared" si="23"/>
        <v>2929027</v>
      </c>
      <c r="I153" s="30">
        <f t="shared" si="24"/>
        <v>298610</v>
      </c>
      <c r="J153" s="30">
        <f t="shared" si="25"/>
        <v>2630417</v>
      </c>
      <c r="K153" s="30">
        <f t="shared" si="26"/>
        <v>0</v>
      </c>
      <c r="L153" s="30">
        <f t="shared" si="27"/>
        <v>9799970</v>
      </c>
      <c r="M153" s="53">
        <f t="shared" si="28"/>
        <v>0</v>
      </c>
      <c r="N153" s="53">
        <f t="shared" si="29"/>
        <v>9799970</v>
      </c>
      <c r="O153" s="53"/>
      <c r="P153" s="38" t="s">
        <v>1871</v>
      </c>
      <c r="Q153" s="38" t="s">
        <v>140</v>
      </c>
      <c r="R153" s="38">
        <v>1382905</v>
      </c>
      <c r="S153" s="38">
        <f t="shared" si="21"/>
        <v>11378806</v>
      </c>
      <c r="T153" s="38">
        <v>1319591</v>
      </c>
      <c r="U153" s="38">
        <v>10059215</v>
      </c>
      <c r="W153" s="38" t="s">
        <v>1868</v>
      </c>
      <c r="X153" s="38" t="s">
        <v>139</v>
      </c>
      <c r="Y153" s="38">
        <v>0</v>
      </c>
      <c r="Z153" s="38">
        <f t="shared" si="22"/>
        <v>9799970</v>
      </c>
      <c r="AA153" s="38">
        <v>0</v>
      </c>
      <c r="AB153" s="38">
        <v>9799970</v>
      </c>
    </row>
    <row r="154" spans="1:28" ht="15">
      <c r="A154" s="67">
        <v>148</v>
      </c>
      <c r="B154" s="68" t="s">
        <v>1870</v>
      </c>
      <c r="C154" s="67" t="s">
        <v>1871</v>
      </c>
      <c r="D154" s="67" t="s">
        <v>1827</v>
      </c>
      <c r="E154" s="16" t="s">
        <v>1872</v>
      </c>
      <c r="F154" s="52">
        <f t="shared" si="20"/>
        <v>45417096</v>
      </c>
      <c r="G154" s="30">
        <f>VLOOKUP(C154,P$7:U154,3,FALSE)</f>
        <v>1382905</v>
      </c>
      <c r="H154" s="30">
        <f t="shared" si="23"/>
        <v>11378806</v>
      </c>
      <c r="I154" s="30">
        <f t="shared" si="24"/>
        <v>1319591</v>
      </c>
      <c r="J154" s="30">
        <f t="shared" si="25"/>
        <v>10059215</v>
      </c>
      <c r="K154" s="30">
        <f t="shared" si="26"/>
        <v>15968620</v>
      </c>
      <c r="L154" s="30">
        <f t="shared" si="27"/>
        <v>16686765</v>
      </c>
      <c r="M154" s="53">
        <f t="shared" si="28"/>
        <v>225000</v>
      </c>
      <c r="N154" s="53">
        <f t="shared" si="29"/>
        <v>16461765</v>
      </c>
      <c r="O154" s="53"/>
      <c r="P154" s="38" t="s">
        <v>1874</v>
      </c>
      <c r="Q154" s="38" t="s">
        <v>141</v>
      </c>
      <c r="R154" s="38">
        <v>932050</v>
      </c>
      <c r="S154" s="38">
        <f t="shared" si="21"/>
        <v>4178947</v>
      </c>
      <c r="T154" s="38">
        <v>682520</v>
      </c>
      <c r="U154" s="38">
        <v>3496427</v>
      </c>
      <c r="W154" s="38" t="s">
        <v>1871</v>
      </c>
      <c r="X154" s="38" t="s">
        <v>140</v>
      </c>
      <c r="Y154" s="38">
        <v>15968620</v>
      </c>
      <c r="Z154" s="38">
        <f t="shared" si="22"/>
        <v>16686765</v>
      </c>
      <c r="AA154" s="38">
        <v>225000</v>
      </c>
      <c r="AB154" s="38">
        <v>16461765</v>
      </c>
    </row>
    <row r="155" spans="1:28" ht="15">
      <c r="A155" s="67">
        <v>149</v>
      </c>
      <c r="B155" s="68" t="s">
        <v>1873</v>
      </c>
      <c r="C155" s="67" t="s">
        <v>1874</v>
      </c>
      <c r="D155" s="67" t="s">
        <v>1827</v>
      </c>
      <c r="E155" s="16" t="s">
        <v>1875</v>
      </c>
      <c r="F155" s="52">
        <f t="shared" si="20"/>
        <v>6662864</v>
      </c>
      <c r="G155" s="30">
        <f>VLOOKUP(C155,P$7:U155,3,FALSE)</f>
        <v>932050</v>
      </c>
      <c r="H155" s="30">
        <f t="shared" si="23"/>
        <v>4178947</v>
      </c>
      <c r="I155" s="30">
        <f t="shared" si="24"/>
        <v>682520</v>
      </c>
      <c r="J155" s="30">
        <f t="shared" si="25"/>
        <v>3496427</v>
      </c>
      <c r="K155" s="30">
        <f t="shared" si="26"/>
        <v>546148</v>
      </c>
      <c r="L155" s="30">
        <f t="shared" si="27"/>
        <v>1005719</v>
      </c>
      <c r="M155" s="53">
        <f t="shared" si="28"/>
        <v>0</v>
      </c>
      <c r="N155" s="53">
        <f t="shared" si="29"/>
        <v>1005719</v>
      </c>
      <c r="O155" s="53"/>
      <c r="P155" s="38" t="s">
        <v>1877</v>
      </c>
      <c r="Q155" s="38" t="s">
        <v>142</v>
      </c>
      <c r="R155" s="38">
        <v>2732250</v>
      </c>
      <c r="S155" s="38">
        <f t="shared" si="21"/>
        <v>6970239</v>
      </c>
      <c r="T155" s="38">
        <v>2808120</v>
      </c>
      <c r="U155" s="38">
        <v>4162119</v>
      </c>
      <c r="W155" s="38" t="s">
        <v>1874</v>
      </c>
      <c r="X155" s="38" t="s">
        <v>141</v>
      </c>
      <c r="Y155" s="38">
        <v>546148</v>
      </c>
      <c r="Z155" s="38">
        <f t="shared" si="22"/>
        <v>1005719</v>
      </c>
      <c r="AA155" s="38">
        <v>0</v>
      </c>
      <c r="AB155" s="38">
        <v>1005719</v>
      </c>
    </row>
    <row r="156" spans="1:28" ht="15">
      <c r="A156" s="67">
        <v>150</v>
      </c>
      <c r="B156" s="68" t="s">
        <v>1876</v>
      </c>
      <c r="C156" s="67" t="s">
        <v>1877</v>
      </c>
      <c r="D156" s="67" t="s">
        <v>1827</v>
      </c>
      <c r="E156" s="16" t="s">
        <v>1878</v>
      </c>
      <c r="F156" s="52">
        <f t="shared" si="20"/>
        <v>11331837</v>
      </c>
      <c r="G156" s="30">
        <f>VLOOKUP(C156,P$7:U156,3,FALSE)</f>
        <v>2732250</v>
      </c>
      <c r="H156" s="30">
        <f t="shared" si="23"/>
        <v>6970239</v>
      </c>
      <c r="I156" s="30">
        <f t="shared" si="24"/>
        <v>2808120</v>
      </c>
      <c r="J156" s="30">
        <f t="shared" si="25"/>
        <v>4162119</v>
      </c>
      <c r="K156" s="30">
        <f t="shared" si="26"/>
        <v>316000</v>
      </c>
      <c r="L156" s="30">
        <f t="shared" si="27"/>
        <v>1313348</v>
      </c>
      <c r="M156" s="53">
        <f t="shared" si="28"/>
        <v>291500</v>
      </c>
      <c r="N156" s="53">
        <f t="shared" si="29"/>
        <v>1021848</v>
      </c>
      <c r="O156" s="53"/>
      <c r="P156" s="38" t="s">
        <v>1880</v>
      </c>
      <c r="Q156" s="38" t="s">
        <v>143</v>
      </c>
      <c r="R156" s="38">
        <v>382000</v>
      </c>
      <c r="S156" s="38">
        <f t="shared" si="21"/>
        <v>2098421</v>
      </c>
      <c r="T156" s="38">
        <v>543672</v>
      </c>
      <c r="U156" s="38">
        <v>1554749</v>
      </c>
      <c r="W156" s="38" t="s">
        <v>1877</v>
      </c>
      <c r="X156" s="38" t="s">
        <v>142</v>
      </c>
      <c r="Y156" s="38">
        <v>316000</v>
      </c>
      <c r="Z156" s="38">
        <f t="shared" si="22"/>
        <v>1313348</v>
      </c>
      <c r="AA156" s="38">
        <v>291500</v>
      </c>
      <c r="AB156" s="38">
        <v>1021848</v>
      </c>
    </row>
    <row r="157" spans="1:28" ht="15">
      <c r="A157" s="67">
        <v>151</v>
      </c>
      <c r="B157" s="68" t="s">
        <v>1879</v>
      </c>
      <c r="C157" s="67" t="s">
        <v>1880</v>
      </c>
      <c r="D157" s="67" t="s">
        <v>1827</v>
      </c>
      <c r="E157" s="16" t="s">
        <v>1881</v>
      </c>
      <c r="F157" s="52">
        <f t="shared" si="20"/>
        <v>3445194</v>
      </c>
      <c r="G157" s="30">
        <f>VLOOKUP(C157,P$7:U157,3,FALSE)</f>
        <v>382000</v>
      </c>
      <c r="H157" s="30">
        <f t="shared" si="23"/>
        <v>2098421</v>
      </c>
      <c r="I157" s="30">
        <f t="shared" si="24"/>
        <v>543672</v>
      </c>
      <c r="J157" s="30">
        <f t="shared" si="25"/>
        <v>1554749</v>
      </c>
      <c r="K157" s="30">
        <f t="shared" si="26"/>
        <v>21250</v>
      </c>
      <c r="L157" s="30">
        <f t="shared" si="27"/>
        <v>943523</v>
      </c>
      <c r="M157" s="53">
        <f t="shared" si="28"/>
        <v>0</v>
      </c>
      <c r="N157" s="53">
        <f t="shared" si="29"/>
        <v>943523</v>
      </c>
      <c r="O157" s="53"/>
      <c r="P157" s="38" t="s">
        <v>1883</v>
      </c>
      <c r="Q157" s="38" t="s">
        <v>430</v>
      </c>
      <c r="R157" s="38">
        <v>0</v>
      </c>
      <c r="S157" s="38">
        <f t="shared" si="21"/>
        <v>79692</v>
      </c>
      <c r="T157" s="38">
        <v>0</v>
      </c>
      <c r="U157" s="38">
        <v>79692</v>
      </c>
      <c r="W157" s="38" t="s">
        <v>1880</v>
      </c>
      <c r="X157" s="38" t="s">
        <v>143</v>
      </c>
      <c r="Y157" s="38">
        <v>21250</v>
      </c>
      <c r="Z157" s="38">
        <f t="shared" si="22"/>
        <v>943523</v>
      </c>
      <c r="AA157" s="38">
        <v>0</v>
      </c>
      <c r="AB157" s="38">
        <v>943523</v>
      </c>
    </row>
    <row r="158" spans="1:28" ht="15">
      <c r="A158" s="67">
        <v>152</v>
      </c>
      <c r="B158" s="68" t="s">
        <v>1882</v>
      </c>
      <c r="C158" s="67" t="s">
        <v>1883</v>
      </c>
      <c r="D158" s="67" t="s">
        <v>1827</v>
      </c>
      <c r="E158" s="16" t="s">
        <v>1884</v>
      </c>
      <c r="F158" s="52">
        <f t="shared" si="20"/>
        <v>451930</v>
      </c>
      <c r="G158" s="30">
        <f>VLOOKUP(C158,P$7:U158,3,FALSE)</f>
        <v>0</v>
      </c>
      <c r="H158" s="30">
        <f t="shared" si="23"/>
        <v>79692</v>
      </c>
      <c r="I158" s="30">
        <f t="shared" si="24"/>
        <v>0</v>
      </c>
      <c r="J158" s="30">
        <f t="shared" si="25"/>
        <v>79692</v>
      </c>
      <c r="K158" s="30">
        <f t="shared" si="26"/>
        <v>7000</v>
      </c>
      <c r="L158" s="30">
        <f t="shared" si="27"/>
        <v>365238</v>
      </c>
      <c r="M158" s="53">
        <f t="shared" si="28"/>
        <v>264738</v>
      </c>
      <c r="N158" s="53">
        <f t="shared" si="29"/>
        <v>100500</v>
      </c>
      <c r="O158" s="53"/>
      <c r="P158" s="38" t="s">
        <v>1886</v>
      </c>
      <c r="Q158" s="38" t="s">
        <v>431</v>
      </c>
      <c r="R158" s="38">
        <v>0</v>
      </c>
      <c r="S158" s="38">
        <f t="shared" si="21"/>
        <v>396669</v>
      </c>
      <c r="T158" s="38">
        <v>58400</v>
      </c>
      <c r="U158" s="38">
        <v>338269</v>
      </c>
      <c r="W158" s="38" t="s">
        <v>1883</v>
      </c>
      <c r="X158" s="38" t="s">
        <v>430</v>
      </c>
      <c r="Y158" s="38">
        <v>7000</v>
      </c>
      <c r="Z158" s="38">
        <f t="shared" si="22"/>
        <v>365238</v>
      </c>
      <c r="AA158" s="38">
        <v>264738</v>
      </c>
      <c r="AB158" s="38">
        <v>100500</v>
      </c>
    </row>
    <row r="159" spans="1:28" ht="15">
      <c r="A159" s="67">
        <v>153</v>
      </c>
      <c r="B159" s="68" t="s">
        <v>1885</v>
      </c>
      <c r="C159" s="67" t="s">
        <v>1886</v>
      </c>
      <c r="D159" s="67" t="s">
        <v>1827</v>
      </c>
      <c r="E159" s="16" t="s">
        <v>1887</v>
      </c>
      <c r="F159" s="52">
        <f t="shared" si="20"/>
        <v>656959</v>
      </c>
      <c r="G159" s="30">
        <f>VLOOKUP(C159,P$7:U159,3,FALSE)</f>
        <v>0</v>
      </c>
      <c r="H159" s="30">
        <f t="shared" si="23"/>
        <v>396669</v>
      </c>
      <c r="I159" s="30">
        <f t="shared" si="24"/>
        <v>58400</v>
      </c>
      <c r="J159" s="30">
        <f t="shared" si="25"/>
        <v>338269</v>
      </c>
      <c r="K159" s="30">
        <f t="shared" si="26"/>
        <v>15000</v>
      </c>
      <c r="L159" s="30">
        <f t="shared" si="27"/>
        <v>245290</v>
      </c>
      <c r="M159" s="53">
        <f t="shared" si="28"/>
        <v>1500</v>
      </c>
      <c r="N159" s="53">
        <f t="shared" si="29"/>
        <v>243790</v>
      </c>
      <c r="O159" s="53"/>
      <c r="P159" s="38" t="s">
        <v>1889</v>
      </c>
      <c r="Q159" s="38" t="s">
        <v>144</v>
      </c>
      <c r="R159" s="38">
        <v>154925</v>
      </c>
      <c r="S159" s="38">
        <f t="shared" si="21"/>
        <v>435085</v>
      </c>
      <c r="T159" s="38">
        <v>36500</v>
      </c>
      <c r="U159" s="38">
        <v>398585</v>
      </c>
      <c r="W159" s="38" t="s">
        <v>1886</v>
      </c>
      <c r="X159" s="38" t="s">
        <v>431</v>
      </c>
      <c r="Y159" s="38">
        <v>15000</v>
      </c>
      <c r="Z159" s="38">
        <f t="shared" si="22"/>
        <v>245290</v>
      </c>
      <c r="AA159" s="38">
        <v>1500</v>
      </c>
      <c r="AB159" s="38">
        <v>243790</v>
      </c>
    </row>
    <row r="160" spans="1:28" ht="15">
      <c r="A160" s="67">
        <v>154</v>
      </c>
      <c r="B160" s="68" t="s">
        <v>1888</v>
      </c>
      <c r="C160" s="67" t="s">
        <v>1889</v>
      </c>
      <c r="D160" s="67" t="s">
        <v>1827</v>
      </c>
      <c r="E160" s="16" t="s">
        <v>1890</v>
      </c>
      <c r="F160" s="52">
        <f t="shared" si="20"/>
        <v>4642035</v>
      </c>
      <c r="G160" s="30">
        <f>VLOOKUP(C160,P$7:U160,3,FALSE)</f>
        <v>154925</v>
      </c>
      <c r="H160" s="30">
        <f t="shared" si="23"/>
        <v>435085</v>
      </c>
      <c r="I160" s="30">
        <f t="shared" si="24"/>
        <v>36500</v>
      </c>
      <c r="J160" s="30">
        <f t="shared" si="25"/>
        <v>398585</v>
      </c>
      <c r="K160" s="30">
        <f t="shared" si="26"/>
        <v>3867000</v>
      </c>
      <c r="L160" s="30">
        <f t="shared" si="27"/>
        <v>185025</v>
      </c>
      <c r="M160" s="53">
        <f t="shared" si="28"/>
        <v>0</v>
      </c>
      <c r="N160" s="53">
        <f t="shared" si="29"/>
        <v>185025</v>
      </c>
      <c r="O160" s="53"/>
      <c r="P160" s="38" t="s">
        <v>1892</v>
      </c>
      <c r="Q160" s="38" t="s">
        <v>145</v>
      </c>
      <c r="R160" s="38">
        <v>0</v>
      </c>
      <c r="S160" s="38">
        <f t="shared" si="21"/>
        <v>1506568</v>
      </c>
      <c r="T160" s="38">
        <v>92551</v>
      </c>
      <c r="U160" s="38">
        <v>1414017</v>
      </c>
      <c r="W160" s="38" t="s">
        <v>1889</v>
      </c>
      <c r="X160" s="38" t="s">
        <v>144</v>
      </c>
      <c r="Y160" s="38">
        <v>3867000</v>
      </c>
      <c r="Z160" s="38">
        <f t="shared" si="22"/>
        <v>185025</v>
      </c>
      <c r="AA160" s="38">
        <v>0</v>
      </c>
      <c r="AB160" s="38">
        <v>185025</v>
      </c>
    </row>
    <row r="161" spans="1:28" ht="15">
      <c r="A161" s="67">
        <v>155</v>
      </c>
      <c r="B161" s="68" t="s">
        <v>1891</v>
      </c>
      <c r="C161" s="67" t="s">
        <v>1892</v>
      </c>
      <c r="D161" s="67" t="s">
        <v>1827</v>
      </c>
      <c r="E161" s="16" t="s">
        <v>1893</v>
      </c>
      <c r="F161" s="52">
        <f t="shared" si="20"/>
        <v>2786701</v>
      </c>
      <c r="G161" s="30">
        <f>VLOOKUP(C161,P$7:U161,3,FALSE)</f>
        <v>0</v>
      </c>
      <c r="H161" s="30">
        <f t="shared" si="23"/>
        <v>1506568</v>
      </c>
      <c r="I161" s="30">
        <f t="shared" si="24"/>
        <v>92551</v>
      </c>
      <c r="J161" s="30">
        <f t="shared" si="25"/>
        <v>1414017</v>
      </c>
      <c r="K161" s="30">
        <f t="shared" si="26"/>
        <v>16901</v>
      </c>
      <c r="L161" s="30">
        <f t="shared" si="27"/>
        <v>1263232</v>
      </c>
      <c r="M161" s="53">
        <f t="shared" si="28"/>
        <v>0</v>
      </c>
      <c r="N161" s="53">
        <f t="shared" si="29"/>
        <v>1263232</v>
      </c>
      <c r="O161" s="53"/>
      <c r="P161" s="38" t="s">
        <v>1895</v>
      </c>
      <c r="Q161" s="38" t="s">
        <v>146</v>
      </c>
      <c r="R161" s="38">
        <v>120000</v>
      </c>
      <c r="S161" s="38">
        <f t="shared" si="21"/>
        <v>751967</v>
      </c>
      <c r="T161" s="38">
        <v>96200</v>
      </c>
      <c r="U161" s="38">
        <v>655767</v>
      </c>
      <c r="W161" s="38" t="s">
        <v>1892</v>
      </c>
      <c r="X161" s="38" t="s">
        <v>145</v>
      </c>
      <c r="Y161" s="38">
        <v>16901</v>
      </c>
      <c r="Z161" s="38">
        <f t="shared" si="22"/>
        <v>1263232</v>
      </c>
      <c r="AA161" s="38">
        <v>0</v>
      </c>
      <c r="AB161" s="38">
        <v>1263232</v>
      </c>
    </row>
    <row r="162" spans="1:28" ht="15">
      <c r="A162" s="67">
        <v>156</v>
      </c>
      <c r="B162" s="68" t="s">
        <v>1894</v>
      </c>
      <c r="C162" s="67" t="s">
        <v>1895</v>
      </c>
      <c r="D162" s="67" t="s">
        <v>1827</v>
      </c>
      <c r="E162" s="16" t="s">
        <v>1896</v>
      </c>
      <c r="F162" s="52">
        <f t="shared" si="20"/>
        <v>1643364</v>
      </c>
      <c r="G162" s="30">
        <f>VLOOKUP(C162,P$7:U162,3,FALSE)</f>
        <v>120000</v>
      </c>
      <c r="H162" s="30">
        <f t="shared" si="23"/>
        <v>751967</v>
      </c>
      <c r="I162" s="30">
        <f t="shared" si="24"/>
        <v>96200</v>
      </c>
      <c r="J162" s="30">
        <f t="shared" si="25"/>
        <v>655767</v>
      </c>
      <c r="K162" s="30">
        <f t="shared" si="26"/>
        <v>412003</v>
      </c>
      <c r="L162" s="30">
        <f t="shared" si="27"/>
        <v>359394</v>
      </c>
      <c r="M162" s="53">
        <f t="shared" si="28"/>
        <v>0</v>
      </c>
      <c r="N162" s="53">
        <f t="shared" si="29"/>
        <v>359394</v>
      </c>
      <c r="O162" s="53"/>
      <c r="P162" s="38" t="s">
        <v>1898</v>
      </c>
      <c r="Q162" s="38" t="s">
        <v>527</v>
      </c>
      <c r="R162" s="38">
        <v>0</v>
      </c>
      <c r="S162" s="38">
        <f t="shared" si="21"/>
        <v>1020869</v>
      </c>
      <c r="T162" s="38">
        <v>0</v>
      </c>
      <c r="U162" s="38">
        <v>1020869</v>
      </c>
      <c r="W162" s="38" t="s">
        <v>1895</v>
      </c>
      <c r="X162" s="38" t="s">
        <v>146</v>
      </c>
      <c r="Y162" s="38">
        <v>412003</v>
      </c>
      <c r="Z162" s="38">
        <f t="shared" si="22"/>
        <v>359394</v>
      </c>
      <c r="AA162" s="38">
        <v>0</v>
      </c>
      <c r="AB162" s="38">
        <v>359394</v>
      </c>
    </row>
    <row r="163" spans="1:28" ht="15">
      <c r="A163" s="67">
        <v>157</v>
      </c>
      <c r="B163" s="68" t="s">
        <v>1897</v>
      </c>
      <c r="C163" s="67" t="s">
        <v>1898</v>
      </c>
      <c r="D163" s="67" t="s">
        <v>1827</v>
      </c>
      <c r="E163" s="16" t="s">
        <v>1899</v>
      </c>
      <c r="F163" s="52">
        <f t="shared" si="20"/>
        <v>1020869</v>
      </c>
      <c r="G163" s="30">
        <f>VLOOKUP(C163,P$7:U163,3,FALSE)</f>
        <v>0</v>
      </c>
      <c r="H163" s="30">
        <f t="shared" si="23"/>
        <v>1020869</v>
      </c>
      <c r="I163" s="30">
        <f t="shared" si="24"/>
        <v>0</v>
      </c>
      <c r="J163" s="30">
        <f t="shared" si="25"/>
        <v>1020869</v>
      </c>
      <c r="K163" s="30">
        <v>0</v>
      </c>
      <c r="L163" s="30">
        <f t="shared" si="27"/>
        <v>0</v>
      </c>
      <c r="M163" s="53">
        <v>0</v>
      </c>
      <c r="N163" s="53">
        <v>0</v>
      </c>
      <c r="O163" s="53"/>
      <c r="P163" s="38" t="s">
        <v>1901</v>
      </c>
      <c r="Q163" s="38" t="s">
        <v>528</v>
      </c>
      <c r="R163" s="38">
        <v>0</v>
      </c>
      <c r="S163" s="38">
        <f t="shared" si="21"/>
        <v>857761</v>
      </c>
      <c r="T163" s="38">
        <v>196500</v>
      </c>
      <c r="U163" s="38">
        <v>661261</v>
      </c>
      <c r="W163" s="38" t="s">
        <v>1901</v>
      </c>
      <c r="X163" s="38" t="s">
        <v>528</v>
      </c>
      <c r="Y163" s="38">
        <v>4500</v>
      </c>
      <c r="Z163" s="38">
        <f t="shared" si="22"/>
        <v>25623</v>
      </c>
      <c r="AA163" s="38">
        <v>0</v>
      </c>
      <c r="AB163" s="38">
        <v>25623</v>
      </c>
    </row>
    <row r="164" spans="1:28" ht="15">
      <c r="A164" s="67">
        <v>158</v>
      </c>
      <c r="B164" s="68" t="s">
        <v>1900</v>
      </c>
      <c r="C164" s="67" t="s">
        <v>1901</v>
      </c>
      <c r="D164" s="67" t="s">
        <v>1827</v>
      </c>
      <c r="E164" s="16" t="s">
        <v>1902</v>
      </c>
      <c r="F164" s="52">
        <f t="shared" si="20"/>
        <v>887884</v>
      </c>
      <c r="G164" s="30">
        <f>VLOOKUP(C164,P$7:U164,3,FALSE)</f>
        <v>0</v>
      </c>
      <c r="H164" s="30">
        <f t="shared" si="23"/>
        <v>857761</v>
      </c>
      <c r="I164" s="30">
        <f t="shared" si="24"/>
        <v>196500</v>
      </c>
      <c r="J164" s="30">
        <f t="shared" si="25"/>
        <v>661261</v>
      </c>
      <c r="K164" s="30">
        <f t="shared" si="26"/>
        <v>4500</v>
      </c>
      <c r="L164" s="30">
        <f t="shared" si="27"/>
        <v>25623</v>
      </c>
      <c r="M164" s="53">
        <f t="shared" si="28"/>
        <v>0</v>
      </c>
      <c r="N164" s="53">
        <f t="shared" si="29"/>
        <v>25623</v>
      </c>
      <c r="O164" s="53"/>
      <c r="P164" s="38" t="s">
        <v>1904</v>
      </c>
      <c r="Q164" s="38" t="s">
        <v>147</v>
      </c>
      <c r="R164" s="38">
        <v>13050</v>
      </c>
      <c r="S164" s="38">
        <f t="shared" si="21"/>
        <v>775225</v>
      </c>
      <c r="T164" s="38">
        <v>46000</v>
      </c>
      <c r="U164" s="38">
        <v>729225</v>
      </c>
      <c r="W164" s="38" t="s">
        <v>1904</v>
      </c>
      <c r="X164" s="38" t="s">
        <v>147</v>
      </c>
      <c r="Y164" s="38">
        <v>0</v>
      </c>
      <c r="Z164" s="38">
        <f t="shared" si="22"/>
        <v>355276</v>
      </c>
      <c r="AA164" s="38">
        <v>36800</v>
      </c>
      <c r="AB164" s="38">
        <v>318476</v>
      </c>
    </row>
    <row r="165" spans="1:28" ht="15">
      <c r="A165" s="67">
        <v>159</v>
      </c>
      <c r="B165" s="68" t="s">
        <v>1903</v>
      </c>
      <c r="C165" s="67" t="s">
        <v>1904</v>
      </c>
      <c r="D165" s="67" t="s">
        <v>1827</v>
      </c>
      <c r="E165" s="16" t="s">
        <v>1905</v>
      </c>
      <c r="F165" s="52">
        <f t="shared" si="20"/>
        <v>1143551</v>
      </c>
      <c r="G165" s="30">
        <f>VLOOKUP(C165,P$7:U165,3,FALSE)</f>
        <v>13050</v>
      </c>
      <c r="H165" s="30">
        <f t="shared" si="23"/>
        <v>775225</v>
      </c>
      <c r="I165" s="30">
        <f t="shared" si="24"/>
        <v>46000</v>
      </c>
      <c r="J165" s="30">
        <f t="shared" si="25"/>
        <v>729225</v>
      </c>
      <c r="K165" s="30">
        <f t="shared" si="26"/>
        <v>0</v>
      </c>
      <c r="L165" s="30">
        <f t="shared" si="27"/>
        <v>355276</v>
      </c>
      <c r="M165" s="53">
        <f t="shared" si="28"/>
        <v>36800</v>
      </c>
      <c r="N165" s="53">
        <f t="shared" si="29"/>
        <v>318476</v>
      </c>
      <c r="O165" s="53"/>
      <c r="P165" s="38" t="s">
        <v>1907</v>
      </c>
      <c r="Q165" s="38" t="s">
        <v>148</v>
      </c>
      <c r="R165" s="38">
        <v>839100</v>
      </c>
      <c r="S165" s="38">
        <f t="shared" si="21"/>
        <v>4833352</v>
      </c>
      <c r="T165" s="38">
        <v>283945</v>
      </c>
      <c r="U165" s="38">
        <v>4549407</v>
      </c>
      <c r="W165" s="38" t="s">
        <v>1907</v>
      </c>
      <c r="X165" s="38" t="s">
        <v>148</v>
      </c>
      <c r="Y165" s="38">
        <v>819389</v>
      </c>
      <c r="Z165" s="38">
        <f t="shared" si="22"/>
        <v>11644559</v>
      </c>
      <c r="AA165" s="38">
        <v>370000</v>
      </c>
      <c r="AB165" s="38">
        <v>11274559</v>
      </c>
    </row>
    <row r="166" spans="1:28" ht="15">
      <c r="A166" s="67">
        <v>160</v>
      </c>
      <c r="B166" s="68" t="s">
        <v>1906</v>
      </c>
      <c r="C166" s="67" t="s">
        <v>1907</v>
      </c>
      <c r="D166" s="67" t="s">
        <v>1827</v>
      </c>
      <c r="E166" s="16" t="s">
        <v>1908</v>
      </c>
      <c r="F166" s="52">
        <f t="shared" si="20"/>
        <v>18136400</v>
      </c>
      <c r="G166" s="30">
        <f>VLOOKUP(C166,P$7:U166,3,FALSE)</f>
        <v>839100</v>
      </c>
      <c r="H166" s="30">
        <f t="shared" si="23"/>
        <v>4833352</v>
      </c>
      <c r="I166" s="30">
        <f t="shared" si="24"/>
        <v>283945</v>
      </c>
      <c r="J166" s="30">
        <f t="shared" si="25"/>
        <v>4549407</v>
      </c>
      <c r="K166" s="30">
        <f t="shared" si="26"/>
        <v>819389</v>
      </c>
      <c r="L166" s="30">
        <f t="shared" si="27"/>
        <v>11644559</v>
      </c>
      <c r="M166" s="53">
        <f t="shared" si="28"/>
        <v>370000</v>
      </c>
      <c r="N166" s="53">
        <f t="shared" si="29"/>
        <v>11274559</v>
      </c>
      <c r="O166" s="53"/>
      <c r="P166" s="38" t="s">
        <v>1910</v>
      </c>
      <c r="Q166" s="38" t="s">
        <v>149</v>
      </c>
      <c r="R166" s="38">
        <v>10774400</v>
      </c>
      <c r="S166" s="38">
        <f t="shared" si="21"/>
        <v>979811</v>
      </c>
      <c r="T166" s="38">
        <v>107651</v>
      </c>
      <c r="U166" s="38">
        <v>872160</v>
      </c>
      <c r="W166" s="38" t="s">
        <v>1910</v>
      </c>
      <c r="X166" s="38" t="s">
        <v>149</v>
      </c>
      <c r="Y166" s="38">
        <v>186450</v>
      </c>
      <c r="Z166" s="38">
        <f t="shared" si="22"/>
        <v>859889</v>
      </c>
      <c r="AA166" s="38">
        <v>0</v>
      </c>
      <c r="AB166" s="38">
        <v>859889</v>
      </c>
    </row>
    <row r="167" spans="1:28" ht="15">
      <c r="A167" s="67">
        <v>161</v>
      </c>
      <c r="B167" s="68" t="s">
        <v>1909</v>
      </c>
      <c r="C167" s="67" t="s">
        <v>1910</v>
      </c>
      <c r="D167" s="67" t="s">
        <v>1827</v>
      </c>
      <c r="E167" s="16" t="s">
        <v>1911</v>
      </c>
      <c r="F167" s="52">
        <f t="shared" si="20"/>
        <v>12800550</v>
      </c>
      <c r="G167" s="30">
        <f>VLOOKUP(C167,P$7:U167,3,FALSE)</f>
        <v>10774400</v>
      </c>
      <c r="H167" s="30">
        <f t="shared" si="23"/>
        <v>979811</v>
      </c>
      <c r="I167" s="30">
        <f t="shared" si="24"/>
        <v>107651</v>
      </c>
      <c r="J167" s="30">
        <f t="shared" si="25"/>
        <v>872160</v>
      </c>
      <c r="K167" s="30">
        <f t="shared" si="26"/>
        <v>186450</v>
      </c>
      <c r="L167" s="30">
        <f t="shared" si="27"/>
        <v>859889</v>
      </c>
      <c r="M167" s="53">
        <f t="shared" si="28"/>
        <v>0</v>
      </c>
      <c r="N167" s="53">
        <f t="shared" si="29"/>
        <v>859889</v>
      </c>
      <c r="O167" s="53"/>
      <c r="P167" s="38" t="s">
        <v>1913</v>
      </c>
      <c r="Q167" s="38" t="s">
        <v>1369</v>
      </c>
      <c r="R167" s="38">
        <v>0</v>
      </c>
      <c r="S167" s="38">
        <f t="shared" si="21"/>
        <v>103400</v>
      </c>
      <c r="T167" s="38">
        <v>90000</v>
      </c>
      <c r="U167" s="38">
        <v>13400</v>
      </c>
      <c r="W167" s="38" t="s">
        <v>1913</v>
      </c>
      <c r="X167" s="38" t="s">
        <v>1369</v>
      </c>
      <c r="Y167" s="38">
        <v>626150</v>
      </c>
      <c r="Z167" s="38">
        <f t="shared" si="22"/>
        <v>5000</v>
      </c>
      <c r="AA167" s="38">
        <v>0</v>
      </c>
      <c r="AB167" s="38">
        <v>5000</v>
      </c>
    </row>
    <row r="168" spans="1:28" ht="15">
      <c r="A168" s="67">
        <v>162</v>
      </c>
      <c r="B168" s="68" t="s">
        <v>1912</v>
      </c>
      <c r="C168" s="67" t="s">
        <v>1913</v>
      </c>
      <c r="D168" s="67" t="s">
        <v>1827</v>
      </c>
      <c r="E168" s="16" t="s">
        <v>1914</v>
      </c>
      <c r="F168" s="52">
        <f t="shared" si="20"/>
        <v>734550</v>
      </c>
      <c r="G168" s="30">
        <f>VLOOKUP(C168,P$7:U168,3,FALSE)</f>
        <v>0</v>
      </c>
      <c r="H168" s="30">
        <f t="shared" si="23"/>
        <v>103400</v>
      </c>
      <c r="I168" s="30">
        <f t="shared" si="24"/>
        <v>90000</v>
      </c>
      <c r="J168" s="30">
        <f t="shared" si="25"/>
        <v>13400</v>
      </c>
      <c r="K168" s="30">
        <f t="shared" si="26"/>
        <v>626150</v>
      </c>
      <c r="L168" s="30">
        <f t="shared" si="27"/>
        <v>5000</v>
      </c>
      <c r="M168" s="53">
        <f t="shared" si="28"/>
        <v>0</v>
      </c>
      <c r="N168" s="53">
        <f t="shared" si="29"/>
        <v>5000</v>
      </c>
      <c r="O168" s="53"/>
      <c r="P168" s="38" t="s">
        <v>1916</v>
      </c>
      <c r="Q168" s="38" t="s">
        <v>150</v>
      </c>
      <c r="R168" s="38">
        <v>502155</v>
      </c>
      <c r="S168" s="38">
        <f t="shared" si="21"/>
        <v>2706771</v>
      </c>
      <c r="T168" s="38">
        <v>132200</v>
      </c>
      <c r="U168" s="38">
        <v>2574571</v>
      </c>
      <c r="W168" s="38" t="s">
        <v>1916</v>
      </c>
      <c r="X168" s="38" t="s">
        <v>150</v>
      </c>
      <c r="Y168" s="38">
        <v>0</v>
      </c>
      <c r="Z168" s="38">
        <f t="shared" si="22"/>
        <v>3061242</v>
      </c>
      <c r="AA168" s="38">
        <v>0</v>
      </c>
      <c r="AB168" s="38">
        <v>3061242</v>
      </c>
    </row>
    <row r="169" spans="1:28" ht="15">
      <c r="A169" s="67">
        <v>163</v>
      </c>
      <c r="B169" s="68" t="s">
        <v>1915</v>
      </c>
      <c r="C169" s="67" t="s">
        <v>1916</v>
      </c>
      <c r="D169" s="67" t="s">
        <v>1827</v>
      </c>
      <c r="E169" s="16" t="s">
        <v>1917</v>
      </c>
      <c r="F169" s="52">
        <f t="shared" si="20"/>
        <v>6270168</v>
      </c>
      <c r="G169" s="30">
        <f>VLOOKUP(C169,P$7:U169,3,FALSE)</f>
        <v>502155</v>
      </c>
      <c r="H169" s="30">
        <f t="shared" si="23"/>
        <v>2706771</v>
      </c>
      <c r="I169" s="30">
        <f t="shared" si="24"/>
        <v>132200</v>
      </c>
      <c r="J169" s="30">
        <f t="shared" si="25"/>
        <v>2574571</v>
      </c>
      <c r="K169" s="30">
        <f t="shared" si="26"/>
        <v>0</v>
      </c>
      <c r="L169" s="30">
        <f t="shared" si="27"/>
        <v>3061242</v>
      </c>
      <c r="M169" s="53">
        <f t="shared" si="28"/>
        <v>0</v>
      </c>
      <c r="N169" s="53">
        <f t="shared" si="29"/>
        <v>3061242</v>
      </c>
      <c r="O169" s="53"/>
      <c r="P169" s="38" t="s">
        <v>1919</v>
      </c>
      <c r="Q169" s="38" t="s">
        <v>151</v>
      </c>
      <c r="R169" s="38">
        <v>535752</v>
      </c>
      <c r="S169" s="38">
        <f t="shared" si="21"/>
        <v>838701</v>
      </c>
      <c r="T169" s="38">
        <v>44100</v>
      </c>
      <c r="U169" s="38">
        <v>794601</v>
      </c>
      <c r="W169" s="38" t="s">
        <v>1919</v>
      </c>
      <c r="X169" s="38" t="s">
        <v>151</v>
      </c>
      <c r="Y169" s="38">
        <v>5600</v>
      </c>
      <c r="Z169" s="38">
        <f t="shared" si="22"/>
        <v>997696</v>
      </c>
      <c r="AA169" s="38">
        <v>0</v>
      </c>
      <c r="AB169" s="38">
        <v>997696</v>
      </c>
    </row>
    <row r="170" spans="1:28" ht="15">
      <c r="A170" s="67">
        <v>164</v>
      </c>
      <c r="B170" s="68" t="s">
        <v>1918</v>
      </c>
      <c r="C170" s="67" t="s">
        <v>1919</v>
      </c>
      <c r="D170" s="67" t="s">
        <v>1827</v>
      </c>
      <c r="E170" s="16" t="s">
        <v>1920</v>
      </c>
      <c r="F170" s="52">
        <f t="shared" si="20"/>
        <v>2377749</v>
      </c>
      <c r="G170" s="30">
        <f>VLOOKUP(C170,P$7:U170,3,FALSE)</f>
        <v>535752</v>
      </c>
      <c r="H170" s="30">
        <f t="shared" si="23"/>
        <v>838701</v>
      </c>
      <c r="I170" s="30">
        <f t="shared" si="24"/>
        <v>44100</v>
      </c>
      <c r="J170" s="30">
        <f t="shared" si="25"/>
        <v>794601</v>
      </c>
      <c r="K170" s="30">
        <f t="shared" si="26"/>
        <v>5600</v>
      </c>
      <c r="L170" s="30">
        <f t="shared" si="27"/>
        <v>997696</v>
      </c>
      <c r="M170" s="53">
        <f t="shared" si="28"/>
        <v>0</v>
      </c>
      <c r="N170" s="53">
        <f t="shared" si="29"/>
        <v>997696</v>
      </c>
      <c r="O170" s="53"/>
      <c r="P170" s="38" t="s">
        <v>1922</v>
      </c>
      <c r="Q170" s="38" t="s">
        <v>152</v>
      </c>
      <c r="R170" s="38">
        <v>65350</v>
      </c>
      <c r="S170" s="38">
        <f t="shared" si="21"/>
        <v>1098086</v>
      </c>
      <c r="T170" s="38">
        <v>121530</v>
      </c>
      <c r="U170" s="38">
        <v>976556</v>
      </c>
      <c r="W170" s="38" t="s">
        <v>1922</v>
      </c>
      <c r="X170" s="38" t="s">
        <v>152</v>
      </c>
      <c r="Y170" s="38">
        <v>0</v>
      </c>
      <c r="Z170" s="38">
        <f t="shared" si="22"/>
        <v>495732</v>
      </c>
      <c r="AA170" s="38">
        <v>0</v>
      </c>
      <c r="AB170" s="38">
        <v>495732</v>
      </c>
    </row>
    <row r="171" spans="1:28" ht="15">
      <c r="A171" s="67">
        <v>165</v>
      </c>
      <c r="B171" s="68" t="s">
        <v>1921</v>
      </c>
      <c r="C171" s="67" t="s">
        <v>1922</v>
      </c>
      <c r="D171" s="67" t="s">
        <v>1827</v>
      </c>
      <c r="E171" s="16" t="s">
        <v>1923</v>
      </c>
      <c r="F171" s="52">
        <f t="shared" si="20"/>
        <v>1659168</v>
      </c>
      <c r="G171" s="30">
        <f>VLOOKUP(C171,P$7:U171,3,FALSE)</f>
        <v>65350</v>
      </c>
      <c r="H171" s="30">
        <f t="shared" si="23"/>
        <v>1098086</v>
      </c>
      <c r="I171" s="30">
        <f t="shared" si="24"/>
        <v>121530</v>
      </c>
      <c r="J171" s="30">
        <f t="shared" si="25"/>
        <v>976556</v>
      </c>
      <c r="K171" s="30">
        <f t="shared" si="26"/>
        <v>0</v>
      </c>
      <c r="L171" s="30">
        <f t="shared" si="27"/>
        <v>495732</v>
      </c>
      <c r="M171" s="53">
        <f t="shared" si="28"/>
        <v>0</v>
      </c>
      <c r="N171" s="53">
        <f t="shared" si="29"/>
        <v>495732</v>
      </c>
      <c r="O171" s="53"/>
      <c r="P171" s="38" t="s">
        <v>1928</v>
      </c>
      <c r="Q171" s="38" t="s">
        <v>1370</v>
      </c>
      <c r="R171" s="38">
        <v>1628500</v>
      </c>
      <c r="S171" s="38">
        <f t="shared" si="21"/>
        <v>6820231</v>
      </c>
      <c r="T171" s="38">
        <v>713590</v>
      </c>
      <c r="U171" s="38">
        <v>6106641</v>
      </c>
      <c r="W171" s="38" t="s">
        <v>1928</v>
      </c>
      <c r="X171" s="38" t="s">
        <v>1370</v>
      </c>
      <c r="Y171" s="38">
        <v>6822507</v>
      </c>
      <c r="Z171" s="38">
        <f t="shared" si="22"/>
        <v>28989977</v>
      </c>
      <c r="AA171" s="38">
        <v>968202</v>
      </c>
      <c r="AB171" s="38">
        <v>28021775</v>
      </c>
    </row>
    <row r="172" spans="1:28" ht="15">
      <c r="A172" s="67">
        <v>166</v>
      </c>
      <c r="B172" s="68" t="s">
        <v>1924</v>
      </c>
      <c r="C172" s="67" t="s">
        <v>1925</v>
      </c>
      <c r="D172" s="67" t="s">
        <v>1827</v>
      </c>
      <c r="E172" s="16" t="s">
        <v>1926</v>
      </c>
      <c r="F172" s="52">
        <f t="shared" si="20"/>
        <v>0</v>
      </c>
      <c r="G172" s="30">
        <v>0</v>
      </c>
      <c r="H172" s="30">
        <f t="shared" si="23"/>
        <v>0</v>
      </c>
      <c r="I172" s="30">
        <v>0</v>
      </c>
      <c r="J172" s="30">
        <v>0</v>
      </c>
      <c r="K172" s="30">
        <v>0</v>
      </c>
      <c r="L172" s="30">
        <f t="shared" si="27"/>
        <v>0</v>
      </c>
      <c r="M172" s="53">
        <v>0</v>
      </c>
      <c r="N172" s="53">
        <v>0</v>
      </c>
      <c r="O172" s="53"/>
      <c r="P172" s="38" t="s">
        <v>1931</v>
      </c>
      <c r="Q172" s="38" t="s">
        <v>153</v>
      </c>
      <c r="R172" s="38">
        <v>1821595</v>
      </c>
      <c r="S172" s="38">
        <f t="shared" si="21"/>
        <v>2001485</v>
      </c>
      <c r="T172" s="38">
        <v>241150</v>
      </c>
      <c r="U172" s="38">
        <v>1760335</v>
      </c>
      <c r="W172" s="38" t="s">
        <v>1931</v>
      </c>
      <c r="X172" s="38" t="s">
        <v>153</v>
      </c>
      <c r="Y172" s="38">
        <v>577840</v>
      </c>
      <c r="Z172" s="38">
        <f t="shared" si="22"/>
        <v>741992</v>
      </c>
      <c r="AA172" s="38">
        <v>100500</v>
      </c>
      <c r="AB172" s="38">
        <v>641492</v>
      </c>
    </row>
    <row r="173" spans="1:28" ht="15">
      <c r="A173" s="67">
        <v>167</v>
      </c>
      <c r="B173" s="68" t="s">
        <v>1927</v>
      </c>
      <c r="C173" s="67" t="s">
        <v>1928</v>
      </c>
      <c r="D173" s="67" t="s">
        <v>1827</v>
      </c>
      <c r="E173" s="16" t="s">
        <v>1929</v>
      </c>
      <c r="F173" s="52">
        <f t="shared" si="20"/>
        <v>44261215</v>
      </c>
      <c r="G173" s="30">
        <f>VLOOKUP(C173,P$7:U173,3,FALSE)</f>
        <v>1628500</v>
      </c>
      <c r="H173" s="30">
        <f t="shared" si="23"/>
        <v>6820231</v>
      </c>
      <c r="I173" s="30">
        <f t="shared" si="24"/>
        <v>713590</v>
      </c>
      <c r="J173" s="30">
        <f t="shared" si="25"/>
        <v>6106641</v>
      </c>
      <c r="K173" s="30">
        <f t="shared" si="26"/>
        <v>6822507</v>
      </c>
      <c r="L173" s="30">
        <f t="shared" si="27"/>
        <v>28989977</v>
      </c>
      <c r="M173" s="53">
        <f t="shared" si="28"/>
        <v>968202</v>
      </c>
      <c r="N173" s="53">
        <f t="shared" si="29"/>
        <v>28021775</v>
      </c>
      <c r="O173" s="53"/>
      <c r="P173" s="38" t="s">
        <v>1934</v>
      </c>
      <c r="Q173" s="38" t="s">
        <v>154</v>
      </c>
      <c r="R173" s="38">
        <v>2489826</v>
      </c>
      <c r="S173" s="38">
        <f t="shared" si="21"/>
        <v>7321104</v>
      </c>
      <c r="T173" s="38">
        <v>490407</v>
      </c>
      <c r="U173" s="38">
        <v>6830697</v>
      </c>
      <c r="W173" s="38" t="s">
        <v>1934</v>
      </c>
      <c r="X173" s="38" t="s">
        <v>154</v>
      </c>
      <c r="Y173" s="38">
        <v>834467</v>
      </c>
      <c r="Z173" s="38">
        <f t="shared" si="22"/>
        <v>3881374</v>
      </c>
      <c r="AA173" s="38">
        <v>591200</v>
      </c>
      <c r="AB173" s="38">
        <v>3290174</v>
      </c>
    </row>
    <row r="174" spans="1:28" ht="15">
      <c r="A174" s="67">
        <v>168</v>
      </c>
      <c r="B174" s="68" t="s">
        <v>1930</v>
      </c>
      <c r="C174" s="67" t="s">
        <v>1931</v>
      </c>
      <c r="D174" s="67" t="s">
        <v>1827</v>
      </c>
      <c r="E174" s="16" t="s">
        <v>1932</v>
      </c>
      <c r="F174" s="52">
        <f t="shared" si="20"/>
        <v>5142912</v>
      </c>
      <c r="G174" s="30">
        <f>VLOOKUP(C174,P$7:U174,3,FALSE)</f>
        <v>1821595</v>
      </c>
      <c r="H174" s="30">
        <f t="shared" si="23"/>
        <v>2001485</v>
      </c>
      <c r="I174" s="30">
        <f t="shared" si="24"/>
        <v>241150</v>
      </c>
      <c r="J174" s="30">
        <f t="shared" si="25"/>
        <v>1760335</v>
      </c>
      <c r="K174" s="30">
        <f t="shared" si="26"/>
        <v>577840</v>
      </c>
      <c r="L174" s="30">
        <f t="shared" si="27"/>
        <v>741992</v>
      </c>
      <c r="M174" s="53">
        <f t="shared" si="28"/>
        <v>100500</v>
      </c>
      <c r="N174" s="53">
        <f t="shared" si="29"/>
        <v>641492</v>
      </c>
      <c r="O174" s="53"/>
      <c r="P174" s="38" t="s">
        <v>1937</v>
      </c>
      <c r="Q174" s="38" t="s">
        <v>529</v>
      </c>
      <c r="R174" s="38">
        <v>0</v>
      </c>
      <c r="S174" s="38">
        <f t="shared" si="21"/>
        <v>408129</v>
      </c>
      <c r="T174" s="38">
        <v>0</v>
      </c>
      <c r="U174" s="38">
        <v>408129</v>
      </c>
      <c r="W174" s="38" t="s">
        <v>1937</v>
      </c>
      <c r="X174" s="38" t="s">
        <v>529</v>
      </c>
      <c r="Y174" s="38">
        <v>0</v>
      </c>
      <c r="Z174" s="38">
        <f t="shared" si="22"/>
        <v>8200</v>
      </c>
      <c r="AA174" s="38">
        <v>0</v>
      </c>
      <c r="AB174" s="38">
        <v>8200</v>
      </c>
    </row>
    <row r="175" spans="1:28" ht="15">
      <c r="A175" s="67">
        <v>169</v>
      </c>
      <c r="B175" s="68" t="s">
        <v>1933</v>
      </c>
      <c r="C175" s="67" t="s">
        <v>1934</v>
      </c>
      <c r="D175" s="67" t="s">
        <v>1827</v>
      </c>
      <c r="E175" s="16" t="s">
        <v>1935</v>
      </c>
      <c r="F175" s="52">
        <f t="shared" si="20"/>
        <v>14526771</v>
      </c>
      <c r="G175" s="30">
        <f>VLOOKUP(C175,P$7:U175,3,FALSE)</f>
        <v>2489826</v>
      </c>
      <c r="H175" s="30">
        <f t="shared" si="23"/>
        <v>7321104</v>
      </c>
      <c r="I175" s="30">
        <f t="shared" si="24"/>
        <v>490407</v>
      </c>
      <c r="J175" s="30">
        <f t="shared" si="25"/>
        <v>6830697</v>
      </c>
      <c r="K175" s="30">
        <f t="shared" si="26"/>
        <v>834467</v>
      </c>
      <c r="L175" s="30">
        <f t="shared" si="27"/>
        <v>3881374</v>
      </c>
      <c r="M175" s="53">
        <f t="shared" si="28"/>
        <v>591200</v>
      </c>
      <c r="N175" s="53">
        <f t="shared" si="29"/>
        <v>3290174</v>
      </c>
      <c r="O175" s="53"/>
      <c r="P175" s="38" t="s">
        <v>1941</v>
      </c>
      <c r="Q175" s="38" t="s">
        <v>155</v>
      </c>
      <c r="R175" s="38">
        <v>33923097</v>
      </c>
      <c r="S175" s="38">
        <f t="shared" si="21"/>
        <v>5617408</v>
      </c>
      <c r="T175" s="38">
        <v>2260043</v>
      </c>
      <c r="U175" s="38">
        <v>3357365</v>
      </c>
      <c r="W175" s="38" t="s">
        <v>1941</v>
      </c>
      <c r="X175" s="38" t="s">
        <v>155</v>
      </c>
      <c r="Y175" s="38">
        <v>66200</v>
      </c>
      <c r="Z175" s="38">
        <f t="shared" si="22"/>
        <v>3405408</v>
      </c>
      <c r="AA175" s="38">
        <v>1359000</v>
      </c>
      <c r="AB175" s="38">
        <v>2046408</v>
      </c>
    </row>
    <row r="176" spans="1:28" ht="15">
      <c r="A176" s="67">
        <v>170</v>
      </c>
      <c r="B176" s="68" t="s">
        <v>1936</v>
      </c>
      <c r="C176" s="67" t="s">
        <v>1937</v>
      </c>
      <c r="D176" s="67" t="s">
        <v>1827</v>
      </c>
      <c r="E176" s="16" t="s">
        <v>1938</v>
      </c>
      <c r="F176" s="52">
        <f t="shared" si="20"/>
        <v>416329</v>
      </c>
      <c r="G176" s="30">
        <f>VLOOKUP(C176,P$7:U176,3,FALSE)</f>
        <v>0</v>
      </c>
      <c r="H176" s="30">
        <f t="shared" si="23"/>
        <v>408129</v>
      </c>
      <c r="I176" s="30">
        <f t="shared" si="24"/>
        <v>0</v>
      </c>
      <c r="J176" s="30">
        <f t="shared" si="25"/>
        <v>408129</v>
      </c>
      <c r="K176" s="30">
        <f t="shared" si="26"/>
        <v>0</v>
      </c>
      <c r="L176" s="30">
        <f t="shared" si="27"/>
        <v>8200</v>
      </c>
      <c r="M176" s="53">
        <f t="shared" si="28"/>
        <v>0</v>
      </c>
      <c r="N176" s="53">
        <f t="shared" si="29"/>
        <v>8200</v>
      </c>
      <c r="O176" s="53"/>
      <c r="P176" s="38" t="s">
        <v>1944</v>
      </c>
      <c r="Q176" s="38" t="s">
        <v>156</v>
      </c>
      <c r="R176" s="38">
        <v>4791697</v>
      </c>
      <c r="S176" s="38">
        <f t="shared" si="21"/>
        <v>5374883</v>
      </c>
      <c r="T176" s="38">
        <v>2147528</v>
      </c>
      <c r="U176" s="38">
        <v>3227355</v>
      </c>
      <c r="W176" s="38" t="s">
        <v>1944</v>
      </c>
      <c r="X176" s="38" t="s">
        <v>156</v>
      </c>
      <c r="Y176" s="38">
        <v>6460000</v>
      </c>
      <c r="Z176" s="38">
        <f t="shared" si="22"/>
        <v>3908038</v>
      </c>
      <c r="AA176" s="38">
        <v>898029</v>
      </c>
      <c r="AB176" s="38">
        <v>3010009</v>
      </c>
    </row>
    <row r="177" spans="1:28" ht="15">
      <c r="A177" s="67">
        <v>171</v>
      </c>
      <c r="B177" s="68" t="s">
        <v>1940</v>
      </c>
      <c r="C177" s="67" t="s">
        <v>1941</v>
      </c>
      <c r="D177" s="67" t="s">
        <v>1939</v>
      </c>
      <c r="E177" s="16" t="s">
        <v>1942</v>
      </c>
      <c r="F177" s="52">
        <f t="shared" si="20"/>
        <v>43012113</v>
      </c>
      <c r="G177" s="30">
        <f>VLOOKUP(C177,P$7:U177,3,FALSE)</f>
        <v>33923097</v>
      </c>
      <c r="H177" s="30">
        <f t="shared" si="23"/>
        <v>5617408</v>
      </c>
      <c r="I177" s="30">
        <f t="shared" si="24"/>
        <v>2260043</v>
      </c>
      <c r="J177" s="30">
        <f t="shared" si="25"/>
        <v>3357365</v>
      </c>
      <c r="K177" s="30">
        <f t="shared" si="26"/>
        <v>66200</v>
      </c>
      <c r="L177" s="30">
        <f t="shared" si="27"/>
        <v>3405408</v>
      </c>
      <c r="M177" s="53">
        <f t="shared" si="28"/>
        <v>1359000</v>
      </c>
      <c r="N177" s="53">
        <f t="shared" si="29"/>
        <v>2046408</v>
      </c>
      <c r="O177" s="53"/>
      <c r="P177" s="38" t="s">
        <v>1947</v>
      </c>
      <c r="Q177" s="38" t="s">
        <v>530</v>
      </c>
      <c r="R177" s="38">
        <v>1146450</v>
      </c>
      <c r="S177" s="38">
        <f t="shared" si="21"/>
        <v>1161971</v>
      </c>
      <c r="T177" s="38">
        <v>210150</v>
      </c>
      <c r="U177" s="38">
        <v>951821</v>
      </c>
      <c r="W177" s="38" t="s">
        <v>1947</v>
      </c>
      <c r="X177" s="38" t="s">
        <v>530</v>
      </c>
      <c r="Y177" s="38">
        <v>58500</v>
      </c>
      <c r="Z177" s="38">
        <f t="shared" si="22"/>
        <v>7602</v>
      </c>
      <c r="AA177" s="38">
        <v>0</v>
      </c>
      <c r="AB177" s="38">
        <v>7602</v>
      </c>
    </row>
    <row r="178" spans="1:28" ht="15">
      <c r="A178" s="67">
        <v>172</v>
      </c>
      <c r="B178" s="68" t="s">
        <v>1943</v>
      </c>
      <c r="C178" s="67" t="s">
        <v>1944</v>
      </c>
      <c r="D178" s="67" t="s">
        <v>1939</v>
      </c>
      <c r="E178" s="16" t="s">
        <v>1945</v>
      </c>
      <c r="F178" s="52">
        <f t="shared" si="20"/>
        <v>20534618</v>
      </c>
      <c r="G178" s="30">
        <f>VLOOKUP(C178,P$7:U178,3,FALSE)</f>
        <v>4791697</v>
      </c>
      <c r="H178" s="30">
        <f t="shared" si="23"/>
        <v>5374883</v>
      </c>
      <c r="I178" s="30">
        <f t="shared" si="24"/>
        <v>2147528</v>
      </c>
      <c r="J178" s="30">
        <f t="shared" si="25"/>
        <v>3227355</v>
      </c>
      <c r="K178" s="30">
        <f t="shared" si="26"/>
        <v>6460000</v>
      </c>
      <c r="L178" s="30">
        <f t="shared" si="27"/>
        <v>3908038</v>
      </c>
      <c r="M178" s="53">
        <f t="shared" si="28"/>
        <v>898029</v>
      </c>
      <c r="N178" s="53">
        <f t="shared" si="29"/>
        <v>3010009</v>
      </c>
      <c r="O178" s="53"/>
      <c r="P178" s="38" t="s">
        <v>1950</v>
      </c>
      <c r="Q178" s="38" t="s">
        <v>157</v>
      </c>
      <c r="R178" s="38">
        <v>663635</v>
      </c>
      <c r="S178" s="38">
        <f t="shared" si="21"/>
        <v>2243972</v>
      </c>
      <c r="T178" s="38">
        <v>540203</v>
      </c>
      <c r="U178" s="38">
        <v>1703769</v>
      </c>
      <c r="W178" s="38" t="s">
        <v>1950</v>
      </c>
      <c r="X178" s="38" t="s">
        <v>157</v>
      </c>
      <c r="Y178" s="38">
        <v>575200</v>
      </c>
      <c r="Z178" s="38">
        <f t="shared" si="22"/>
        <v>2228811</v>
      </c>
      <c r="AA178" s="38">
        <v>40200</v>
      </c>
      <c r="AB178" s="38">
        <v>2188611</v>
      </c>
    </row>
    <row r="179" spans="1:28" ht="15">
      <c r="A179" s="67">
        <v>173</v>
      </c>
      <c r="B179" s="68" t="s">
        <v>1946</v>
      </c>
      <c r="C179" s="67" t="s">
        <v>1947</v>
      </c>
      <c r="D179" s="67" t="s">
        <v>1939</v>
      </c>
      <c r="E179" s="16" t="s">
        <v>1948</v>
      </c>
      <c r="F179" s="52">
        <f t="shared" si="20"/>
        <v>2374523</v>
      </c>
      <c r="G179" s="30">
        <f>VLOOKUP(C179,P$7:U179,3,FALSE)</f>
        <v>1146450</v>
      </c>
      <c r="H179" s="30">
        <f t="shared" si="23"/>
        <v>1161971</v>
      </c>
      <c r="I179" s="30">
        <f t="shared" si="24"/>
        <v>210150</v>
      </c>
      <c r="J179" s="30">
        <f t="shared" si="25"/>
        <v>951821</v>
      </c>
      <c r="K179" s="30">
        <f t="shared" si="26"/>
        <v>58500</v>
      </c>
      <c r="L179" s="30">
        <f t="shared" si="27"/>
        <v>7602</v>
      </c>
      <c r="M179" s="53">
        <f t="shared" si="28"/>
        <v>0</v>
      </c>
      <c r="N179" s="53">
        <f t="shared" si="29"/>
        <v>7602</v>
      </c>
      <c r="O179" s="53"/>
      <c r="P179" s="38" t="s">
        <v>1953</v>
      </c>
      <c r="Q179" s="38" t="s">
        <v>158</v>
      </c>
      <c r="R179" s="38">
        <v>3348431</v>
      </c>
      <c r="S179" s="38">
        <f t="shared" si="21"/>
        <v>8599281</v>
      </c>
      <c r="T179" s="38">
        <v>2245000</v>
      </c>
      <c r="U179" s="38">
        <v>6354281</v>
      </c>
      <c r="W179" s="38" t="s">
        <v>1953</v>
      </c>
      <c r="X179" s="38" t="s">
        <v>158</v>
      </c>
      <c r="Y179" s="38">
        <v>328975</v>
      </c>
      <c r="Z179" s="38">
        <f t="shared" si="22"/>
        <v>7020521</v>
      </c>
      <c r="AA179" s="38">
        <v>95775</v>
      </c>
      <c r="AB179" s="38">
        <v>6924746</v>
      </c>
    </row>
    <row r="180" spans="1:28" ht="15">
      <c r="A180" s="67">
        <v>174</v>
      </c>
      <c r="B180" s="68" t="s">
        <v>1949</v>
      </c>
      <c r="C180" s="67" t="s">
        <v>1950</v>
      </c>
      <c r="D180" s="67" t="s">
        <v>1939</v>
      </c>
      <c r="E180" s="16" t="s">
        <v>1951</v>
      </c>
      <c r="F180" s="52">
        <f t="shared" si="20"/>
        <v>5711618</v>
      </c>
      <c r="G180" s="30">
        <f>VLOOKUP(C180,P$7:U180,3,FALSE)</f>
        <v>663635</v>
      </c>
      <c r="H180" s="30">
        <f t="shared" si="23"/>
        <v>2243972</v>
      </c>
      <c r="I180" s="30">
        <f t="shared" si="24"/>
        <v>540203</v>
      </c>
      <c r="J180" s="30">
        <f t="shared" si="25"/>
        <v>1703769</v>
      </c>
      <c r="K180" s="30">
        <f t="shared" si="26"/>
        <v>575200</v>
      </c>
      <c r="L180" s="30">
        <f t="shared" si="27"/>
        <v>2228811</v>
      </c>
      <c r="M180" s="53">
        <f t="shared" si="28"/>
        <v>40200</v>
      </c>
      <c r="N180" s="53">
        <f t="shared" si="29"/>
        <v>2188611</v>
      </c>
      <c r="O180" s="53"/>
      <c r="P180" s="38" t="s">
        <v>1956</v>
      </c>
      <c r="Q180" s="38" t="s">
        <v>159</v>
      </c>
      <c r="R180" s="38">
        <v>8976993</v>
      </c>
      <c r="S180" s="38">
        <f t="shared" si="21"/>
        <v>3992958</v>
      </c>
      <c r="T180" s="38">
        <v>1196730</v>
      </c>
      <c r="U180" s="38">
        <v>2796228</v>
      </c>
      <c r="W180" s="38" t="s">
        <v>1956</v>
      </c>
      <c r="X180" s="38" t="s">
        <v>159</v>
      </c>
      <c r="Y180" s="38">
        <v>1760680</v>
      </c>
      <c r="Z180" s="38">
        <f t="shared" si="22"/>
        <v>2254531</v>
      </c>
      <c r="AA180" s="38">
        <v>5000</v>
      </c>
      <c r="AB180" s="38">
        <v>2249531</v>
      </c>
    </row>
    <row r="181" spans="1:28" ht="15">
      <c r="A181" s="67">
        <v>175</v>
      </c>
      <c r="B181" s="68" t="s">
        <v>1952</v>
      </c>
      <c r="C181" s="67" t="s">
        <v>1953</v>
      </c>
      <c r="D181" s="67" t="s">
        <v>1939</v>
      </c>
      <c r="E181" s="16" t="s">
        <v>1954</v>
      </c>
      <c r="F181" s="52">
        <f t="shared" si="20"/>
        <v>19297208</v>
      </c>
      <c r="G181" s="30">
        <f>VLOOKUP(C181,P$7:U181,3,FALSE)</f>
        <v>3348431</v>
      </c>
      <c r="H181" s="30">
        <f t="shared" si="23"/>
        <v>8599281</v>
      </c>
      <c r="I181" s="30">
        <f t="shared" si="24"/>
        <v>2245000</v>
      </c>
      <c r="J181" s="30">
        <f t="shared" si="25"/>
        <v>6354281</v>
      </c>
      <c r="K181" s="30">
        <f t="shared" si="26"/>
        <v>328975</v>
      </c>
      <c r="L181" s="30">
        <f t="shared" si="27"/>
        <v>7020521</v>
      </c>
      <c r="M181" s="53">
        <f t="shared" si="28"/>
        <v>95775</v>
      </c>
      <c r="N181" s="53">
        <f t="shared" si="29"/>
        <v>6924746</v>
      </c>
      <c r="O181" s="53"/>
      <c r="P181" s="38" t="s">
        <v>1959</v>
      </c>
      <c r="Q181" s="38" t="s">
        <v>160</v>
      </c>
      <c r="R181" s="38">
        <v>4065654</v>
      </c>
      <c r="S181" s="38">
        <f t="shared" si="21"/>
        <v>4702843</v>
      </c>
      <c r="T181" s="38">
        <v>1690158</v>
      </c>
      <c r="U181" s="38">
        <v>3012685</v>
      </c>
      <c r="W181" s="38" t="s">
        <v>1959</v>
      </c>
      <c r="X181" s="38" t="s">
        <v>160</v>
      </c>
      <c r="Y181" s="38">
        <v>0</v>
      </c>
      <c r="Z181" s="38">
        <f t="shared" si="22"/>
        <v>1507230</v>
      </c>
      <c r="AA181" s="38">
        <v>19250</v>
      </c>
      <c r="AB181" s="38">
        <v>1487980</v>
      </c>
    </row>
    <row r="182" spans="1:28" ht="15">
      <c r="A182" s="67">
        <v>176</v>
      </c>
      <c r="B182" s="68" t="s">
        <v>1955</v>
      </c>
      <c r="C182" s="67" t="s">
        <v>1956</v>
      </c>
      <c r="D182" s="67" t="s">
        <v>1939</v>
      </c>
      <c r="E182" s="16" t="s">
        <v>1957</v>
      </c>
      <c r="F182" s="52">
        <f t="shared" si="20"/>
        <v>16985162</v>
      </c>
      <c r="G182" s="30">
        <f>VLOOKUP(C182,P$7:U182,3,FALSE)</f>
        <v>8976993</v>
      </c>
      <c r="H182" s="30">
        <f t="shared" si="23"/>
        <v>3992958</v>
      </c>
      <c r="I182" s="30">
        <f t="shared" si="24"/>
        <v>1196730</v>
      </c>
      <c r="J182" s="30">
        <f t="shared" si="25"/>
        <v>2796228</v>
      </c>
      <c r="K182" s="30">
        <f t="shared" si="26"/>
        <v>1760680</v>
      </c>
      <c r="L182" s="30">
        <f t="shared" si="27"/>
        <v>2254531</v>
      </c>
      <c r="M182" s="53">
        <f t="shared" si="28"/>
        <v>5000</v>
      </c>
      <c r="N182" s="53">
        <f t="shared" si="29"/>
        <v>2249531</v>
      </c>
      <c r="O182" s="53"/>
      <c r="P182" s="38" t="s">
        <v>1962</v>
      </c>
      <c r="Q182" s="38" t="s">
        <v>161</v>
      </c>
      <c r="R182" s="38">
        <v>31244441</v>
      </c>
      <c r="S182" s="38">
        <f t="shared" si="21"/>
        <v>12824706</v>
      </c>
      <c r="T182" s="38">
        <v>1874950</v>
      </c>
      <c r="U182" s="38">
        <v>10949756</v>
      </c>
      <c r="W182" s="38" t="s">
        <v>1962</v>
      </c>
      <c r="X182" s="38" t="s">
        <v>161</v>
      </c>
      <c r="Y182" s="38">
        <v>3162226</v>
      </c>
      <c r="Z182" s="38">
        <f t="shared" si="22"/>
        <v>5494526</v>
      </c>
      <c r="AA182" s="38">
        <v>55500</v>
      </c>
      <c r="AB182" s="38">
        <v>5439026</v>
      </c>
    </row>
    <row r="183" spans="1:28" ht="15">
      <c r="A183" s="67">
        <v>177</v>
      </c>
      <c r="B183" s="68" t="s">
        <v>1958</v>
      </c>
      <c r="C183" s="67" t="s">
        <v>1959</v>
      </c>
      <c r="D183" s="67" t="s">
        <v>1939</v>
      </c>
      <c r="E183" s="16" t="s">
        <v>1960</v>
      </c>
      <c r="F183" s="52">
        <f t="shared" si="20"/>
        <v>10275727</v>
      </c>
      <c r="G183" s="30">
        <f>VLOOKUP(C183,P$7:U183,3,FALSE)</f>
        <v>4065654</v>
      </c>
      <c r="H183" s="30">
        <f t="shared" si="23"/>
        <v>4702843</v>
      </c>
      <c r="I183" s="30">
        <f t="shared" si="24"/>
        <v>1690158</v>
      </c>
      <c r="J183" s="30">
        <f t="shared" si="25"/>
        <v>3012685</v>
      </c>
      <c r="K183" s="30">
        <f t="shared" si="26"/>
        <v>0</v>
      </c>
      <c r="L183" s="30">
        <f t="shared" si="27"/>
        <v>1507230</v>
      </c>
      <c r="M183" s="53">
        <f t="shared" si="28"/>
        <v>19250</v>
      </c>
      <c r="N183" s="53">
        <f t="shared" si="29"/>
        <v>1487980</v>
      </c>
      <c r="O183" s="53"/>
      <c r="P183" s="38" t="s">
        <v>1965</v>
      </c>
      <c r="Q183" s="38" t="s">
        <v>162</v>
      </c>
      <c r="R183" s="38">
        <v>14299554</v>
      </c>
      <c r="S183" s="38">
        <f t="shared" si="21"/>
        <v>7921170</v>
      </c>
      <c r="T183" s="38">
        <v>2135316</v>
      </c>
      <c r="U183" s="38">
        <v>5785854</v>
      </c>
      <c r="W183" s="38" t="s">
        <v>1965</v>
      </c>
      <c r="X183" s="38" t="s">
        <v>162</v>
      </c>
      <c r="Y183" s="38">
        <v>2496100</v>
      </c>
      <c r="Z183" s="38">
        <f t="shared" si="22"/>
        <v>695040</v>
      </c>
      <c r="AA183" s="38">
        <v>186700</v>
      </c>
      <c r="AB183" s="38">
        <v>508340</v>
      </c>
    </row>
    <row r="184" spans="1:28" ht="15">
      <c r="A184" s="67">
        <v>178</v>
      </c>
      <c r="B184" s="68" t="s">
        <v>1961</v>
      </c>
      <c r="C184" s="67" t="s">
        <v>1962</v>
      </c>
      <c r="D184" s="67" t="s">
        <v>1939</v>
      </c>
      <c r="E184" s="16" t="s">
        <v>1963</v>
      </c>
      <c r="F184" s="52">
        <f t="shared" si="20"/>
        <v>52725899</v>
      </c>
      <c r="G184" s="30">
        <f>VLOOKUP(C184,P$7:U184,3,FALSE)</f>
        <v>31244441</v>
      </c>
      <c r="H184" s="30">
        <f t="shared" si="23"/>
        <v>12824706</v>
      </c>
      <c r="I184" s="30">
        <f t="shared" si="24"/>
        <v>1874950</v>
      </c>
      <c r="J184" s="30">
        <f t="shared" si="25"/>
        <v>10949756</v>
      </c>
      <c r="K184" s="30">
        <f t="shared" si="26"/>
        <v>3162226</v>
      </c>
      <c r="L184" s="30">
        <f t="shared" si="27"/>
        <v>5494526</v>
      </c>
      <c r="M184" s="53">
        <f t="shared" si="28"/>
        <v>55500</v>
      </c>
      <c r="N184" s="53">
        <f t="shared" si="29"/>
        <v>5439026</v>
      </c>
      <c r="O184" s="53"/>
      <c r="P184" s="38" t="s">
        <v>1968</v>
      </c>
      <c r="Q184" s="38" t="s">
        <v>163</v>
      </c>
      <c r="R184" s="38">
        <v>12861264</v>
      </c>
      <c r="S184" s="38">
        <f t="shared" si="21"/>
        <v>5419564</v>
      </c>
      <c r="T184" s="38">
        <v>441950</v>
      </c>
      <c r="U184" s="38">
        <v>4977614</v>
      </c>
      <c r="W184" s="38" t="s">
        <v>1968</v>
      </c>
      <c r="X184" s="38" t="s">
        <v>163</v>
      </c>
      <c r="Y184" s="38">
        <v>0</v>
      </c>
      <c r="Z184" s="38">
        <f t="shared" si="22"/>
        <v>1196743</v>
      </c>
      <c r="AA184" s="38">
        <v>225000</v>
      </c>
      <c r="AB184" s="38">
        <v>971743</v>
      </c>
    </row>
    <row r="185" spans="1:28" ht="15">
      <c r="A185" s="67">
        <v>179</v>
      </c>
      <c r="B185" s="68" t="s">
        <v>1964</v>
      </c>
      <c r="C185" s="67" t="s">
        <v>1965</v>
      </c>
      <c r="D185" s="67" t="s">
        <v>1939</v>
      </c>
      <c r="E185" s="16" t="s">
        <v>1966</v>
      </c>
      <c r="F185" s="52">
        <f t="shared" si="20"/>
        <v>25411864</v>
      </c>
      <c r="G185" s="30">
        <f>VLOOKUP(C185,P$7:U185,3,FALSE)</f>
        <v>14299554</v>
      </c>
      <c r="H185" s="30">
        <f t="shared" si="23"/>
        <v>7921170</v>
      </c>
      <c r="I185" s="30">
        <f t="shared" si="24"/>
        <v>2135316</v>
      </c>
      <c r="J185" s="30">
        <f t="shared" si="25"/>
        <v>5785854</v>
      </c>
      <c r="K185" s="30">
        <f t="shared" si="26"/>
        <v>2496100</v>
      </c>
      <c r="L185" s="30">
        <f t="shared" si="27"/>
        <v>695040</v>
      </c>
      <c r="M185" s="53">
        <f t="shared" si="28"/>
        <v>186700</v>
      </c>
      <c r="N185" s="53">
        <f t="shared" si="29"/>
        <v>508340</v>
      </c>
      <c r="O185" s="53"/>
      <c r="P185" s="38" t="s">
        <v>1971</v>
      </c>
      <c r="Q185" s="38" t="s">
        <v>164</v>
      </c>
      <c r="R185" s="38">
        <v>1975240</v>
      </c>
      <c r="S185" s="38">
        <f t="shared" si="21"/>
        <v>3617767</v>
      </c>
      <c r="T185" s="38">
        <v>1525464</v>
      </c>
      <c r="U185" s="38">
        <v>2092303</v>
      </c>
      <c r="W185" s="38" t="s">
        <v>1971</v>
      </c>
      <c r="X185" s="38" t="s">
        <v>164</v>
      </c>
      <c r="Y185" s="38">
        <v>213195</v>
      </c>
      <c r="Z185" s="38">
        <f t="shared" si="22"/>
        <v>1846540</v>
      </c>
      <c r="AA185" s="38">
        <v>47400</v>
      </c>
      <c r="AB185" s="38">
        <v>1799140</v>
      </c>
    </row>
    <row r="186" spans="1:28" ht="15">
      <c r="A186" s="67">
        <v>180</v>
      </c>
      <c r="B186" s="68" t="s">
        <v>1967</v>
      </c>
      <c r="C186" s="67" t="s">
        <v>1968</v>
      </c>
      <c r="D186" s="67" t="s">
        <v>1939</v>
      </c>
      <c r="E186" s="16" t="s">
        <v>1969</v>
      </c>
      <c r="F186" s="52">
        <f t="shared" si="20"/>
        <v>19477571</v>
      </c>
      <c r="G186" s="30">
        <f>VLOOKUP(C186,P$7:U186,3,FALSE)</f>
        <v>12861264</v>
      </c>
      <c r="H186" s="30">
        <f t="shared" si="23"/>
        <v>5419564</v>
      </c>
      <c r="I186" s="30">
        <f t="shared" si="24"/>
        <v>441950</v>
      </c>
      <c r="J186" s="30">
        <f t="shared" si="25"/>
        <v>4977614</v>
      </c>
      <c r="K186" s="30">
        <f t="shared" si="26"/>
        <v>0</v>
      </c>
      <c r="L186" s="30">
        <f t="shared" si="27"/>
        <v>1196743</v>
      </c>
      <c r="M186" s="53">
        <f t="shared" si="28"/>
        <v>225000</v>
      </c>
      <c r="N186" s="53">
        <f t="shared" si="29"/>
        <v>971743</v>
      </c>
      <c r="O186" s="53"/>
      <c r="P186" s="38" t="s">
        <v>1974</v>
      </c>
      <c r="Q186" s="38" t="s">
        <v>165</v>
      </c>
      <c r="R186" s="38">
        <v>596893</v>
      </c>
      <c r="S186" s="38">
        <f t="shared" si="21"/>
        <v>539987</v>
      </c>
      <c r="T186" s="38">
        <v>30550</v>
      </c>
      <c r="U186" s="38">
        <v>509437</v>
      </c>
      <c r="W186" s="38" t="s">
        <v>1974</v>
      </c>
      <c r="X186" s="38" t="s">
        <v>165</v>
      </c>
      <c r="Y186" s="38">
        <v>117835</v>
      </c>
      <c r="Z186" s="38">
        <f t="shared" si="22"/>
        <v>174842</v>
      </c>
      <c r="AA186" s="38">
        <v>0</v>
      </c>
      <c r="AB186" s="38">
        <v>174842</v>
      </c>
    </row>
    <row r="187" spans="1:28" ht="15">
      <c r="A187" s="67">
        <v>181</v>
      </c>
      <c r="B187" s="68" t="s">
        <v>1970</v>
      </c>
      <c r="C187" s="67" t="s">
        <v>1971</v>
      </c>
      <c r="D187" s="67" t="s">
        <v>1939</v>
      </c>
      <c r="E187" s="16" t="s">
        <v>1972</v>
      </c>
      <c r="F187" s="52">
        <f t="shared" si="20"/>
        <v>7652742</v>
      </c>
      <c r="G187" s="30">
        <f>VLOOKUP(C187,P$7:U187,3,FALSE)</f>
        <v>1975240</v>
      </c>
      <c r="H187" s="30">
        <f t="shared" si="23"/>
        <v>3617767</v>
      </c>
      <c r="I187" s="30">
        <f t="shared" si="24"/>
        <v>1525464</v>
      </c>
      <c r="J187" s="30">
        <f t="shared" si="25"/>
        <v>2092303</v>
      </c>
      <c r="K187" s="30">
        <f t="shared" si="26"/>
        <v>213195</v>
      </c>
      <c r="L187" s="30">
        <f t="shared" si="27"/>
        <v>1846540</v>
      </c>
      <c r="M187" s="53">
        <f t="shared" si="28"/>
        <v>47400</v>
      </c>
      <c r="N187" s="53">
        <f t="shared" si="29"/>
        <v>1799140</v>
      </c>
      <c r="O187" s="53"/>
      <c r="P187" s="38" t="s">
        <v>1977</v>
      </c>
      <c r="Q187" s="38" t="s">
        <v>432</v>
      </c>
      <c r="R187" s="38">
        <v>0</v>
      </c>
      <c r="S187" s="38">
        <f t="shared" si="21"/>
        <v>239259</v>
      </c>
      <c r="T187" s="38">
        <v>31125</v>
      </c>
      <c r="U187" s="38">
        <v>208134</v>
      </c>
      <c r="W187" s="38" t="s">
        <v>1977</v>
      </c>
      <c r="X187" s="38" t="s">
        <v>432</v>
      </c>
      <c r="Y187" s="38">
        <v>0</v>
      </c>
      <c r="Z187" s="38">
        <f t="shared" si="22"/>
        <v>17502</v>
      </c>
      <c r="AA187" s="38">
        <v>0</v>
      </c>
      <c r="AB187" s="38">
        <v>17502</v>
      </c>
    </row>
    <row r="188" spans="1:28" ht="15">
      <c r="A188" s="67">
        <v>182</v>
      </c>
      <c r="B188" s="68" t="s">
        <v>1973</v>
      </c>
      <c r="C188" s="67" t="s">
        <v>1974</v>
      </c>
      <c r="D188" s="67" t="s">
        <v>1939</v>
      </c>
      <c r="E188" s="16" t="s">
        <v>1975</v>
      </c>
      <c r="F188" s="52">
        <f t="shared" si="20"/>
        <v>1429557</v>
      </c>
      <c r="G188" s="30">
        <f>VLOOKUP(C188,P$7:U188,3,FALSE)</f>
        <v>596893</v>
      </c>
      <c r="H188" s="30">
        <f t="shared" si="23"/>
        <v>539987</v>
      </c>
      <c r="I188" s="30">
        <f t="shared" si="24"/>
        <v>30550</v>
      </c>
      <c r="J188" s="30">
        <f t="shared" si="25"/>
        <v>509437</v>
      </c>
      <c r="K188" s="30">
        <f t="shared" si="26"/>
        <v>117835</v>
      </c>
      <c r="L188" s="30">
        <f t="shared" si="27"/>
        <v>174842</v>
      </c>
      <c r="M188" s="53">
        <f t="shared" si="28"/>
        <v>0</v>
      </c>
      <c r="N188" s="53">
        <f t="shared" si="29"/>
        <v>174842</v>
      </c>
      <c r="O188" s="53"/>
      <c r="P188" s="38" t="s">
        <v>1980</v>
      </c>
      <c r="Q188" s="38" t="s">
        <v>166</v>
      </c>
      <c r="R188" s="38">
        <v>1212780</v>
      </c>
      <c r="S188" s="38">
        <f t="shared" si="21"/>
        <v>1706249</v>
      </c>
      <c r="T188" s="38">
        <v>88365</v>
      </c>
      <c r="U188" s="38">
        <v>1617884</v>
      </c>
      <c r="W188" s="38" t="s">
        <v>1980</v>
      </c>
      <c r="X188" s="38" t="s">
        <v>166</v>
      </c>
      <c r="Y188" s="38">
        <v>4110589</v>
      </c>
      <c r="Z188" s="38">
        <f t="shared" si="22"/>
        <v>1321058</v>
      </c>
      <c r="AA188" s="38">
        <v>219400</v>
      </c>
      <c r="AB188" s="38">
        <v>1101658</v>
      </c>
    </row>
    <row r="189" spans="1:28" ht="15">
      <c r="A189" s="67">
        <v>183</v>
      </c>
      <c r="B189" s="68" t="s">
        <v>1976</v>
      </c>
      <c r="C189" s="67" t="s">
        <v>1977</v>
      </c>
      <c r="D189" s="67" t="s">
        <v>1939</v>
      </c>
      <c r="E189" s="16" t="s">
        <v>1978</v>
      </c>
      <c r="F189" s="52">
        <f t="shared" si="20"/>
        <v>256761</v>
      </c>
      <c r="G189" s="30">
        <f>VLOOKUP(C189,P$7:U189,3,FALSE)</f>
        <v>0</v>
      </c>
      <c r="H189" s="30">
        <f t="shared" si="23"/>
        <v>239259</v>
      </c>
      <c r="I189" s="30">
        <f t="shared" si="24"/>
        <v>31125</v>
      </c>
      <c r="J189" s="30">
        <f t="shared" si="25"/>
        <v>208134</v>
      </c>
      <c r="K189" s="30">
        <f t="shared" si="26"/>
        <v>0</v>
      </c>
      <c r="L189" s="30">
        <f t="shared" si="27"/>
        <v>17502</v>
      </c>
      <c r="M189" s="53">
        <f t="shared" si="28"/>
        <v>0</v>
      </c>
      <c r="N189" s="53">
        <f t="shared" si="29"/>
        <v>17502</v>
      </c>
      <c r="O189" s="53"/>
      <c r="P189" s="38" t="s">
        <v>1983</v>
      </c>
      <c r="Q189" s="38" t="s">
        <v>167</v>
      </c>
      <c r="R189" s="38">
        <v>4226024</v>
      </c>
      <c r="S189" s="38">
        <f t="shared" si="21"/>
        <v>3153513</v>
      </c>
      <c r="T189" s="38">
        <v>1137097</v>
      </c>
      <c r="U189" s="38">
        <v>2016416</v>
      </c>
      <c r="W189" s="38" t="s">
        <v>1983</v>
      </c>
      <c r="X189" s="38" t="s">
        <v>167</v>
      </c>
      <c r="Y189" s="38">
        <v>742000</v>
      </c>
      <c r="Z189" s="38">
        <f t="shared" si="22"/>
        <v>2507190</v>
      </c>
      <c r="AA189" s="38">
        <v>0</v>
      </c>
      <c r="AB189" s="38">
        <v>2507190</v>
      </c>
    </row>
    <row r="190" spans="1:28" ht="15">
      <c r="A190" s="67">
        <v>184</v>
      </c>
      <c r="B190" s="68" t="s">
        <v>1979</v>
      </c>
      <c r="C190" s="67" t="s">
        <v>1980</v>
      </c>
      <c r="D190" s="67" t="s">
        <v>1939</v>
      </c>
      <c r="E190" s="16" t="s">
        <v>1981</v>
      </c>
      <c r="F190" s="52">
        <f t="shared" si="20"/>
        <v>8350676</v>
      </c>
      <c r="G190" s="30">
        <f>VLOOKUP(C190,P$7:U190,3,FALSE)</f>
        <v>1212780</v>
      </c>
      <c r="H190" s="30">
        <f t="shared" si="23"/>
        <v>1706249</v>
      </c>
      <c r="I190" s="30">
        <f t="shared" si="24"/>
        <v>88365</v>
      </c>
      <c r="J190" s="30">
        <f t="shared" si="25"/>
        <v>1617884</v>
      </c>
      <c r="K190" s="30">
        <f t="shared" si="26"/>
        <v>4110589</v>
      </c>
      <c r="L190" s="30">
        <f t="shared" si="27"/>
        <v>1321058</v>
      </c>
      <c r="M190" s="53">
        <f t="shared" si="28"/>
        <v>219400</v>
      </c>
      <c r="N190" s="53">
        <f t="shared" si="29"/>
        <v>1101658</v>
      </c>
      <c r="O190" s="53"/>
      <c r="P190" s="38" t="s">
        <v>1986</v>
      </c>
      <c r="Q190" s="38" t="s">
        <v>168</v>
      </c>
      <c r="R190" s="38">
        <v>151275</v>
      </c>
      <c r="S190" s="38">
        <f t="shared" si="21"/>
        <v>340559</v>
      </c>
      <c r="T190" s="38">
        <v>44240</v>
      </c>
      <c r="U190" s="38">
        <v>296319</v>
      </c>
      <c r="W190" s="38" t="s">
        <v>1986</v>
      </c>
      <c r="X190" s="38" t="s">
        <v>168</v>
      </c>
      <c r="Y190" s="38">
        <v>29250</v>
      </c>
      <c r="Z190" s="38">
        <f t="shared" si="22"/>
        <v>1434465</v>
      </c>
      <c r="AA190" s="38">
        <v>17600</v>
      </c>
      <c r="AB190" s="38">
        <v>1416865</v>
      </c>
    </row>
    <row r="191" spans="1:28" ht="15">
      <c r="A191" s="67">
        <v>185</v>
      </c>
      <c r="B191" s="68" t="s">
        <v>1982</v>
      </c>
      <c r="C191" s="67" t="s">
        <v>1983</v>
      </c>
      <c r="D191" s="67" t="s">
        <v>1939</v>
      </c>
      <c r="E191" s="16" t="s">
        <v>1984</v>
      </c>
      <c r="F191" s="52">
        <f t="shared" si="20"/>
        <v>10628727</v>
      </c>
      <c r="G191" s="30">
        <f>VLOOKUP(C191,P$7:U191,3,FALSE)</f>
        <v>4226024</v>
      </c>
      <c r="H191" s="30">
        <f t="shared" si="23"/>
        <v>3153513</v>
      </c>
      <c r="I191" s="30">
        <f t="shared" si="24"/>
        <v>1137097</v>
      </c>
      <c r="J191" s="30">
        <f t="shared" si="25"/>
        <v>2016416</v>
      </c>
      <c r="K191" s="30">
        <f t="shared" si="26"/>
        <v>742000</v>
      </c>
      <c r="L191" s="30">
        <f t="shared" si="27"/>
        <v>2507190</v>
      </c>
      <c r="M191" s="53">
        <f t="shared" si="28"/>
        <v>0</v>
      </c>
      <c r="N191" s="53">
        <f t="shared" si="29"/>
        <v>2507190</v>
      </c>
      <c r="O191" s="53"/>
      <c r="P191" s="38" t="s">
        <v>1990</v>
      </c>
      <c r="Q191" s="38" t="s">
        <v>169</v>
      </c>
      <c r="R191" s="38">
        <v>461286</v>
      </c>
      <c r="S191" s="38">
        <f t="shared" si="21"/>
        <v>2247477</v>
      </c>
      <c r="T191" s="38">
        <v>22334</v>
      </c>
      <c r="U191" s="38">
        <v>2225143</v>
      </c>
      <c r="W191" s="38" t="s">
        <v>1990</v>
      </c>
      <c r="X191" s="38" t="s">
        <v>169</v>
      </c>
      <c r="Y191" s="38">
        <v>3617863</v>
      </c>
      <c r="Z191" s="38">
        <f t="shared" si="22"/>
        <v>7040056</v>
      </c>
      <c r="AA191" s="38">
        <v>16900</v>
      </c>
      <c r="AB191" s="38">
        <v>7023156</v>
      </c>
    </row>
    <row r="192" spans="1:28" ht="15">
      <c r="A192" s="67">
        <v>186</v>
      </c>
      <c r="B192" s="68" t="s">
        <v>1985</v>
      </c>
      <c r="C192" s="67" t="s">
        <v>1986</v>
      </c>
      <c r="D192" s="67" t="s">
        <v>1939</v>
      </c>
      <c r="E192" s="16" t="s">
        <v>1987</v>
      </c>
      <c r="F192" s="52">
        <f t="shared" si="20"/>
        <v>1955549</v>
      </c>
      <c r="G192" s="30">
        <f>VLOOKUP(C192,P$7:U192,3,FALSE)</f>
        <v>151275</v>
      </c>
      <c r="H192" s="30">
        <f t="shared" si="23"/>
        <v>340559</v>
      </c>
      <c r="I192" s="30">
        <f t="shared" si="24"/>
        <v>44240</v>
      </c>
      <c r="J192" s="30">
        <f t="shared" si="25"/>
        <v>296319</v>
      </c>
      <c r="K192" s="30">
        <f t="shared" si="26"/>
        <v>29250</v>
      </c>
      <c r="L192" s="30">
        <f t="shared" si="27"/>
        <v>1434465</v>
      </c>
      <c r="M192" s="53">
        <f t="shared" si="28"/>
        <v>17600</v>
      </c>
      <c r="N192" s="53">
        <f t="shared" si="29"/>
        <v>1416865</v>
      </c>
      <c r="O192" s="53"/>
      <c r="P192" s="38" t="s">
        <v>1993</v>
      </c>
      <c r="Q192" s="38" t="s">
        <v>170</v>
      </c>
      <c r="R192" s="38">
        <v>436350</v>
      </c>
      <c r="S192" s="38">
        <f t="shared" si="21"/>
        <v>574224</v>
      </c>
      <c r="T192" s="38">
        <v>73350</v>
      </c>
      <c r="U192" s="38">
        <v>500874</v>
      </c>
      <c r="W192" s="38" t="s">
        <v>1993</v>
      </c>
      <c r="X192" s="38" t="s">
        <v>170</v>
      </c>
      <c r="Y192" s="38">
        <v>88500</v>
      </c>
      <c r="Z192" s="38">
        <f t="shared" si="22"/>
        <v>1389220</v>
      </c>
      <c r="AA192" s="38">
        <v>398000</v>
      </c>
      <c r="AB192" s="38">
        <v>991220</v>
      </c>
    </row>
    <row r="193" spans="1:28" ht="15">
      <c r="A193" s="67">
        <v>187</v>
      </c>
      <c r="B193" s="68" t="s">
        <v>1989</v>
      </c>
      <c r="C193" s="67" t="s">
        <v>1990</v>
      </c>
      <c r="D193" s="67" t="s">
        <v>1988</v>
      </c>
      <c r="E193" s="16" t="s">
        <v>1991</v>
      </c>
      <c r="F193" s="52">
        <f t="shared" si="20"/>
        <v>13366682</v>
      </c>
      <c r="G193" s="30">
        <f>VLOOKUP(C193,P$7:U193,3,FALSE)</f>
        <v>461286</v>
      </c>
      <c r="H193" s="30">
        <f t="shared" si="23"/>
        <v>2247477</v>
      </c>
      <c r="I193" s="30">
        <f t="shared" si="24"/>
        <v>22334</v>
      </c>
      <c r="J193" s="30">
        <f t="shared" si="25"/>
        <v>2225143</v>
      </c>
      <c r="K193" s="30">
        <f t="shared" si="26"/>
        <v>3617863</v>
      </c>
      <c r="L193" s="30">
        <f t="shared" si="27"/>
        <v>7040056</v>
      </c>
      <c r="M193" s="53">
        <f t="shared" si="28"/>
        <v>16900</v>
      </c>
      <c r="N193" s="53">
        <f t="shared" si="29"/>
        <v>7023156</v>
      </c>
      <c r="O193" s="53"/>
      <c r="P193" s="38" t="s">
        <v>1996</v>
      </c>
      <c r="Q193" s="38" t="s">
        <v>171</v>
      </c>
      <c r="R193" s="38">
        <v>776301</v>
      </c>
      <c r="S193" s="38">
        <f t="shared" si="21"/>
        <v>446800</v>
      </c>
      <c r="T193" s="38">
        <v>74250</v>
      </c>
      <c r="U193" s="38">
        <v>372550</v>
      </c>
      <c r="W193" s="38" t="s">
        <v>1996</v>
      </c>
      <c r="X193" s="38" t="s">
        <v>171</v>
      </c>
      <c r="Y193" s="38">
        <v>3186164</v>
      </c>
      <c r="Z193" s="38">
        <f t="shared" si="22"/>
        <v>2448391</v>
      </c>
      <c r="AA193" s="38">
        <v>0</v>
      </c>
      <c r="AB193" s="38">
        <v>2448391</v>
      </c>
    </row>
    <row r="194" spans="1:28" ht="15">
      <c r="A194" s="67">
        <v>188</v>
      </c>
      <c r="B194" s="68" t="s">
        <v>1992</v>
      </c>
      <c r="C194" s="67" t="s">
        <v>1993</v>
      </c>
      <c r="D194" s="67" t="s">
        <v>1988</v>
      </c>
      <c r="E194" s="16" t="s">
        <v>1994</v>
      </c>
      <c r="F194" s="52">
        <f t="shared" si="20"/>
        <v>2488294</v>
      </c>
      <c r="G194" s="30">
        <f>VLOOKUP(C194,P$7:U194,3,FALSE)</f>
        <v>436350</v>
      </c>
      <c r="H194" s="30">
        <f t="shared" si="23"/>
        <v>574224</v>
      </c>
      <c r="I194" s="30">
        <f t="shared" si="24"/>
        <v>73350</v>
      </c>
      <c r="J194" s="30">
        <f t="shared" si="25"/>
        <v>500874</v>
      </c>
      <c r="K194" s="30">
        <f t="shared" si="26"/>
        <v>88500</v>
      </c>
      <c r="L194" s="30">
        <f t="shared" si="27"/>
        <v>1389220</v>
      </c>
      <c r="M194" s="53">
        <f t="shared" si="28"/>
        <v>398000</v>
      </c>
      <c r="N194" s="53">
        <f t="shared" si="29"/>
        <v>991220</v>
      </c>
      <c r="O194" s="53"/>
      <c r="P194" s="38" t="s">
        <v>1999</v>
      </c>
      <c r="Q194" s="38" t="s">
        <v>172</v>
      </c>
      <c r="R194" s="38">
        <v>40300</v>
      </c>
      <c r="S194" s="38">
        <f t="shared" si="21"/>
        <v>303648</v>
      </c>
      <c r="T194" s="38">
        <v>30101</v>
      </c>
      <c r="U194" s="38">
        <v>273547</v>
      </c>
      <c r="W194" s="38" t="s">
        <v>1999</v>
      </c>
      <c r="X194" s="38" t="s">
        <v>172</v>
      </c>
      <c r="Y194" s="38">
        <v>79250</v>
      </c>
      <c r="Z194" s="38">
        <f t="shared" si="22"/>
        <v>126714</v>
      </c>
      <c r="AA194" s="38">
        <v>1700</v>
      </c>
      <c r="AB194" s="38">
        <v>125014</v>
      </c>
    </row>
    <row r="195" spans="1:28" ht="15">
      <c r="A195" s="67">
        <v>189</v>
      </c>
      <c r="B195" s="68" t="s">
        <v>1995</v>
      </c>
      <c r="C195" s="67" t="s">
        <v>1996</v>
      </c>
      <c r="D195" s="67" t="s">
        <v>1988</v>
      </c>
      <c r="E195" s="16" t="s">
        <v>1997</v>
      </c>
      <c r="F195" s="52">
        <f t="shared" si="20"/>
        <v>6857656</v>
      </c>
      <c r="G195" s="30">
        <f>VLOOKUP(C195,P$7:U195,3,FALSE)</f>
        <v>776301</v>
      </c>
      <c r="H195" s="30">
        <f t="shared" si="23"/>
        <v>446800</v>
      </c>
      <c r="I195" s="30">
        <f t="shared" si="24"/>
        <v>74250</v>
      </c>
      <c r="J195" s="30">
        <f t="shared" si="25"/>
        <v>372550</v>
      </c>
      <c r="K195" s="30">
        <f t="shared" si="26"/>
        <v>3186164</v>
      </c>
      <c r="L195" s="30">
        <f t="shared" si="27"/>
        <v>2448391</v>
      </c>
      <c r="M195" s="53">
        <f t="shared" si="28"/>
        <v>0</v>
      </c>
      <c r="N195" s="53">
        <f t="shared" si="29"/>
        <v>2448391</v>
      </c>
      <c r="O195" s="53"/>
      <c r="P195" s="38" t="s">
        <v>2002</v>
      </c>
      <c r="Q195" s="38" t="s">
        <v>173</v>
      </c>
      <c r="R195" s="38">
        <v>354223</v>
      </c>
      <c r="S195" s="38">
        <f t="shared" si="21"/>
        <v>364108</v>
      </c>
      <c r="T195" s="38">
        <v>205495</v>
      </c>
      <c r="U195" s="38">
        <v>158613</v>
      </c>
      <c r="W195" s="38" t="s">
        <v>2002</v>
      </c>
      <c r="X195" s="38" t="s">
        <v>173</v>
      </c>
      <c r="Y195" s="38">
        <v>82240</v>
      </c>
      <c r="Z195" s="38">
        <f t="shared" si="22"/>
        <v>3220012</v>
      </c>
      <c r="AA195" s="38">
        <v>0</v>
      </c>
      <c r="AB195" s="38">
        <v>3220012</v>
      </c>
    </row>
    <row r="196" spans="1:28" ht="15">
      <c r="A196" s="67">
        <v>190</v>
      </c>
      <c r="B196" s="68" t="s">
        <v>1998</v>
      </c>
      <c r="C196" s="67" t="s">
        <v>1999</v>
      </c>
      <c r="D196" s="67" t="s">
        <v>1988</v>
      </c>
      <c r="E196" s="16" t="s">
        <v>2000</v>
      </c>
      <c r="F196" s="52">
        <f t="shared" si="20"/>
        <v>549912</v>
      </c>
      <c r="G196" s="30">
        <f>VLOOKUP(C196,P$7:U196,3,FALSE)</f>
        <v>40300</v>
      </c>
      <c r="H196" s="30">
        <f t="shared" si="23"/>
        <v>303648</v>
      </c>
      <c r="I196" s="30">
        <f t="shared" si="24"/>
        <v>30101</v>
      </c>
      <c r="J196" s="30">
        <f t="shared" si="25"/>
        <v>273547</v>
      </c>
      <c r="K196" s="30">
        <f t="shared" si="26"/>
        <v>79250</v>
      </c>
      <c r="L196" s="30">
        <f t="shared" si="27"/>
        <v>126714</v>
      </c>
      <c r="M196" s="53">
        <f t="shared" si="28"/>
        <v>1700</v>
      </c>
      <c r="N196" s="53">
        <f t="shared" si="29"/>
        <v>125014</v>
      </c>
      <c r="O196" s="53"/>
      <c r="P196" s="38" t="s">
        <v>2005</v>
      </c>
      <c r="Q196" s="38" t="s">
        <v>174</v>
      </c>
      <c r="R196" s="38">
        <v>50501</v>
      </c>
      <c r="S196" s="38">
        <f t="shared" si="21"/>
        <v>84196</v>
      </c>
      <c r="T196" s="38">
        <v>3900</v>
      </c>
      <c r="U196" s="38">
        <v>80296</v>
      </c>
      <c r="W196" s="38" t="s">
        <v>2005</v>
      </c>
      <c r="X196" s="38" t="s">
        <v>174</v>
      </c>
      <c r="Y196" s="38">
        <v>2000</v>
      </c>
      <c r="Z196" s="38">
        <f t="shared" si="22"/>
        <v>16565</v>
      </c>
      <c r="AA196" s="38">
        <v>0</v>
      </c>
      <c r="AB196" s="38">
        <v>16565</v>
      </c>
    </row>
    <row r="197" spans="1:28" ht="15">
      <c r="A197" s="67">
        <v>191</v>
      </c>
      <c r="B197" s="68" t="s">
        <v>2001</v>
      </c>
      <c r="C197" s="67" t="s">
        <v>2002</v>
      </c>
      <c r="D197" s="67" t="s">
        <v>1988</v>
      </c>
      <c r="E197" s="16" t="s">
        <v>2003</v>
      </c>
      <c r="F197" s="52">
        <f t="shared" si="20"/>
        <v>4020583</v>
      </c>
      <c r="G197" s="30">
        <f>VLOOKUP(C197,P$7:U197,3,FALSE)</f>
        <v>354223</v>
      </c>
      <c r="H197" s="30">
        <f t="shared" si="23"/>
        <v>364108</v>
      </c>
      <c r="I197" s="30">
        <f t="shared" si="24"/>
        <v>205495</v>
      </c>
      <c r="J197" s="30">
        <f t="shared" si="25"/>
        <v>158613</v>
      </c>
      <c r="K197" s="30">
        <f t="shared" si="26"/>
        <v>82240</v>
      </c>
      <c r="L197" s="30">
        <f t="shared" si="27"/>
        <v>3220012</v>
      </c>
      <c r="M197" s="53">
        <f t="shared" si="28"/>
        <v>0</v>
      </c>
      <c r="N197" s="53">
        <f t="shared" si="29"/>
        <v>3220012</v>
      </c>
      <c r="O197" s="53"/>
      <c r="P197" s="38" t="s">
        <v>2008</v>
      </c>
      <c r="Q197" s="38" t="s">
        <v>175</v>
      </c>
      <c r="R197" s="38">
        <v>759001</v>
      </c>
      <c r="S197" s="38">
        <f t="shared" si="21"/>
        <v>1004475</v>
      </c>
      <c r="T197" s="38">
        <v>284043</v>
      </c>
      <c r="U197" s="38">
        <v>720432</v>
      </c>
      <c r="W197" s="38" t="s">
        <v>2008</v>
      </c>
      <c r="X197" s="38" t="s">
        <v>175</v>
      </c>
      <c r="Y197" s="38">
        <v>472000</v>
      </c>
      <c r="Z197" s="38">
        <f t="shared" si="22"/>
        <v>926173</v>
      </c>
      <c r="AA197" s="38">
        <v>1732</v>
      </c>
      <c r="AB197" s="38">
        <v>924441</v>
      </c>
    </row>
    <row r="198" spans="1:28" ht="15">
      <c r="A198" s="67">
        <v>192</v>
      </c>
      <c r="B198" s="68" t="s">
        <v>2004</v>
      </c>
      <c r="C198" s="67" t="s">
        <v>2005</v>
      </c>
      <c r="D198" s="67" t="s">
        <v>1988</v>
      </c>
      <c r="E198" s="16" t="s">
        <v>2006</v>
      </c>
      <c r="F198" s="52">
        <f t="shared" si="20"/>
        <v>153262</v>
      </c>
      <c r="G198" s="30">
        <f>VLOOKUP(C198,P$7:U198,3,FALSE)</f>
        <v>50501</v>
      </c>
      <c r="H198" s="30">
        <f t="shared" si="23"/>
        <v>84196</v>
      </c>
      <c r="I198" s="30">
        <f t="shared" si="24"/>
        <v>3900</v>
      </c>
      <c r="J198" s="30">
        <f t="shared" si="25"/>
        <v>80296</v>
      </c>
      <c r="K198" s="30">
        <f t="shared" si="26"/>
        <v>2000</v>
      </c>
      <c r="L198" s="30">
        <f t="shared" si="27"/>
        <v>16565</v>
      </c>
      <c r="M198" s="53">
        <f t="shared" si="28"/>
        <v>0</v>
      </c>
      <c r="N198" s="53">
        <f t="shared" si="29"/>
        <v>16565</v>
      </c>
      <c r="O198" s="53"/>
      <c r="P198" s="38" t="s">
        <v>2011</v>
      </c>
      <c r="Q198" s="38" t="s">
        <v>253</v>
      </c>
      <c r="R198" s="38">
        <v>255000</v>
      </c>
      <c r="S198" s="38">
        <f t="shared" si="21"/>
        <v>780585</v>
      </c>
      <c r="T198" s="38">
        <v>178000</v>
      </c>
      <c r="U198" s="38">
        <v>602585</v>
      </c>
      <c r="W198" s="38" t="s">
        <v>2014</v>
      </c>
      <c r="X198" s="38" t="s">
        <v>176</v>
      </c>
      <c r="Y198" s="38">
        <v>71163</v>
      </c>
      <c r="Z198" s="38">
        <f t="shared" si="22"/>
        <v>1003596</v>
      </c>
      <c r="AA198" s="38">
        <v>528000</v>
      </c>
      <c r="AB198" s="38">
        <v>475596</v>
      </c>
    </row>
    <row r="199" spans="1:28" ht="15">
      <c r="A199" s="67">
        <v>193</v>
      </c>
      <c r="B199" s="68" t="s">
        <v>2007</v>
      </c>
      <c r="C199" s="67" t="s">
        <v>2008</v>
      </c>
      <c r="D199" s="67" t="s">
        <v>1988</v>
      </c>
      <c r="E199" s="16" t="s">
        <v>2009</v>
      </c>
      <c r="F199" s="52">
        <f aca="true" t="shared" si="30" ref="F199:F262">G199+H199+K199+L199</f>
        <v>3161649</v>
      </c>
      <c r="G199" s="30">
        <f>VLOOKUP(C199,P$7:U199,3,FALSE)</f>
        <v>759001</v>
      </c>
      <c r="H199" s="30">
        <f t="shared" si="23"/>
        <v>1004475</v>
      </c>
      <c r="I199" s="30">
        <f t="shared" si="24"/>
        <v>284043</v>
      </c>
      <c r="J199" s="30">
        <f t="shared" si="25"/>
        <v>720432</v>
      </c>
      <c r="K199" s="30">
        <f t="shared" si="26"/>
        <v>472000</v>
      </c>
      <c r="L199" s="30">
        <f t="shared" si="27"/>
        <v>926173</v>
      </c>
      <c r="M199" s="53">
        <f t="shared" si="28"/>
        <v>1732</v>
      </c>
      <c r="N199" s="53">
        <f t="shared" si="29"/>
        <v>924441</v>
      </c>
      <c r="O199" s="53"/>
      <c r="P199" s="38" t="s">
        <v>2014</v>
      </c>
      <c r="Q199" s="38" t="s">
        <v>176</v>
      </c>
      <c r="R199" s="38">
        <v>36950</v>
      </c>
      <c r="S199" s="38">
        <f t="shared" si="21"/>
        <v>680445</v>
      </c>
      <c r="T199" s="38">
        <v>236740</v>
      </c>
      <c r="U199" s="38">
        <v>443705</v>
      </c>
      <c r="W199" s="38" t="s">
        <v>2017</v>
      </c>
      <c r="X199" s="38" t="s">
        <v>177</v>
      </c>
      <c r="Y199" s="38">
        <v>2702936</v>
      </c>
      <c r="Z199" s="38">
        <f t="shared" si="22"/>
        <v>8646078</v>
      </c>
      <c r="AA199" s="38">
        <v>260150</v>
      </c>
      <c r="AB199" s="38">
        <v>8385928</v>
      </c>
    </row>
    <row r="200" spans="1:28" ht="15">
      <c r="A200" s="67">
        <v>194</v>
      </c>
      <c r="B200" s="68" t="s">
        <v>2010</v>
      </c>
      <c r="C200" s="67" t="s">
        <v>2011</v>
      </c>
      <c r="D200" s="67" t="s">
        <v>1988</v>
      </c>
      <c r="E200" s="16" t="s">
        <v>2012</v>
      </c>
      <c r="F200" s="52">
        <f t="shared" si="30"/>
        <v>1035585</v>
      </c>
      <c r="G200" s="30">
        <f>VLOOKUP(C200,P$7:U200,3,FALSE)</f>
        <v>255000</v>
      </c>
      <c r="H200" s="30">
        <f t="shared" si="23"/>
        <v>780585</v>
      </c>
      <c r="I200" s="30">
        <f t="shared" si="24"/>
        <v>178000</v>
      </c>
      <c r="J200" s="30">
        <f t="shared" si="25"/>
        <v>602585</v>
      </c>
      <c r="K200" s="30">
        <v>0</v>
      </c>
      <c r="L200" s="30">
        <f t="shared" si="27"/>
        <v>0</v>
      </c>
      <c r="M200" s="53">
        <v>0</v>
      </c>
      <c r="N200" s="53">
        <v>0</v>
      </c>
      <c r="O200" s="53"/>
      <c r="P200" s="38" t="s">
        <v>2017</v>
      </c>
      <c r="Q200" s="38" t="s">
        <v>177</v>
      </c>
      <c r="R200" s="38">
        <v>2437211</v>
      </c>
      <c r="S200" s="38">
        <f aca="true" t="shared" si="31" ref="S200:S263">T200+U200</f>
        <v>3018327</v>
      </c>
      <c r="T200" s="38">
        <v>231181</v>
      </c>
      <c r="U200" s="38">
        <v>2787146</v>
      </c>
      <c r="W200" s="38" t="s">
        <v>2020</v>
      </c>
      <c r="X200" s="38" t="s">
        <v>433</v>
      </c>
      <c r="Y200" s="38">
        <v>19147</v>
      </c>
      <c r="Z200" s="38">
        <f aca="true" t="shared" si="32" ref="Z200:Z263">AA200+AB200</f>
        <v>18000</v>
      </c>
      <c r="AA200" s="38">
        <v>0</v>
      </c>
      <c r="AB200" s="38">
        <v>18000</v>
      </c>
    </row>
    <row r="201" spans="1:28" ht="15">
      <c r="A201" s="67">
        <v>195</v>
      </c>
      <c r="B201" s="68" t="s">
        <v>2013</v>
      </c>
      <c r="C201" s="67" t="s">
        <v>2014</v>
      </c>
      <c r="D201" s="67" t="s">
        <v>1988</v>
      </c>
      <c r="E201" s="16" t="s">
        <v>2015</v>
      </c>
      <c r="F201" s="52">
        <f t="shared" si="30"/>
        <v>1792154</v>
      </c>
      <c r="G201" s="30">
        <f>VLOOKUP(C201,P$7:U201,3,FALSE)</f>
        <v>36950</v>
      </c>
      <c r="H201" s="30">
        <f aca="true" t="shared" si="33" ref="H201:H264">I201+J201</f>
        <v>680445</v>
      </c>
      <c r="I201" s="30">
        <f aca="true" t="shared" si="34" ref="I201:I264">VLOOKUP(C201,P$7:U$570,5,FALSE)</f>
        <v>236740</v>
      </c>
      <c r="J201" s="30">
        <f aca="true" t="shared" si="35" ref="J201:J264">VLOOKUP(C201,P$7:U$570,6,FALSE)</f>
        <v>443705</v>
      </c>
      <c r="K201" s="30">
        <f aca="true" t="shared" si="36" ref="K201:K264">VLOOKUP(C201,W$7:AB$566,3,FALSE)</f>
        <v>71163</v>
      </c>
      <c r="L201" s="30">
        <f aca="true" t="shared" si="37" ref="L201:L264">M201+N201</f>
        <v>1003596</v>
      </c>
      <c r="M201" s="53">
        <f aca="true" t="shared" si="38" ref="M201:M264">VLOOKUP(C201,W$7:AB$566,5,FALSE)</f>
        <v>528000</v>
      </c>
      <c r="N201" s="53">
        <f aca="true" t="shared" si="39" ref="N201:N264">VLOOKUP(C201,W$7:AB$566,6,FALSE)</f>
        <v>475596</v>
      </c>
      <c r="O201" s="53"/>
      <c r="P201" s="38" t="s">
        <v>2020</v>
      </c>
      <c r="Q201" s="38" t="s">
        <v>433</v>
      </c>
      <c r="R201" s="38">
        <v>0</v>
      </c>
      <c r="S201" s="38">
        <f t="shared" si="31"/>
        <v>159627</v>
      </c>
      <c r="T201" s="38">
        <v>42000</v>
      </c>
      <c r="U201" s="38">
        <v>117627</v>
      </c>
      <c r="W201" s="38" t="s">
        <v>2023</v>
      </c>
      <c r="X201" s="38" t="s">
        <v>531</v>
      </c>
      <c r="Y201" s="38">
        <v>177529</v>
      </c>
      <c r="Z201" s="38">
        <f t="shared" si="32"/>
        <v>484920</v>
      </c>
      <c r="AA201" s="38">
        <v>0</v>
      </c>
      <c r="AB201" s="38">
        <v>484920</v>
      </c>
    </row>
    <row r="202" spans="1:28" ht="15">
      <c r="A202" s="67">
        <v>196</v>
      </c>
      <c r="B202" s="68" t="s">
        <v>2016</v>
      </c>
      <c r="C202" s="67" t="s">
        <v>2017</v>
      </c>
      <c r="D202" s="67" t="s">
        <v>1988</v>
      </c>
      <c r="E202" s="16" t="s">
        <v>2018</v>
      </c>
      <c r="F202" s="52">
        <f t="shared" si="30"/>
        <v>16804552</v>
      </c>
      <c r="G202" s="30">
        <f>VLOOKUP(C202,P$7:U202,3,FALSE)</f>
        <v>2437211</v>
      </c>
      <c r="H202" s="30">
        <f t="shared" si="33"/>
        <v>3018327</v>
      </c>
      <c r="I202" s="30">
        <f t="shared" si="34"/>
        <v>231181</v>
      </c>
      <c r="J202" s="30">
        <f t="shared" si="35"/>
        <v>2787146</v>
      </c>
      <c r="K202" s="30">
        <f t="shared" si="36"/>
        <v>2702936</v>
      </c>
      <c r="L202" s="30">
        <f t="shared" si="37"/>
        <v>8646078</v>
      </c>
      <c r="M202" s="53">
        <f t="shared" si="38"/>
        <v>260150</v>
      </c>
      <c r="N202" s="53">
        <f t="shared" si="39"/>
        <v>8385928</v>
      </c>
      <c r="O202" s="53"/>
      <c r="P202" s="38" t="s">
        <v>2023</v>
      </c>
      <c r="Q202" s="38" t="s">
        <v>531</v>
      </c>
      <c r="R202" s="38">
        <v>0</v>
      </c>
      <c r="S202" s="38">
        <f t="shared" si="31"/>
        <v>155759</v>
      </c>
      <c r="T202" s="38">
        <v>0</v>
      </c>
      <c r="U202" s="38">
        <v>155759</v>
      </c>
      <c r="W202" s="38" t="s">
        <v>2026</v>
      </c>
      <c r="X202" s="38" t="s">
        <v>178</v>
      </c>
      <c r="Y202" s="38">
        <v>1125337</v>
      </c>
      <c r="Z202" s="38">
        <f t="shared" si="32"/>
        <v>5424696</v>
      </c>
      <c r="AA202" s="38">
        <v>27500</v>
      </c>
      <c r="AB202" s="38">
        <v>5397196</v>
      </c>
    </row>
    <row r="203" spans="1:28" ht="15">
      <c r="A203" s="67">
        <v>197</v>
      </c>
      <c r="B203" s="68" t="s">
        <v>2019</v>
      </c>
      <c r="C203" s="67" t="s">
        <v>2020</v>
      </c>
      <c r="D203" s="67" t="s">
        <v>1988</v>
      </c>
      <c r="E203" s="16" t="s">
        <v>2021</v>
      </c>
      <c r="F203" s="52">
        <f t="shared" si="30"/>
        <v>196774</v>
      </c>
      <c r="G203" s="30">
        <f>VLOOKUP(C203,P$7:U203,3,FALSE)</f>
        <v>0</v>
      </c>
      <c r="H203" s="30">
        <f t="shared" si="33"/>
        <v>159627</v>
      </c>
      <c r="I203" s="30">
        <f t="shared" si="34"/>
        <v>42000</v>
      </c>
      <c r="J203" s="30">
        <f t="shared" si="35"/>
        <v>117627</v>
      </c>
      <c r="K203" s="30">
        <f t="shared" si="36"/>
        <v>19147</v>
      </c>
      <c r="L203" s="30">
        <f t="shared" si="37"/>
        <v>18000</v>
      </c>
      <c r="M203" s="53">
        <f t="shared" si="38"/>
        <v>0</v>
      </c>
      <c r="N203" s="53">
        <f t="shared" si="39"/>
        <v>18000</v>
      </c>
      <c r="O203" s="53"/>
      <c r="P203" s="38" t="s">
        <v>2026</v>
      </c>
      <c r="Q203" s="38" t="s">
        <v>178</v>
      </c>
      <c r="R203" s="38">
        <v>958355</v>
      </c>
      <c r="S203" s="38">
        <f t="shared" si="31"/>
        <v>944236</v>
      </c>
      <c r="T203" s="38">
        <v>200551</v>
      </c>
      <c r="U203" s="38">
        <v>743685</v>
      </c>
      <c r="W203" s="38" t="s">
        <v>2029</v>
      </c>
      <c r="X203" s="38" t="s">
        <v>179</v>
      </c>
      <c r="Y203" s="38">
        <v>10238970</v>
      </c>
      <c r="Z203" s="38">
        <f t="shared" si="32"/>
        <v>58422932</v>
      </c>
      <c r="AA203" s="38">
        <v>4205061</v>
      </c>
      <c r="AB203" s="38">
        <v>54217871</v>
      </c>
    </row>
    <row r="204" spans="1:28" ht="15">
      <c r="A204" s="67">
        <v>198</v>
      </c>
      <c r="B204" s="68" t="s">
        <v>2022</v>
      </c>
      <c r="C204" s="67" t="s">
        <v>2023</v>
      </c>
      <c r="D204" s="67" t="s">
        <v>1988</v>
      </c>
      <c r="E204" s="16" t="s">
        <v>2024</v>
      </c>
      <c r="F204" s="52">
        <f t="shared" si="30"/>
        <v>818208</v>
      </c>
      <c r="G204" s="30">
        <f>VLOOKUP(C204,P$7:U204,3,FALSE)</f>
        <v>0</v>
      </c>
      <c r="H204" s="30">
        <f t="shared" si="33"/>
        <v>155759</v>
      </c>
      <c r="I204" s="30">
        <f t="shared" si="34"/>
        <v>0</v>
      </c>
      <c r="J204" s="30">
        <f t="shared" si="35"/>
        <v>155759</v>
      </c>
      <c r="K204" s="30">
        <f t="shared" si="36"/>
        <v>177529</v>
      </c>
      <c r="L204" s="30">
        <f t="shared" si="37"/>
        <v>484920</v>
      </c>
      <c r="M204" s="53">
        <f t="shared" si="38"/>
        <v>0</v>
      </c>
      <c r="N204" s="53">
        <f t="shared" si="39"/>
        <v>484920</v>
      </c>
      <c r="O204" s="53"/>
      <c r="P204" s="38" t="s">
        <v>2029</v>
      </c>
      <c r="Q204" s="38" t="s">
        <v>179</v>
      </c>
      <c r="R204" s="38">
        <v>7163013</v>
      </c>
      <c r="S204" s="38">
        <f t="shared" si="31"/>
        <v>5027675</v>
      </c>
      <c r="T204" s="38">
        <v>591592</v>
      </c>
      <c r="U204" s="38">
        <v>4436083</v>
      </c>
      <c r="W204" s="38" t="s">
        <v>2033</v>
      </c>
      <c r="X204" s="38" t="s">
        <v>180</v>
      </c>
      <c r="Y204" s="38">
        <v>4780001</v>
      </c>
      <c r="Z204" s="38">
        <f t="shared" si="32"/>
        <v>2734293</v>
      </c>
      <c r="AA204" s="38">
        <v>88000</v>
      </c>
      <c r="AB204" s="38">
        <v>2646293</v>
      </c>
    </row>
    <row r="205" spans="1:28" ht="15">
      <c r="A205" s="67">
        <v>199</v>
      </c>
      <c r="B205" s="68" t="s">
        <v>2025</v>
      </c>
      <c r="C205" s="67" t="s">
        <v>2026</v>
      </c>
      <c r="D205" s="67" t="s">
        <v>1988</v>
      </c>
      <c r="E205" s="16" t="s">
        <v>2027</v>
      </c>
      <c r="F205" s="52">
        <f t="shared" si="30"/>
        <v>8452624</v>
      </c>
      <c r="G205" s="30">
        <f>VLOOKUP(C205,P$7:U205,3,FALSE)</f>
        <v>958355</v>
      </c>
      <c r="H205" s="30">
        <f t="shared" si="33"/>
        <v>944236</v>
      </c>
      <c r="I205" s="30">
        <f t="shared" si="34"/>
        <v>200551</v>
      </c>
      <c r="J205" s="30">
        <f t="shared" si="35"/>
        <v>743685</v>
      </c>
      <c r="K205" s="30">
        <f t="shared" si="36"/>
        <v>1125337</v>
      </c>
      <c r="L205" s="30">
        <f t="shared" si="37"/>
        <v>5424696</v>
      </c>
      <c r="M205" s="53">
        <f t="shared" si="38"/>
        <v>27500</v>
      </c>
      <c r="N205" s="53">
        <f t="shared" si="39"/>
        <v>5397196</v>
      </c>
      <c r="O205" s="53"/>
      <c r="P205" s="38" t="s">
        <v>2033</v>
      </c>
      <c r="Q205" s="38" t="s">
        <v>180</v>
      </c>
      <c r="R205" s="38">
        <v>225200</v>
      </c>
      <c r="S205" s="38">
        <f t="shared" si="31"/>
        <v>9674519</v>
      </c>
      <c r="T205" s="38">
        <v>872150</v>
      </c>
      <c r="U205" s="38">
        <v>8802369</v>
      </c>
      <c r="W205" s="38" t="s">
        <v>2036</v>
      </c>
      <c r="X205" s="38" t="s">
        <v>532</v>
      </c>
      <c r="Y205" s="38">
        <v>110000</v>
      </c>
      <c r="Z205" s="38">
        <f t="shared" si="32"/>
        <v>127450</v>
      </c>
      <c r="AA205" s="38">
        <v>0</v>
      </c>
      <c r="AB205" s="38">
        <v>127450</v>
      </c>
    </row>
    <row r="206" spans="1:28" ht="15">
      <c r="A206" s="67">
        <v>200</v>
      </c>
      <c r="B206" s="68" t="s">
        <v>2028</v>
      </c>
      <c r="C206" s="67" t="s">
        <v>2029</v>
      </c>
      <c r="D206" s="67" t="s">
        <v>1988</v>
      </c>
      <c r="E206" s="16" t="s">
        <v>2030</v>
      </c>
      <c r="F206" s="52">
        <f t="shared" si="30"/>
        <v>80852590</v>
      </c>
      <c r="G206" s="30">
        <f>VLOOKUP(C206,P$7:U206,3,FALSE)</f>
        <v>7163013</v>
      </c>
      <c r="H206" s="30">
        <f t="shared" si="33"/>
        <v>5027675</v>
      </c>
      <c r="I206" s="30">
        <f t="shared" si="34"/>
        <v>591592</v>
      </c>
      <c r="J206" s="30">
        <f t="shared" si="35"/>
        <v>4436083</v>
      </c>
      <c r="K206" s="30">
        <f t="shared" si="36"/>
        <v>10238970</v>
      </c>
      <c r="L206" s="30">
        <f t="shared" si="37"/>
        <v>58422932</v>
      </c>
      <c r="M206" s="53">
        <f t="shared" si="38"/>
        <v>4205061</v>
      </c>
      <c r="N206" s="53">
        <f t="shared" si="39"/>
        <v>54217871</v>
      </c>
      <c r="O206" s="53"/>
      <c r="P206" s="38" t="s">
        <v>2036</v>
      </c>
      <c r="Q206" s="38" t="s">
        <v>532</v>
      </c>
      <c r="R206" s="38">
        <v>22100</v>
      </c>
      <c r="S206" s="38">
        <f t="shared" si="31"/>
        <v>11287354</v>
      </c>
      <c r="T206" s="38">
        <v>0</v>
      </c>
      <c r="U206" s="38">
        <v>11287354</v>
      </c>
      <c r="W206" s="38" t="s">
        <v>2039</v>
      </c>
      <c r="X206" s="38" t="s">
        <v>181</v>
      </c>
      <c r="Y206" s="38">
        <v>0</v>
      </c>
      <c r="Z206" s="38">
        <f t="shared" si="32"/>
        <v>3108298</v>
      </c>
      <c r="AA206" s="38">
        <v>0</v>
      </c>
      <c r="AB206" s="38">
        <v>3108298</v>
      </c>
    </row>
    <row r="207" spans="1:28" ht="15">
      <c r="A207" s="67">
        <v>201</v>
      </c>
      <c r="B207" s="68" t="s">
        <v>2032</v>
      </c>
      <c r="C207" s="67" t="s">
        <v>2033</v>
      </c>
      <c r="D207" s="67" t="s">
        <v>2031</v>
      </c>
      <c r="E207" s="16" t="s">
        <v>2034</v>
      </c>
      <c r="F207" s="52">
        <f t="shared" si="30"/>
        <v>17414013</v>
      </c>
      <c r="G207" s="30">
        <f>VLOOKUP(C207,P$7:U207,3,FALSE)</f>
        <v>225200</v>
      </c>
      <c r="H207" s="30">
        <f t="shared" si="33"/>
        <v>9674519</v>
      </c>
      <c r="I207" s="30">
        <f t="shared" si="34"/>
        <v>872150</v>
      </c>
      <c r="J207" s="30">
        <f t="shared" si="35"/>
        <v>8802369</v>
      </c>
      <c r="K207" s="30">
        <f t="shared" si="36"/>
        <v>4780001</v>
      </c>
      <c r="L207" s="30">
        <f t="shared" si="37"/>
        <v>2734293</v>
      </c>
      <c r="M207" s="53">
        <f t="shared" si="38"/>
        <v>88000</v>
      </c>
      <c r="N207" s="53">
        <f t="shared" si="39"/>
        <v>2646293</v>
      </c>
      <c r="O207" s="53"/>
      <c r="P207" s="38" t="s">
        <v>2039</v>
      </c>
      <c r="Q207" s="38" t="s">
        <v>181</v>
      </c>
      <c r="R207" s="38">
        <v>0</v>
      </c>
      <c r="S207" s="38">
        <f t="shared" si="31"/>
        <v>2856563</v>
      </c>
      <c r="T207" s="38">
        <v>602451</v>
      </c>
      <c r="U207" s="38">
        <v>2254112</v>
      </c>
      <c r="W207" s="38" t="s">
        <v>2042</v>
      </c>
      <c r="X207" s="38" t="s">
        <v>182</v>
      </c>
      <c r="Y207" s="38">
        <v>3605000</v>
      </c>
      <c r="Z207" s="38">
        <f t="shared" si="32"/>
        <v>2343251</v>
      </c>
      <c r="AA207" s="38">
        <v>127650</v>
      </c>
      <c r="AB207" s="38">
        <v>2215601</v>
      </c>
    </row>
    <row r="208" spans="1:28" ht="15">
      <c r="A208" s="67">
        <v>202</v>
      </c>
      <c r="B208" s="68" t="s">
        <v>2035</v>
      </c>
      <c r="C208" s="67" t="s">
        <v>2036</v>
      </c>
      <c r="D208" s="67" t="s">
        <v>2031</v>
      </c>
      <c r="E208" s="16" t="s">
        <v>2037</v>
      </c>
      <c r="F208" s="52">
        <f t="shared" si="30"/>
        <v>11546904</v>
      </c>
      <c r="G208" s="30">
        <f>VLOOKUP(C208,P$7:U208,3,FALSE)</f>
        <v>22100</v>
      </c>
      <c r="H208" s="30">
        <f t="shared" si="33"/>
        <v>11287354</v>
      </c>
      <c r="I208" s="30">
        <f t="shared" si="34"/>
        <v>0</v>
      </c>
      <c r="J208" s="30">
        <f t="shared" si="35"/>
        <v>11287354</v>
      </c>
      <c r="K208" s="30">
        <f t="shared" si="36"/>
        <v>110000</v>
      </c>
      <c r="L208" s="30">
        <f t="shared" si="37"/>
        <v>127450</v>
      </c>
      <c r="M208" s="53">
        <f t="shared" si="38"/>
        <v>0</v>
      </c>
      <c r="N208" s="53">
        <f t="shared" si="39"/>
        <v>127450</v>
      </c>
      <c r="O208" s="53"/>
      <c r="P208" s="38" t="s">
        <v>2042</v>
      </c>
      <c r="Q208" s="38" t="s">
        <v>182</v>
      </c>
      <c r="R208" s="38">
        <v>435700</v>
      </c>
      <c r="S208" s="38">
        <f t="shared" si="31"/>
        <v>4525708</v>
      </c>
      <c r="T208" s="38">
        <v>1288450</v>
      </c>
      <c r="U208" s="38">
        <v>3237258</v>
      </c>
      <c r="W208" s="38" t="s">
        <v>2045</v>
      </c>
      <c r="X208" s="38" t="s">
        <v>183</v>
      </c>
      <c r="Y208" s="38">
        <v>0</v>
      </c>
      <c r="Z208" s="38">
        <f t="shared" si="32"/>
        <v>5333775</v>
      </c>
      <c r="AA208" s="38">
        <v>0</v>
      </c>
      <c r="AB208" s="38">
        <v>5333775</v>
      </c>
    </row>
    <row r="209" spans="1:28" ht="15">
      <c r="A209" s="67">
        <v>203</v>
      </c>
      <c r="B209" s="68" t="s">
        <v>2038</v>
      </c>
      <c r="C209" s="67" t="s">
        <v>2039</v>
      </c>
      <c r="D209" s="67" t="s">
        <v>2031</v>
      </c>
      <c r="E209" s="16" t="s">
        <v>2040</v>
      </c>
      <c r="F209" s="52">
        <f t="shared" si="30"/>
        <v>5964861</v>
      </c>
      <c r="G209" s="30">
        <f>VLOOKUP(C209,P$7:U209,3,FALSE)</f>
        <v>0</v>
      </c>
      <c r="H209" s="30">
        <f t="shared" si="33"/>
        <v>2856563</v>
      </c>
      <c r="I209" s="30">
        <f t="shared" si="34"/>
        <v>602451</v>
      </c>
      <c r="J209" s="30">
        <f t="shared" si="35"/>
        <v>2254112</v>
      </c>
      <c r="K209" s="30">
        <f t="shared" si="36"/>
        <v>0</v>
      </c>
      <c r="L209" s="30">
        <f t="shared" si="37"/>
        <v>3108298</v>
      </c>
      <c r="M209" s="53">
        <f t="shared" si="38"/>
        <v>0</v>
      </c>
      <c r="N209" s="53">
        <f t="shared" si="39"/>
        <v>3108298</v>
      </c>
      <c r="O209" s="53"/>
      <c r="P209" s="38" t="s">
        <v>2045</v>
      </c>
      <c r="Q209" s="38" t="s">
        <v>183</v>
      </c>
      <c r="R209" s="38">
        <v>189500</v>
      </c>
      <c r="S209" s="38">
        <f t="shared" si="31"/>
        <v>11760554</v>
      </c>
      <c r="T209" s="38">
        <v>881051</v>
      </c>
      <c r="U209" s="38">
        <v>10879503</v>
      </c>
      <c r="W209" s="38" t="s">
        <v>2048</v>
      </c>
      <c r="X209" s="38" t="s">
        <v>184</v>
      </c>
      <c r="Y209" s="38">
        <v>0</v>
      </c>
      <c r="Z209" s="38">
        <f t="shared" si="32"/>
        <v>190629</v>
      </c>
      <c r="AA209" s="38">
        <v>0</v>
      </c>
      <c r="AB209" s="38">
        <v>190629</v>
      </c>
    </row>
    <row r="210" spans="1:28" ht="15">
      <c r="A210" s="67">
        <v>204</v>
      </c>
      <c r="B210" s="68" t="s">
        <v>2041</v>
      </c>
      <c r="C210" s="67" t="s">
        <v>2042</v>
      </c>
      <c r="D210" s="67" t="s">
        <v>2031</v>
      </c>
      <c r="E210" s="16" t="s">
        <v>2043</v>
      </c>
      <c r="F210" s="52">
        <f t="shared" si="30"/>
        <v>10909659</v>
      </c>
      <c r="G210" s="30">
        <f>VLOOKUP(C210,P$7:U210,3,FALSE)</f>
        <v>435700</v>
      </c>
      <c r="H210" s="30">
        <f t="shared" si="33"/>
        <v>4525708</v>
      </c>
      <c r="I210" s="30">
        <f t="shared" si="34"/>
        <v>1288450</v>
      </c>
      <c r="J210" s="30">
        <f t="shared" si="35"/>
        <v>3237258</v>
      </c>
      <c r="K210" s="30">
        <f t="shared" si="36"/>
        <v>3605000</v>
      </c>
      <c r="L210" s="30">
        <f t="shared" si="37"/>
        <v>2343251</v>
      </c>
      <c r="M210" s="53">
        <f t="shared" si="38"/>
        <v>127650</v>
      </c>
      <c r="N210" s="53">
        <f t="shared" si="39"/>
        <v>2215601</v>
      </c>
      <c r="O210" s="53"/>
      <c r="P210" s="38" t="s">
        <v>2048</v>
      </c>
      <c r="Q210" s="38" t="s">
        <v>184</v>
      </c>
      <c r="R210" s="38">
        <v>137679</v>
      </c>
      <c r="S210" s="38">
        <f t="shared" si="31"/>
        <v>3166337</v>
      </c>
      <c r="T210" s="38">
        <v>936100</v>
      </c>
      <c r="U210" s="38">
        <v>2230237</v>
      </c>
      <c r="W210" s="38" t="s">
        <v>2051</v>
      </c>
      <c r="X210" s="38" t="s">
        <v>185</v>
      </c>
      <c r="Y210" s="38">
        <v>2466321</v>
      </c>
      <c r="Z210" s="38">
        <f t="shared" si="32"/>
        <v>8108304</v>
      </c>
      <c r="AA210" s="38">
        <v>0</v>
      </c>
      <c r="AB210" s="38">
        <v>8108304</v>
      </c>
    </row>
    <row r="211" spans="1:28" ht="15">
      <c r="A211" s="67">
        <v>205</v>
      </c>
      <c r="B211" s="68" t="s">
        <v>2044</v>
      </c>
      <c r="C211" s="67" t="s">
        <v>2045</v>
      </c>
      <c r="D211" s="67" t="s">
        <v>2031</v>
      </c>
      <c r="E211" s="16" t="s">
        <v>2046</v>
      </c>
      <c r="F211" s="52">
        <f t="shared" si="30"/>
        <v>17283829</v>
      </c>
      <c r="G211" s="30">
        <f>VLOOKUP(C211,P$7:U211,3,FALSE)</f>
        <v>189500</v>
      </c>
      <c r="H211" s="30">
        <f t="shared" si="33"/>
        <v>11760554</v>
      </c>
      <c r="I211" s="30">
        <f t="shared" si="34"/>
        <v>881051</v>
      </c>
      <c r="J211" s="30">
        <f t="shared" si="35"/>
        <v>10879503</v>
      </c>
      <c r="K211" s="30">
        <f t="shared" si="36"/>
        <v>0</v>
      </c>
      <c r="L211" s="30">
        <f t="shared" si="37"/>
        <v>5333775</v>
      </c>
      <c r="M211" s="53">
        <f t="shared" si="38"/>
        <v>0</v>
      </c>
      <c r="N211" s="53">
        <f t="shared" si="39"/>
        <v>5333775</v>
      </c>
      <c r="O211" s="53"/>
      <c r="P211" s="38" t="s">
        <v>2051</v>
      </c>
      <c r="Q211" s="38" t="s">
        <v>185</v>
      </c>
      <c r="R211" s="38">
        <v>1929200</v>
      </c>
      <c r="S211" s="38">
        <f t="shared" si="31"/>
        <v>4775503</v>
      </c>
      <c r="T211" s="38">
        <v>568810</v>
      </c>
      <c r="U211" s="38">
        <v>4206693</v>
      </c>
      <c r="W211" s="38" t="s">
        <v>2053</v>
      </c>
      <c r="X211" s="38" t="s">
        <v>186</v>
      </c>
      <c r="Y211" s="38">
        <v>0</v>
      </c>
      <c r="Z211" s="38">
        <f t="shared" si="32"/>
        <v>20900</v>
      </c>
      <c r="AA211" s="38">
        <v>0</v>
      </c>
      <c r="AB211" s="38">
        <v>20900</v>
      </c>
    </row>
    <row r="212" spans="1:28" ht="15">
      <c r="A212" s="67">
        <v>206</v>
      </c>
      <c r="B212" s="68" t="s">
        <v>2047</v>
      </c>
      <c r="C212" s="67" t="s">
        <v>2048</v>
      </c>
      <c r="D212" s="67" t="s">
        <v>2031</v>
      </c>
      <c r="E212" s="16" t="s">
        <v>2049</v>
      </c>
      <c r="F212" s="52">
        <f t="shared" si="30"/>
        <v>3494645</v>
      </c>
      <c r="G212" s="30">
        <f>VLOOKUP(C212,P$7:U212,3,FALSE)</f>
        <v>137679</v>
      </c>
      <c r="H212" s="30">
        <f t="shared" si="33"/>
        <v>3166337</v>
      </c>
      <c r="I212" s="30">
        <f t="shared" si="34"/>
        <v>936100</v>
      </c>
      <c r="J212" s="30">
        <f t="shared" si="35"/>
        <v>2230237</v>
      </c>
      <c r="K212" s="30">
        <f t="shared" si="36"/>
        <v>0</v>
      </c>
      <c r="L212" s="30">
        <f t="shared" si="37"/>
        <v>190629</v>
      </c>
      <c r="M212" s="53">
        <f t="shared" si="38"/>
        <v>0</v>
      </c>
      <c r="N212" s="53">
        <f t="shared" si="39"/>
        <v>190629</v>
      </c>
      <c r="O212" s="53"/>
      <c r="P212" s="38" t="s">
        <v>2053</v>
      </c>
      <c r="Q212" s="38" t="s">
        <v>186</v>
      </c>
      <c r="R212" s="38">
        <v>88750</v>
      </c>
      <c r="S212" s="38">
        <f t="shared" si="31"/>
        <v>5729192</v>
      </c>
      <c r="T212" s="38">
        <v>1328863</v>
      </c>
      <c r="U212" s="38">
        <v>4400329</v>
      </c>
      <c r="W212" s="38" t="s">
        <v>2056</v>
      </c>
      <c r="X212" s="38" t="s">
        <v>187</v>
      </c>
      <c r="Y212" s="38">
        <v>427700</v>
      </c>
      <c r="Z212" s="38">
        <f t="shared" si="32"/>
        <v>4041615</v>
      </c>
      <c r="AA212" s="38">
        <v>3000</v>
      </c>
      <c r="AB212" s="38">
        <v>4038615</v>
      </c>
    </row>
    <row r="213" spans="1:28" ht="15">
      <c r="A213" s="67">
        <v>207</v>
      </c>
      <c r="B213" s="68" t="s">
        <v>2050</v>
      </c>
      <c r="C213" s="67" t="s">
        <v>2051</v>
      </c>
      <c r="D213" s="67" t="s">
        <v>2031</v>
      </c>
      <c r="E213" s="16" t="s">
        <v>2003</v>
      </c>
      <c r="F213" s="52">
        <f t="shared" si="30"/>
        <v>17279328</v>
      </c>
      <c r="G213" s="30">
        <f>VLOOKUP(C213,P$7:U213,3,FALSE)</f>
        <v>1929200</v>
      </c>
      <c r="H213" s="30">
        <f t="shared" si="33"/>
        <v>4775503</v>
      </c>
      <c r="I213" s="30">
        <f t="shared" si="34"/>
        <v>568810</v>
      </c>
      <c r="J213" s="30">
        <f t="shared" si="35"/>
        <v>4206693</v>
      </c>
      <c r="K213" s="30">
        <f t="shared" si="36"/>
        <v>2466321</v>
      </c>
      <c r="L213" s="30">
        <f t="shared" si="37"/>
        <v>8108304</v>
      </c>
      <c r="M213" s="53">
        <f t="shared" si="38"/>
        <v>0</v>
      </c>
      <c r="N213" s="53">
        <f t="shared" si="39"/>
        <v>8108304</v>
      </c>
      <c r="O213" s="53"/>
      <c r="P213" s="38" t="s">
        <v>2056</v>
      </c>
      <c r="Q213" s="38" t="s">
        <v>187</v>
      </c>
      <c r="R213" s="38">
        <v>79900</v>
      </c>
      <c r="S213" s="38">
        <f t="shared" si="31"/>
        <v>7038862</v>
      </c>
      <c r="T213" s="38">
        <v>0</v>
      </c>
      <c r="U213" s="38">
        <v>7038862</v>
      </c>
      <c r="W213" s="38" t="s">
        <v>2059</v>
      </c>
      <c r="X213" s="38" t="s">
        <v>188</v>
      </c>
      <c r="Y213" s="38">
        <v>10301</v>
      </c>
      <c r="Z213" s="38">
        <f t="shared" si="32"/>
        <v>79953226</v>
      </c>
      <c r="AA213" s="38">
        <v>5314500</v>
      </c>
      <c r="AB213" s="38">
        <v>74638726</v>
      </c>
    </row>
    <row r="214" spans="1:28" ht="15">
      <c r="A214" s="67">
        <v>208</v>
      </c>
      <c r="B214" s="68" t="s">
        <v>2052</v>
      </c>
      <c r="C214" s="67" t="s">
        <v>2053</v>
      </c>
      <c r="D214" s="67" t="s">
        <v>2031</v>
      </c>
      <c r="E214" s="16" t="s">
        <v>2054</v>
      </c>
      <c r="F214" s="52">
        <f t="shared" si="30"/>
        <v>5838842</v>
      </c>
      <c r="G214" s="30">
        <f>VLOOKUP(C214,P$7:U214,3,FALSE)</f>
        <v>88750</v>
      </c>
      <c r="H214" s="30">
        <f t="shared" si="33"/>
        <v>5729192</v>
      </c>
      <c r="I214" s="30">
        <f t="shared" si="34"/>
        <v>1328863</v>
      </c>
      <c r="J214" s="30">
        <f t="shared" si="35"/>
        <v>4400329</v>
      </c>
      <c r="K214" s="30">
        <f t="shared" si="36"/>
        <v>0</v>
      </c>
      <c r="L214" s="30">
        <f t="shared" si="37"/>
        <v>20900</v>
      </c>
      <c r="M214" s="53">
        <f t="shared" si="38"/>
        <v>0</v>
      </c>
      <c r="N214" s="53">
        <f t="shared" si="39"/>
        <v>20900</v>
      </c>
      <c r="O214" s="53"/>
      <c r="P214" s="38" t="s">
        <v>2059</v>
      </c>
      <c r="Q214" s="38" t="s">
        <v>188</v>
      </c>
      <c r="R214" s="38">
        <v>25564387</v>
      </c>
      <c r="S214" s="38">
        <f t="shared" si="31"/>
        <v>22128452</v>
      </c>
      <c r="T214" s="38">
        <v>10633252</v>
      </c>
      <c r="U214" s="38">
        <v>11495200</v>
      </c>
      <c r="W214" s="38" t="s">
        <v>2062</v>
      </c>
      <c r="X214" s="38" t="s">
        <v>189</v>
      </c>
      <c r="Y214" s="38">
        <v>2571899</v>
      </c>
      <c r="Z214" s="38">
        <f t="shared" si="32"/>
        <v>5828691</v>
      </c>
      <c r="AA214" s="38">
        <v>494300</v>
      </c>
      <c r="AB214" s="38">
        <v>5334391</v>
      </c>
    </row>
    <row r="215" spans="1:28" ht="15">
      <c r="A215" s="67">
        <v>209</v>
      </c>
      <c r="B215" s="68" t="s">
        <v>2055</v>
      </c>
      <c r="C215" s="67" t="s">
        <v>2056</v>
      </c>
      <c r="D215" s="67" t="s">
        <v>2031</v>
      </c>
      <c r="E215" s="16" t="s">
        <v>2057</v>
      </c>
      <c r="F215" s="52">
        <f t="shared" si="30"/>
        <v>11588077</v>
      </c>
      <c r="G215" s="30">
        <f>VLOOKUP(C215,P$7:U215,3,FALSE)</f>
        <v>79900</v>
      </c>
      <c r="H215" s="30">
        <f t="shared" si="33"/>
        <v>7038862</v>
      </c>
      <c r="I215" s="30">
        <f t="shared" si="34"/>
        <v>0</v>
      </c>
      <c r="J215" s="30">
        <f t="shared" si="35"/>
        <v>7038862</v>
      </c>
      <c r="K215" s="30">
        <f t="shared" si="36"/>
        <v>427700</v>
      </c>
      <c r="L215" s="30">
        <f t="shared" si="37"/>
        <v>4041615</v>
      </c>
      <c r="M215" s="53">
        <f t="shared" si="38"/>
        <v>3000</v>
      </c>
      <c r="N215" s="53">
        <f t="shared" si="39"/>
        <v>4038615</v>
      </c>
      <c r="O215" s="53"/>
      <c r="P215" s="38" t="s">
        <v>2062</v>
      </c>
      <c r="Q215" s="38" t="s">
        <v>189</v>
      </c>
      <c r="R215" s="38">
        <v>0</v>
      </c>
      <c r="S215" s="38">
        <f t="shared" si="31"/>
        <v>9367515</v>
      </c>
      <c r="T215" s="38">
        <v>856550</v>
      </c>
      <c r="U215" s="38">
        <v>8510965</v>
      </c>
      <c r="W215" s="38" t="s">
        <v>2065</v>
      </c>
      <c r="X215" s="38" t="s">
        <v>190</v>
      </c>
      <c r="Y215" s="38">
        <v>12022989</v>
      </c>
      <c r="Z215" s="38">
        <f t="shared" si="32"/>
        <v>25800941</v>
      </c>
      <c r="AA215" s="38">
        <v>525001</v>
      </c>
      <c r="AB215" s="38">
        <v>25275940</v>
      </c>
    </row>
    <row r="216" spans="1:28" ht="15">
      <c r="A216" s="67">
        <v>210</v>
      </c>
      <c r="B216" s="68" t="s">
        <v>2058</v>
      </c>
      <c r="C216" s="67" t="s">
        <v>2059</v>
      </c>
      <c r="D216" s="67" t="s">
        <v>2031</v>
      </c>
      <c r="E216" s="16" t="s">
        <v>2060</v>
      </c>
      <c r="F216" s="52">
        <f t="shared" si="30"/>
        <v>127656366</v>
      </c>
      <c r="G216" s="30">
        <f>VLOOKUP(C216,P$7:U216,3,FALSE)</f>
        <v>25564387</v>
      </c>
      <c r="H216" s="30">
        <f t="shared" si="33"/>
        <v>22128452</v>
      </c>
      <c r="I216" s="30">
        <f t="shared" si="34"/>
        <v>10633252</v>
      </c>
      <c r="J216" s="30">
        <f t="shared" si="35"/>
        <v>11495200</v>
      </c>
      <c r="K216" s="30">
        <f t="shared" si="36"/>
        <v>10301</v>
      </c>
      <c r="L216" s="30">
        <f t="shared" si="37"/>
        <v>79953226</v>
      </c>
      <c r="M216" s="53">
        <f t="shared" si="38"/>
        <v>5314500</v>
      </c>
      <c r="N216" s="53">
        <f t="shared" si="39"/>
        <v>74638726</v>
      </c>
      <c r="O216" s="53"/>
      <c r="P216" s="38" t="s">
        <v>2065</v>
      </c>
      <c r="Q216" s="38" t="s">
        <v>190</v>
      </c>
      <c r="R216" s="38">
        <v>15685965</v>
      </c>
      <c r="S216" s="38">
        <f t="shared" si="31"/>
        <v>33441502</v>
      </c>
      <c r="T216" s="38">
        <v>11313815</v>
      </c>
      <c r="U216" s="38">
        <v>22127687</v>
      </c>
      <c r="W216" s="38" t="s">
        <v>2068</v>
      </c>
      <c r="X216" s="38" t="s">
        <v>191</v>
      </c>
      <c r="Y216" s="38">
        <v>337325</v>
      </c>
      <c r="Z216" s="38">
        <f t="shared" si="32"/>
        <v>11041799</v>
      </c>
      <c r="AA216" s="38">
        <v>2419800</v>
      </c>
      <c r="AB216" s="38">
        <v>8621999</v>
      </c>
    </row>
    <row r="217" spans="1:28" ht="15">
      <c r="A217" s="67">
        <v>211</v>
      </c>
      <c r="B217" s="68" t="s">
        <v>2061</v>
      </c>
      <c r="C217" s="67" t="s">
        <v>2062</v>
      </c>
      <c r="D217" s="67" t="s">
        <v>2031</v>
      </c>
      <c r="E217" s="16" t="s">
        <v>2063</v>
      </c>
      <c r="F217" s="52">
        <f t="shared" si="30"/>
        <v>17768105</v>
      </c>
      <c r="G217" s="30">
        <f>VLOOKUP(C217,P$7:U217,3,FALSE)</f>
        <v>0</v>
      </c>
      <c r="H217" s="30">
        <f t="shared" si="33"/>
        <v>9367515</v>
      </c>
      <c r="I217" s="30">
        <f t="shared" si="34"/>
        <v>856550</v>
      </c>
      <c r="J217" s="30">
        <f t="shared" si="35"/>
        <v>8510965</v>
      </c>
      <c r="K217" s="30">
        <f t="shared" si="36"/>
        <v>2571899</v>
      </c>
      <c r="L217" s="30">
        <f t="shared" si="37"/>
        <v>5828691</v>
      </c>
      <c r="M217" s="53">
        <f t="shared" si="38"/>
        <v>494300</v>
      </c>
      <c r="N217" s="53">
        <f t="shared" si="39"/>
        <v>5334391</v>
      </c>
      <c r="O217" s="53"/>
      <c r="P217" s="38" t="s">
        <v>2068</v>
      </c>
      <c r="Q217" s="38" t="s">
        <v>191</v>
      </c>
      <c r="R217" s="38">
        <v>703300</v>
      </c>
      <c r="S217" s="38">
        <f t="shared" si="31"/>
        <v>22652531</v>
      </c>
      <c r="T217" s="38">
        <v>5546756</v>
      </c>
      <c r="U217" s="38">
        <v>17105775</v>
      </c>
      <c r="W217" s="38" t="s">
        <v>2071</v>
      </c>
      <c r="X217" s="38" t="s">
        <v>192</v>
      </c>
      <c r="Y217" s="38">
        <v>83334318</v>
      </c>
      <c r="Z217" s="38">
        <f t="shared" si="32"/>
        <v>68640709</v>
      </c>
      <c r="AA217" s="38">
        <v>5306207</v>
      </c>
      <c r="AB217" s="38">
        <v>63334502</v>
      </c>
    </row>
    <row r="218" spans="1:28" ht="15">
      <c r="A218" s="67">
        <v>212</v>
      </c>
      <c r="B218" s="68" t="s">
        <v>2064</v>
      </c>
      <c r="C218" s="67" t="s">
        <v>2065</v>
      </c>
      <c r="D218" s="67" t="s">
        <v>2031</v>
      </c>
      <c r="E218" s="16" t="s">
        <v>2066</v>
      </c>
      <c r="F218" s="52">
        <f t="shared" si="30"/>
        <v>86951397</v>
      </c>
      <c r="G218" s="30">
        <f>VLOOKUP(C218,P$7:U218,3,FALSE)</f>
        <v>15685965</v>
      </c>
      <c r="H218" s="30">
        <f t="shared" si="33"/>
        <v>33441502</v>
      </c>
      <c r="I218" s="30">
        <f t="shared" si="34"/>
        <v>11313815</v>
      </c>
      <c r="J218" s="30">
        <f t="shared" si="35"/>
        <v>22127687</v>
      </c>
      <c r="K218" s="30">
        <f t="shared" si="36"/>
        <v>12022989</v>
      </c>
      <c r="L218" s="30">
        <f t="shared" si="37"/>
        <v>25800941</v>
      </c>
      <c r="M218" s="53">
        <f t="shared" si="38"/>
        <v>525001</v>
      </c>
      <c r="N218" s="53">
        <f t="shared" si="39"/>
        <v>25275940</v>
      </c>
      <c r="O218" s="53"/>
      <c r="P218" s="38" t="s">
        <v>2071</v>
      </c>
      <c r="Q218" s="38" t="s">
        <v>192</v>
      </c>
      <c r="R218" s="38">
        <v>15911472</v>
      </c>
      <c r="S218" s="38">
        <f t="shared" si="31"/>
        <v>41352299</v>
      </c>
      <c r="T218" s="38">
        <v>363024</v>
      </c>
      <c r="U218" s="38">
        <v>40989275</v>
      </c>
      <c r="W218" s="38" t="s">
        <v>2074</v>
      </c>
      <c r="X218" s="38" t="s">
        <v>193</v>
      </c>
      <c r="Y218" s="38">
        <v>0</v>
      </c>
      <c r="Z218" s="38">
        <f t="shared" si="32"/>
        <v>113642</v>
      </c>
      <c r="AA218" s="38">
        <v>0</v>
      </c>
      <c r="AB218" s="38">
        <v>113642</v>
      </c>
    </row>
    <row r="219" spans="1:28" ht="15">
      <c r="A219" s="67">
        <v>213</v>
      </c>
      <c r="B219" s="68" t="s">
        <v>2067</v>
      </c>
      <c r="C219" s="67" t="s">
        <v>2068</v>
      </c>
      <c r="D219" s="67" t="s">
        <v>2031</v>
      </c>
      <c r="E219" s="16" t="s">
        <v>2069</v>
      </c>
      <c r="F219" s="52">
        <f t="shared" si="30"/>
        <v>34734955</v>
      </c>
      <c r="G219" s="30">
        <f>VLOOKUP(C219,P$7:U219,3,FALSE)</f>
        <v>703300</v>
      </c>
      <c r="H219" s="30">
        <f t="shared" si="33"/>
        <v>22652531</v>
      </c>
      <c r="I219" s="30">
        <f t="shared" si="34"/>
        <v>5546756</v>
      </c>
      <c r="J219" s="30">
        <f t="shared" si="35"/>
        <v>17105775</v>
      </c>
      <c r="K219" s="30">
        <f t="shared" si="36"/>
        <v>337325</v>
      </c>
      <c r="L219" s="30">
        <f t="shared" si="37"/>
        <v>11041799</v>
      </c>
      <c r="M219" s="53">
        <f t="shared" si="38"/>
        <v>2419800</v>
      </c>
      <c r="N219" s="53">
        <f t="shared" si="39"/>
        <v>8621999</v>
      </c>
      <c r="O219" s="53"/>
      <c r="P219" s="38" t="s">
        <v>2074</v>
      </c>
      <c r="Q219" s="38" t="s">
        <v>193</v>
      </c>
      <c r="R219" s="38">
        <v>9212472</v>
      </c>
      <c r="S219" s="38">
        <f t="shared" si="31"/>
        <v>5813299</v>
      </c>
      <c r="T219" s="38">
        <v>1692300</v>
      </c>
      <c r="U219" s="38">
        <v>4120999</v>
      </c>
      <c r="W219" s="38" t="s">
        <v>2077</v>
      </c>
      <c r="X219" s="38" t="s">
        <v>194</v>
      </c>
      <c r="Y219" s="38">
        <v>2561654</v>
      </c>
      <c r="Z219" s="38">
        <f t="shared" si="32"/>
        <v>5473524</v>
      </c>
      <c r="AA219" s="38">
        <v>109700</v>
      </c>
      <c r="AB219" s="38">
        <v>5363824</v>
      </c>
    </row>
    <row r="220" spans="1:28" ht="15">
      <c r="A220" s="67">
        <v>214</v>
      </c>
      <c r="B220" s="68" t="s">
        <v>2070</v>
      </c>
      <c r="C220" s="67" t="s">
        <v>2071</v>
      </c>
      <c r="D220" s="67" t="s">
        <v>2031</v>
      </c>
      <c r="E220" s="16" t="s">
        <v>2072</v>
      </c>
      <c r="F220" s="52">
        <f t="shared" si="30"/>
        <v>209238798</v>
      </c>
      <c r="G220" s="30">
        <f>VLOOKUP(C220,P$7:U220,3,FALSE)</f>
        <v>15911472</v>
      </c>
      <c r="H220" s="30">
        <f t="shared" si="33"/>
        <v>41352299</v>
      </c>
      <c r="I220" s="30">
        <f t="shared" si="34"/>
        <v>363024</v>
      </c>
      <c r="J220" s="30">
        <f t="shared" si="35"/>
        <v>40989275</v>
      </c>
      <c r="K220" s="30">
        <f t="shared" si="36"/>
        <v>83334318</v>
      </c>
      <c r="L220" s="30">
        <f t="shared" si="37"/>
        <v>68640709</v>
      </c>
      <c r="M220" s="53">
        <f t="shared" si="38"/>
        <v>5306207</v>
      </c>
      <c r="N220" s="53">
        <f t="shared" si="39"/>
        <v>63334502</v>
      </c>
      <c r="O220" s="53"/>
      <c r="P220" s="38" t="s">
        <v>2077</v>
      </c>
      <c r="Q220" s="38" t="s">
        <v>194</v>
      </c>
      <c r="R220" s="38">
        <v>1344526</v>
      </c>
      <c r="S220" s="38">
        <f t="shared" si="31"/>
        <v>9321614</v>
      </c>
      <c r="T220" s="38">
        <v>2242497</v>
      </c>
      <c r="U220" s="38">
        <v>7079117</v>
      </c>
      <c r="W220" s="38" t="s">
        <v>2079</v>
      </c>
      <c r="X220" s="38" t="s">
        <v>195</v>
      </c>
      <c r="Y220" s="38">
        <v>2604500</v>
      </c>
      <c r="Z220" s="38">
        <f t="shared" si="32"/>
        <v>1736388</v>
      </c>
      <c r="AA220" s="38">
        <v>0</v>
      </c>
      <c r="AB220" s="38">
        <v>1736388</v>
      </c>
    </row>
    <row r="221" spans="1:28" ht="15">
      <c r="A221" s="67">
        <v>215</v>
      </c>
      <c r="B221" s="68" t="s">
        <v>2073</v>
      </c>
      <c r="C221" s="67" t="s">
        <v>2074</v>
      </c>
      <c r="D221" s="67" t="s">
        <v>2031</v>
      </c>
      <c r="E221" s="16" t="s">
        <v>2075</v>
      </c>
      <c r="F221" s="52">
        <f t="shared" si="30"/>
        <v>15139413</v>
      </c>
      <c r="G221" s="30">
        <f>VLOOKUP(C221,P$7:U221,3,FALSE)</f>
        <v>9212472</v>
      </c>
      <c r="H221" s="30">
        <f t="shared" si="33"/>
        <v>5813299</v>
      </c>
      <c r="I221" s="30">
        <f t="shared" si="34"/>
        <v>1692300</v>
      </c>
      <c r="J221" s="30">
        <f t="shared" si="35"/>
        <v>4120999</v>
      </c>
      <c r="K221" s="30">
        <f t="shared" si="36"/>
        <v>0</v>
      </c>
      <c r="L221" s="30">
        <f t="shared" si="37"/>
        <v>113642</v>
      </c>
      <c r="M221" s="53">
        <f t="shared" si="38"/>
        <v>0</v>
      </c>
      <c r="N221" s="53">
        <f t="shared" si="39"/>
        <v>113642</v>
      </c>
      <c r="O221" s="53"/>
      <c r="P221" s="38" t="s">
        <v>2079</v>
      </c>
      <c r="Q221" s="38" t="s">
        <v>195</v>
      </c>
      <c r="R221" s="38">
        <v>28759200</v>
      </c>
      <c r="S221" s="38">
        <f t="shared" si="31"/>
        <v>24162906</v>
      </c>
      <c r="T221" s="38">
        <v>118650</v>
      </c>
      <c r="U221" s="38">
        <v>24044256</v>
      </c>
      <c r="W221" s="38" t="s">
        <v>2082</v>
      </c>
      <c r="X221" s="38" t="s">
        <v>196</v>
      </c>
      <c r="Y221" s="38">
        <v>0</v>
      </c>
      <c r="Z221" s="38">
        <f t="shared" si="32"/>
        <v>6252593</v>
      </c>
      <c r="AA221" s="38">
        <v>80600</v>
      </c>
      <c r="AB221" s="38">
        <v>6171993</v>
      </c>
    </row>
    <row r="222" spans="1:28" ht="15">
      <c r="A222" s="67">
        <v>216</v>
      </c>
      <c r="B222" s="68" t="s">
        <v>2076</v>
      </c>
      <c r="C222" s="67" t="s">
        <v>2077</v>
      </c>
      <c r="D222" s="67" t="s">
        <v>2031</v>
      </c>
      <c r="E222" s="16" t="s">
        <v>2078</v>
      </c>
      <c r="F222" s="52">
        <f t="shared" si="30"/>
        <v>18701318</v>
      </c>
      <c r="G222" s="30">
        <f>VLOOKUP(C222,P$7:U222,3,FALSE)</f>
        <v>1344526</v>
      </c>
      <c r="H222" s="30">
        <f t="shared" si="33"/>
        <v>9321614</v>
      </c>
      <c r="I222" s="30">
        <f t="shared" si="34"/>
        <v>2242497</v>
      </c>
      <c r="J222" s="30">
        <f t="shared" si="35"/>
        <v>7079117</v>
      </c>
      <c r="K222" s="30">
        <f t="shared" si="36"/>
        <v>2561654</v>
      </c>
      <c r="L222" s="30">
        <f t="shared" si="37"/>
        <v>5473524</v>
      </c>
      <c r="M222" s="53">
        <f t="shared" si="38"/>
        <v>109700</v>
      </c>
      <c r="N222" s="53">
        <f t="shared" si="39"/>
        <v>5363824</v>
      </c>
      <c r="O222" s="53"/>
      <c r="P222" s="38" t="s">
        <v>2082</v>
      </c>
      <c r="Q222" s="38" t="s">
        <v>196</v>
      </c>
      <c r="R222" s="38">
        <v>248900</v>
      </c>
      <c r="S222" s="38">
        <f t="shared" si="31"/>
        <v>2315094</v>
      </c>
      <c r="T222" s="38">
        <v>455100</v>
      </c>
      <c r="U222" s="38">
        <v>1859994</v>
      </c>
      <c r="W222" s="38" t="s">
        <v>2085</v>
      </c>
      <c r="X222" s="38" t="s">
        <v>197</v>
      </c>
      <c r="Y222" s="38">
        <v>12900</v>
      </c>
      <c r="Z222" s="38">
        <f t="shared" si="32"/>
        <v>3810103</v>
      </c>
      <c r="AA222" s="38">
        <v>51995</v>
      </c>
      <c r="AB222" s="38">
        <v>3758108</v>
      </c>
    </row>
    <row r="223" spans="1:28" ht="15">
      <c r="A223" s="67">
        <v>217</v>
      </c>
      <c r="B223" s="69" t="s">
        <v>1622</v>
      </c>
      <c r="C223" s="67" t="s">
        <v>2079</v>
      </c>
      <c r="D223" s="67" t="s">
        <v>2031</v>
      </c>
      <c r="E223" s="16" t="s">
        <v>2080</v>
      </c>
      <c r="F223" s="52">
        <f t="shared" si="30"/>
        <v>57262994</v>
      </c>
      <c r="G223" s="30">
        <f>VLOOKUP(C223,P$7:U223,3,FALSE)</f>
        <v>28759200</v>
      </c>
      <c r="H223" s="30">
        <f t="shared" si="33"/>
        <v>24162906</v>
      </c>
      <c r="I223" s="30">
        <f t="shared" si="34"/>
        <v>118650</v>
      </c>
      <c r="J223" s="30">
        <f t="shared" si="35"/>
        <v>24044256</v>
      </c>
      <c r="K223" s="30">
        <f t="shared" si="36"/>
        <v>2604500</v>
      </c>
      <c r="L223" s="30">
        <f t="shared" si="37"/>
        <v>1736388</v>
      </c>
      <c r="M223" s="53">
        <f t="shared" si="38"/>
        <v>0</v>
      </c>
      <c r="N223" s="53">
        <f t="shared" si="39"/>
        <v>1736388</v>
      </c>
      <c r="O223" s="53"/>
      <c r="P223" s="38" t="s">
        <v>2085</v>
      </c>
      <c r="Q223" s="38" t="s">
        <v>197</v>
      </c>
      <c r="R223" s="38">
        <v>342700</v>
      </c>
      <c r="S223" s="38">
        <f t="shared" si="31"/>
        <v>11124847</v>
      </c>
      <c r="T223" s="38">
        <v>1050476</v>
      </c>
      <c r="U223" s="38">
        <v>10074371</v>
      </c>
      <c r="W223" s="38" t="s">
        <v>2088</v>
      </c>
      <c r="X223" s="38" t="s">
        <v>198</v>
      </c>
      <c r="Y223" s="38">
        <v>0</v>
      </c>
      <c r="Z223" s="38">
        <f t="shared" si="32"/>
        <v>1133866</v>
      </c>
      <c r="AA223" s="38">
        <v>305000</v>
      </c>
      <c r="AB223" s="38">
        <v>828866</v>
      </c>
    </row>
    <row r="224" spans="1:28" ht="15">
      <c r="A224" s="67">
        <v>218</v>
      </c>
      <c r="B224" s="68" t="s">
        <v>2081</v>
      </c>
      <c r="C224" s="67" t="s">
        <v>2082</v>
      </c>
      <c r="D224" s="67" t="s">
        <v>2031</v>
      </c>
      <c r="E224" s="16" t="s">
        <v>2083</v>
      </c>
      <c r="F224" s="52">
        <f t="shared" si="30"/>
        <v>8816587</v>
      </c>
      <c r="G224" s="30">
        <f>VLOOKUP(C224,P$7:U224,3,FALSE)</f>
        <v>248900</v>
      </c>
      <c r="H224" s="30">
        <f t="shared" si="33"/>
        <v>2315094</v>
      </c>
      <c r="I224" s="30">
        <f t="shared" si="34"/>
        <v>455100</v>
      </c>
      <c r="J224" s="30">
        <f t="shared" si="35"/>
        <v>1859994</v>
      </c>
      <c r="K224" s="30">
        <f t="shared" si="36"/>
        <v>0</v>
      </c>
      <c r="L224" s="30">
        <f t="shared" si="37"/>
        <v>6252593</v>
      </c>
      <c r="M224" s="53">
        <f t="shared" si="38"/>
        <v>80600</v>
      </c>
      <c r="N224" s="53">
        <f t="shared" si="39"/>
        <v>6171993</v>
      </c>
      <c r="O224" s="53"/>
      <c r="P224" s="38" t="s">
        <v>2088</v>
      </c>
      <c r="Q224" s="38" t="s">
        <v>198</v>
      </c>
      <c r="R224" s="38">
        <v>187000</v>
      </c>
      <c r="S224" s="38">
        <f t="shared" si="31"/>
        <v>6348054</v>
      </c>
      <c r="T224" s="38">
        <v>1538000</v>
      </c>
      <c r="U224" s="38">
        <v>4810054</v>
      </c>
      <c r="W224" s="38" t="s">
        <v>2091</v>
      </c>
      <c r="X224" s="38" t="s">
        <v>199</v>
      </c>
      <c r="Y224" s="38">
        <v>1000</v>
      </c>
      <c r="Z224" s="38">
        <f t="shared" si="32"/>
        <v>12849231</v>
      </c>
      <c r="AA224" s="38">
        <v>2645597</v>
      </c>
      <c r="AB224" s="38">
        <v>10203634</v>
      </c>
    </row>
    <row r="225" spans="1:28" ht="15">
      <c r="A225" s="67">
        <v>219</v>
      </c>
      <c r="B225" s="68" t="s">
        <v>2084</v>
      </c>
      <c r="C225" s="67" t="s">
        <v>2085</v>
      </c>
      <c r="D225" s="67" t="s">
        <v>2031</v>
      </c>
      <c r="E225" s="16" t="s">
        <v>2086</v>
      </c>
      <c r="F225" s="52">
        <f t="shared" si="30"/>
        <v>15290550</v>
      </c>
      <c r="G225" s="30">
        <f>VLOOKUP(C225,P$7:U225,3,FALSE)</f>
        <v>342700</v>
      </c>
      <c r="H225" s="30">
        <f t="shared" si="33"/>
        <v>11124847</v>
      </c>
      <c r="I225" s="30">
        <f t="shared" si="34"/>
        <v>1050476</v>
      </c>
      <c r="J225" s="30">
        <f t="shared" si="35"/>
        <v>10074371</v>
      </c>
      <c r="K225" s="30">
        <f t="shared" si="36"/>
        <v>12900</v>
      </c>
      <c r="L225" s="30">
        <f t="shared" si="37"/>
        <v>3810103</v>
      </c>
      <c r="M225" s="53">
        <f t="shared" si="38"/>
        <v>51995</v>
      </c>
      <c r="N225" s="53">
        <f t="shared" si="39"/>
        <v>3758108</v>
      </c>
      <c r="O225" s="53"/>
      <c r="P225" s="38" t="s">
        <v>2091</v>
      </c>
      <c r="Q225" s="38" t="s">
        <v>199</v>
      </c>
      <c r="R225" s="38">
        <v>156600</v>
      </c>
      <c r="S225" s="38">
        <f t="shared" si="31"/>
        <v>5053486</v>
      </c>
      <c r="T225" s="38">
        <v>687090</v>
      </c>
      <c r="U225" s="38">
        <v>4366396</v>
      </c>
      <c r="W225" s="38" t="s">
        <v>2094</v>
      </c>
      <c r="X225" s="38" t="s">
        <v>200</v>
      </c>
      <c r="Y225" s="38">
        <v>5220853</v>
      </c>
      <c r="Z225" s="38">
        <f t="shared" si="32"/>
        <v>11546603</v>
      </c>
      <c r="AA225" s="38">
        <v>82150</v>
      </c>
      <c r="AB225" s="38">
        <v>11464453</v>
      </c>
    </row>
    <row r="226" spans="1:28" ht="15">
      <c r="A226" s="67">
        <v>220</v>
      </c>
      <c r="B226" s="68" t="s">
        <v>2087</v>
      </c>
      <c r="C226" s="67" t="s">
        <v>2088</v>
      </c>
      <c r="D226" s="67" t="s">
        <v>2031</v>
      </c>
      <c r="E226" s="16" t="s">
        <v>2089</v>
      </c>
      <c r="F226" s="52">
        <f t="shared" si="30"/>
        <v>7668920</v>
      </c>
      <c r="G226" s="30">
        <f>VLOOKUP(C226,P$7:U226,3,FALSE)</f>
        <v>187000</v>
      </c>
      <c r="H226" s="30">
        <f t="shared" si="33"/>
        <v>6348054</v>
      </c>
      <c r="I226" s="30">
        <f t="shared" si="34"/>
        <v>1538000</v>
      </c>
      <c r="J226" s="30">
        <f t="shared" si="35"/>
        <v>4810054</v>
      </c>
      <c r="K226" s="30">
        <f t="shared" si="36"/>
        <v>0</v>
      </c>
      <c r="L226" s="30">
        <f t="shared" si="37"/>
        <v>1133866</v>
      </c>
      <c r="M226" s="53">
        <f t="shared" si="38"/>
        <v>305000</v>
      </c>
      <c r="N226" s="53">
        <f t="shared" si="39"/>
        <v>828866</v>
      </c>
      <c r="O226" s="53"/>
      <c r="P226" s="38" t="s">
        <v>2094</v>
      </c>
      <c r="Q226" s="38" t="s">
        <v>200</v>
      </c>
      <c r="R226" s="38">
        <v>3691438</v>
      </c>
      <c r="S226" s="38">
        <f t="shared" si="31"/>
        <v>10456874</v>
      </c>
      <c r="T226" s="38">
        <v>1428986</v>
      </c>
      <c r="U226" s="38">
        <v>9027888</v>
      </c>
      <c r="W226" s="38" t="s">
        <v>2098</v>
      </c>
      <c r="X226" s="38" t="s">
        <v>201</v>
      </c>
      <c r="Y226" s="38">
        <v>474605</v>
      </c>
      <c r="Z226" s="38">
        <f t="shared" si="32"/>
        <v>938264</v>
      </c>
      <c r="AA226" s="38">
        <v>71150</v>
      </c>
      <c r="AB226" s="38">
        <v>867114</v>
      </c>
    </row>
    <row r="227" spans="1:28" ht="15">
      <c r="A227" s="67">
        <v>221</v>
      </c>
      <c r="B227" s="68" t="s">
        <v>2090</v>
      </c>
      <c r="C227" s="67" t="s">
        <v>2091</v>
      </c>
      <c r="D227" s="67" t="s">
        <v>2031</v>
      </c>
      <c r="E227" s="16" t="s">
        <v>2092</v>
      </c>
      <c r="F227" s="52">
        <f t="shared" si="30"/>
        <v>18060317</v>
      </c>
      <c r="G227" s="30">
        <f>VLOOKUP(C227,P$7:U227,3,FALSE)</f>
        <v>156600</v>
      </c>
      <c r="H227" s="30">
        <f t="shared" si="33"/>
        <v>5053486</v>
      </c>
      <c r="I227" s="30">
        <f t="shared" si="34"/>
        <v>687090</v>
      </c>
      <c r="J227" s="30">
        <f t="shared" si="35"/>
        <v>4366396</v>
      </c>
      <c r="K227" s="30">
        <f t="shared" si="36"/>
        <v>1000</v>
      </c>
      <c r="L227" s="30">
        <f t="shared" si="37"/>
        <v>12849231</v>
      </c>
      <c r="M227" s="53">
        <f t="shared" si="38"/>
        <v>2645597</v>
      </c>
      <c r="N227" s="53">
        <f t="shared" si="39"/>
        <v>10203634</v>
      </c>
      <c r="O227" s="53"/>
      <c r="P227" s="38" t="s">
        <v>2098</v>
      </c>
      <c r="Q227" s="38" t="s">
        <v>201</v>
      </c>
      <c r="R227" s="38">
        <v>857950</v>
      </c>
      <c r="S227" s="38">
        <f t="shared" si="31"/>
        <v>1472258</v>
      </c>
      <c r="T227" s="38">
        <v>151800</v>
      </c>
      <c r="U227" s="38">
        <v>1320458</v>
      </c>
      <c r="W227" s="38" t="s">
        <v>2101</v>
      </c>
      <c r="X227" s="38" t="s">
        <v>202</v>
      </c>
      <c r="Y227" s="38">
        <v>677102</v>
      </c>
      <c r="Z227" s="38">
        <f t="shared" si="32"/>
        <v>6466206</v>
      </c>
      <c r="AA227" s="38">
        <v>53700</v>
      </c>
      <c r="AB227" s="38">
        <v>6412506</v>
      </c>
    </row>
    <row r="228" spans="1:28" ht="15">
      <c r="A228" s="67">
        <v>222</v>
      </c>
      <c r="B228" s="68" t="s">
        <v>2093</v>
      </c>
      <c r="C228" s="67" t="s">
        <v>2094</v>
      </c>
      <c r="D228" s="67" t="s">
        <v>2031</v>
      </c>
      <c r="E228" s="16" t="s">
        <v>2095</v>
      </c>
      <c r="F228" s="52">
        <f t="shared" si="30"/>
        <v>30915768</v>
      </c>
      <c r="G228" s="30">
        <f>VLOOKUP(C228,P$7:U228,3,FALSE)</f>
        <v>3691438</v>
      </c>
      <c r="H228" s="30">
        <f t="shared" si="33"/>
        <v>10456874</v>
      </c>
      <c r="I228" s="30">
        <f t="shared" si="34"/>
        <v>1428986</v>
      </c>
      <c r="J228" s="30">
        <f t="shared" si="35"/>
        <v>9027888</v>
      </c>
      <c r="K228" s="30">
        <f t="shared" si="36"/>
        <v>5220853</v>
      </c>
      <c r="L228" s="30">
        <f t="shared" si="37"/>
        <v>11546603</v>
      </c>
      <c r="M228" s="53">
        <f t="shared" si="38"/>
        <v>82150</v>
      </c>
      <c r="N228" s="53">
        <f t="shared" si="39"/>
        <v>11464453</v>
      </c>
      <c r="O228" s="53"/>
      <c r="P228" s="38" t="s">
        <v>2101</v>
      </c>
      <c r="Q228" s="38" t="s">
        <v>202</v>
      </c>
      <c r="R228" s="38">
        <v>4650473</v>
      </c>
      <c r="S228" s="38">
        <f t="shared" si="31"/>
        <v>4632329</v>
      </c>
      <c r="T228" s="38">
        <v>502676</v>
      </c>
      <c r="U228" s="38">
        <v>4129653</v>
      </c>
      <c r="W228" s="38" t="s">
        <v>2104</v>
      </c>
      <c r="X228" s="38" t="s">
        <v>203</v>
      </c>
      <c r="Y228" s="38">
        <v>262001</v>
      </c>
      <c r="Z228" s="38">
        <f t="shared" si="32"/>
        <v>1047197</v>
      </c>
      <c r="AA228" s="38">
        <v>0</v>
      </c>
      <c r="AB228" s="38">
        <v>1047197</v>
      </c>
    </row>
    <row r="229" spans="1:28" ht="15">
      <c r="A229" s="67">
        <v>223</v>
      </c>
      <c r="B229" s="68" t="s">
        <v>2097</v>
      </c>
      <c r="C229" s="67" t="s">
        <v>2098</v>
      </c>
      <c r="D229" s="67" t="s">
        <v>2096</v>
      </c>
      <c r="E229" s="16" t="s">
        <v>2099</v>
      </c>
      <c r="F229" s="52">
        <f t="shared" si="30"/>
        <v>3743077</v>
      </c>
      <c r="G229" s="30">
        <f>VLOOKUP(C229,P$7:U229,3,FALSE)</f>
        <v>857950</v>
      </c>
      <c r="H229" s="30">
        <f t="shared" si="33"/>
        <v>1472258</v>
      </c>
      <c r="I229" s="30">
        <f t="shared" si="34"/>
        <v>151800</v>
      </c>
      <c r="J229" s="30">
        <f t="shared" si="35"/>
        <v>1320458</v>
      </c>
      <c r="K229" s="30">
        <f t="shared" si="36"/>
        <v>474605</v>
      </c>
      <c r="L229" s="30">
        <f t="shared" si="37"/>
        <v>938264</v>
      </c>
      <c r="M229" s="53">
        <f t="shared" si="38"/>
        <v>71150</v>
      </c>
      <c r="N229" s="53">
        <f t="shared" si="39"/>
        <v>867114</v>
      </c>
      <c r="O229" s="53"/>
      <c r="P229" s="38" t="s">
        <v>2104</v>
      </c>
      <c r="Q229" s="38" t="s">
        <v>203</v>
      </c>
      <c r="R229" s="38">
        <v>12796606</v>
      </c>
      <c r="S229" s="38">
        <f t="shared" si="31"/>
        <v>3853674</v>
      </c>
      <c r="T229" s="38">
        <v>682364</v>
      </c>
      <c r="U229" s="38">
        <v>3171310</v>
      </c>
      <c r="W229" s="38" t="s">
        <v>2107</v>
      </c>
      <c r="X229" s="38" t="s">
        <v>204</v>
      </c>
      <c r="Y229" s="38">
        <v>280485</v>
      </c>
      <c r="Z229" s="38">
        <f t="shared" si="32"/>
        <v>1229629</v>
      </c>
      <c r="AA229" s="38">
        <v>29850</v>
      </c>
      <c r="AB229" s="38">
        <v>1199779</v>
      </c>
    </row>
    <row r="230" spans="1:28" ht="15">
      <c r="A230" s="67">
        <v>224</v>
      </c>
      <c r="B230" s="68" t="s">
        <v>2100</v>
      </c>
      <c r="C230" s="67" t="s">
        <v>2101</v>
      </c>
      <c r="D230" s="67" t="s">
        <v>2096</v>
      </c>
      <c r="E230" s="16" t="s">
        <v>2102</v>
      </c>
      <c r="F230" s="52">
        <f t="shared" si="30"/>
        <v>16426110</v>
      </c>
      <c r="G230" s="30">
        <f>VLOOKUP(C230,P$7:U230,3,FALSE)</f>
        <v>4650473</v>
      </c>
      <c r="H230" s="30">
        <f t="shared" si="33"/>
        <v>4632329</v>
      </c>
      <c r="I230" s="30">
        <f t="shared" si="34"/>
        <v>502676</v>
      </c>
      <c r="J230" s="30">
        <f t="shared" si="35"/>
        <v>4129653</v>
      </c>
      <c r="K230" s="30">
        <f t="shared" si="36"/>
        <v>677102</v>
      </c>
      <c r="L230" s="30">
        <f t="shared" si="37"/>
        <v>6466206</v>
      </c>
      <c r="M230" s="53">
        <f t="shared" si="38"/>
        <v>53700</v>
      </c>
      <c r="N230" s="53">
        <f t="shared" si="39"/>
        <v>6412506</v>
      </c>
      <c r="O230" s="53"/>
      <c r="P230" s="38" t="s">
        <v>2107</v>
      </c>
      <c r="Q230" s="38" t="s">
        <v>204</v>
      </c>
      <c r="R230" s="38">
        <v>919000</v>
      </c>
      <c r="S230" s="38">
        <f t="shared" si="31"/>
        <v>94020</v>
      </c>
      <c r="T230" s="38">
        <v>65475</v>
      </c>
      <c r="U230" s="38">
        <v>28545</v>
      </c>
      <c r="W230" s="38" t="s">
        <v>2110</v>
      </c>
      <c r="X230" s="38" t="s">
        <v>205</v>
      </c>
      <c r="Y230" s="38">
        <v>59161</v>
      </c>
      <c r="Z230" s="38">
        <f t="shared" si="32"/>
        <v>1964251</v>
      </c>
      <c r="AA230" s="38">
        <v>0</v>
      </c>
      <c r="AB230" s="38">
        <v>1964251</v>
      </c>
    </row>
    <row r="231" spans="1:28" ht="15">
      <c r="A231" s="67">
        <v>225</v>
      </c>
      <c r="B231" s="68" t="s">
        <v>2103</v>
      </c>
      <c r="C231" s="67" t="s">
        <v>2104</v>
      </c>
      <c r="D231" s="67" t="s">
        <v>2096</v>
      </c>
      <c r="E231" s="16" t="s">
        <v>2105</v>
      </c>
      <c r="F231" s="52">
        <f t="shared" si="30"/>
        <v>17959478</v>
      </c>
      <c r="G231" s="30">
        <f>VLOOKUP(C231,P$7:U231,3,FALSE)</f>
        <v>12796606</v>
      </c>
      <c r="H231" s="30">
        <f t="shared" si="33"/>
        <v>3853674</v>
      </c>
      <c r="I231" s="30">
        <f t="shared" si="34"/>
        <v>682364</v>
      </c>
      <c r="J231" s="30">
        <f t="shared" si="35"/>
        <v>3171310</v>
      </c>
      <c r="K231" s="30">
        <f t="shared" si="36"/>
        <v>262001</v>
      </c>
      <c r="L231" s="30">
        <f t="shared" si="37"/>
        <v>1047197</v>
      </c>
      <c r="M231" s="53">
        <f t="shared" si="38"/>
        <v>0</v>
      </c>
      <c r="N231" s="53">
        <f t="shared" si="39"/>
        <v>1047197</v>
      </c>
      <c r="O231" s="53"/>
      <c r="P231" s="38" t="s">
        <v>2110</v>
      </c>
      <c r="Q231" s="38" t="s">
        <v>205</v>
      </c>
      <c r="R231" s="38">
        <v>1055237</v>
      </c>
      <c r="S231" s="38">
        <f t="shared" si="31"/>
        <v>3017305</v>
      </c>
      <c r="T231" s="38">
        <v>387367</v>
      </c>
      <c r="U231" s="38">
        <v>2629938</v>
      </c>
      <c r="W231" s="38" t="s">
        <v>2113</v>
      </c>
      <c r="X231" s="38" t="s">
        <v>264</v>
      </c>
      <c r="Y231" s="38">
        <v>1363307</v>
      </c>
      <c r="Z231" s="38">
        <f t="shared" si="32"/>
        <v>3626528</v>
      </c>
      <c r="AA231" s="38">
        <v>231007</v>
      </c>
      <c r="AB231" s="38">
        <v>3395521</v>
      </c>
    </row>
    <row r="232" spans="1:28" ht="15">
      <c r="A232" s="67">
        <v>226</v>
      </c>
      <c r="B232" s="68" t="s">
        <v>2106</v>
      </c>
      <c r="C232" s="67" t="s">
        <v>2107</v>
      </c>
      <c r="D232" s="67" t="s">
        <v>2096</v>
      </c>
      <c r="E232" s="16" t="s">
        <v>2108</v>
      </c>
      <c r="F232" s="52">
        <f t="shared" si="30"/>
        <v>2523134</v>
      </c>
      <c r="G232" s="30">
        <f>VLOOKUP(C232,P$7:U232,3,FALSE)</f>
        <v>919000</v>
      </c>
      <c r="H232" s="30">
        <f t="shared" si="33"/>
        <v>94020</v>
      </c>
      <c r="I232" s="30">
        <f t="shared" si="34"/>
        <v>65475</v>
      </c>
      <c r="J232" s="30">
        <f t="shared" si="35"/>
        <v>28545</v>
      </c>
      <c r="K232" s="30">
        <f t="shared" si="36"/>
        <v>280485</v>
      </c>
      <c r="L232" s="30">
        <f t="shared" si="37"/>
        <v>1229629</v>
      </c>
      <c r="M232" s="53">
        <f t="shared" si="38"/>
        <v>29850</v>
      </c>
      <c r="N232" s="53">
        <f t="shared" si="39"/>
        <v>1199779</v>
      </c>
      <c r="O232" s="53"/>
      <c r="P232" s="38" t="s">
        <v>2113</v>
      </c>
      <c r="Q232" s="38" t="s">
        <v>264</v>
      </c>
      <c r="R232" s="38">
        <v>7623350</v>
      </c>
      <c r="S232" s="38">
        <f t="shared" si="31"/>
        <v>2901046</v>
      </c>
      <c r="T232" s="38">
        <v>194743</v>
      </c>
      <c r="U232" s="38">
        <v>2706303</v>
      </c>
      <c r="W232" s="38" t="s">
        <v>2116</v>
      </c>
      <c r="X232" s="38" t="s">
        <v>174</v>
      </c>
      <c r="Y232" s="38">
        <v>21599</v>
      </c>
      <c r="Z232" s="38">
        <f t="shared" si="32"/>
        <v>1531189</v>
      </c>
      <c r="AA232" s="38">
        <v>44700</v>
      </c>
      <c r="AB232" s="38">
        <v>1486489</v>
      </c>
    </row>
    <row r="233" spans="1:28" ht="15">
      <c r="A233" s="67">
        <v>227</v>
      </c>
      <c r="B233" s="68" t="s">
        <v>2109</v>
      </c>
      <c r="C233" s="67" t="s">
        <v>2110</v>
      </c>
      <c r="D233" s="67" t="s">
        <v>2096</v>
      </c>
      <c r="E233" s="16" t="s">
        <v>2111</v>
      </c>
      <c r="F233" s="52">
        <f t="shared" si="30"/>
        <v>6095954</v>
      </c>
      <c r="G233" s="30">
        <f>VLOOKUP(C233,P$7:U233,3,FALSE)</f>
        <v>1055237</v>
      </c>
      <c r="H233" s="30">
        <f t="shared" si="33"/>
        <v>3017305</v>
      </c>
      <c r="I233" s="30">
        <f t="shared" si="34"/>
        <v>387367</v>
      </c>
      <c r="J233" s="30">
        <f t="shared" si="35"/>
        <v>2629938</v>
      </c>
      <c r="K233" s="30">
        <f t="shared" si="36"/>
        <v>59161</v>
      </c>
      <c r="L233" s="30">
        <f t="shared" si="37"/>
        <v>1964251</v>
      </c>
      <c r="M233" s="53">
        <f t="shared" si="38"/>
        <v>0</v>
      </c>
      <c r="N233" s="53">
        <f t="shared" si="39"/>
        <v>1964251</v>
      </c>
      <c r="O233" s="53"/>
      <c r="P233" s="38" t="s">
        <v>2116</v>
      </c>
      <c r="Q233" s="38" t="s">
        <v>174</v>
      </c>
      <c r="R233" s="38">
        <v>333550</v>
      </c>
      <c r="S233" s="38">
        <f t="shared" si="31"/>
        <v>1042714</v>
      </c>
      <c r="T233" s="38">
        <v>56550</v>
      </c>
      <c r="U233" s="38">
        <v>986164</v>
      </c>
      <c r="W233" s="38" t="s">
        <v>2118</v>
      </c>
      <c r="X233" s="38" t="s">
        <v>206</v>
      </c>
      <c r="Y233" s="38">
        <v>1554024</v>
      </c>
      <c r="Z233" s="38">
        <f t="shared" si="32"/>
        <v>2314487</v>
      </c>
      <c r="AA233" s="38">
        <v>913708</v>
      </c>
      <c r="AB233" s="38">
        <v>1400779</v>
      </c>
    </row>
    <row r="234" spans="1:28" ht="15">
      <c r="A234" s="67">
        <v>228</v>
      </c>
      <c r="B234" s="68" t="s">
        <v>2112</v>
      </c>
      <c r="C234" s="67" t="s">
        <v>2113</v>
      </c>
      <c r="D234" s="67" t="s">
        <v>2096</v>
      </c>
      <c r="E234" s="16" t="s">
        <v>2114</v>
      </c>
      <c r="F234" s="52">
        <f t="shared" si="30"/>
        <v>15514231</v>
      </c>
      <c r="G234" s="30">
        <f>VLOOKUP(C234,P$7:U234,3,FALSE)</f>
        <v>7623350</v>
      </c>
      <c r="H234" s="30">
        <f t="shared" si="33"/>
        <v>2901046</v>
      </c>
      <c r="I234" s="30">
        <f t="shared" si="34"/>
        <v>194743</v>
      </c>
      <c r="J234" s="30">
        <f t="shared" si="35"/>
        <v>2706303</v>
      </c>
      <c r="K234" s="30">
        <f t="shared" si="36"/>
        <v>1363307</v>
      </c>
      <c r="L234" s="30">
        <f t="shared" si="37"/>
        <v>3626528</v>
      </c>
      <c r="M234" s="53">
        <f t="shared" si="38"/>
        <v>231007</v>
      </c>
      <c r="N234" s="53">
        <f t="shared" si="39"/>
        <v>3395521</v>
      </c>
      <c r="O234" s="53"/>
      <c r="P234" s="38" t="s">
        <v>2118</v>
      </c>
      <c r="Q234" s="38" t="s">
        <v>206</v>
      </c>
      <c r="R234" s="38">
        <v>12229136</v>
      </c>
      <c r="S234" s="38">
        <f t="shared" si="31"/>
        <v>2857035</v>
      </c>
      <c r="T234" s="38">
        <v>1251563</v>
      </c>
      <c r="U234" s="38">
        <v>1605472</v>
      </c>
      <c r="W234" s="38" t="s">
        <v>2121</v>
      </c>
      <c r="X234" s="38" t="s">
        <v>207</v>
      </c>
      <c r="Y234" s="38">
        <v>2872457</v>
      </c>
      <c r="Z234" s="38">
        <f t="shared" si="32"/>
        <v>14791080</v>
      </c>
      <c r="AA234" s="38">
        <v>1073900</v>
      </c>
      <c r="AB234" s="38">
        <v>13717180</v>
      </c>
    </row>
    <row r="235" spans="1:28" ht="15">
      <c r="A235" s="67">
        <v>229</v>
      </c>
      <c r="B235" s="68" t="s">
        <v>2115</v>
      </c>
      <c r="C235" s="67" t="s">
        <v>2116</v>
      </c>
      <c r="D235" s="67" t="s">
        <v>2096</v>
      </c>
      <c r="E235" s="16" t="s">
        <v>2006</v>
      </c>
      <c r="F235" s="52">
        <f t="shared" si="30"/>
        <v>2929052</v>
      </c>
      <c r="G235" s="30">
        <f>VLOOKUP(C235,P$7:U235,3,FALSE)</f>
        <v>333550</v>
      </c>
      <c r="H235" s="30">
        <f t="shared" si="33"/>
        <v>1042714</v>
      </c>
      <c r="I235" s="30">
        <f t="shared" si="34"/>
        <v>56550</v>
      </c>
      <c r="J235" s="30">
        <f t="shared" si="35"/>
        <v>986164</v>
      </c>
      <c r="K235" s="30">
        <f t="shared" si="36"/>
        <v>21599</v>
      </c>
      <c r="L235" s="30">
        <f t="shared" si="37"/>
        <v>1531189</v>
      </c>
      <c r="M235" s="53">
        <f t="shared" si="38"/>
        <v>44700</v>
      </c>
      <c r="N235" s="53">
        <f t="shared" si="39"/>
        <v>1486489</v>
      </c>
      <c r="O235" s="53"/>
      <c r="P235" s="38" t="s">
        <v>2121</v>
      </c>
      <c r="Q235" s="38" t="s">
        <v>207</v>
      </c>
      <c r="R235" s="38">
        <v>4583140</v>
      </c>
      <c r="S235" s="38">
        <f t="shared" si="31"/>
        <v>1104083</v>
      </c>
      <c r="T235" s="38">
        <v>24400</v>
      </c>
      <c r="U235" s="38">
        <v>1079683</v>
      </c>
      <c r="W235" s="38" t="s">
        <v>2124</v>
      </c>
      <c r="X235" s="38" t="s">
        <v>208</v>
      </c>
      <c r="Y235" s="38">
        <v>1741451</v>
      </c>
      <c r="Z235" s="38">
        <f t="shared" si="32"/>
        <v>1157171</v>
      </c>
      <c r="AA235" s="38">
        <v>105287</v>
      </c>
      <c r="AB235" s="38">
        <v>1051884</v>
      </c>
    </row>
    <row r="236" spans="1:28" ht="15">
      <c r="A236" s="67">
        <v>230</v>
      </c>
      <c r="B236" s="68" t="s">
        <v>2117</v>
      </c>
      <c r="C236" s="67" t="s">
        <v>2118</v>
      </c>
      <c r="D236" s="67" t="s">
        <v>2096</v>
      </c>
      <c r="E236" s="16" t="s">
        <v>2119</v>
      </c>
      <c r="F236" s="52">
        <f t="shared" si="30"/>
        <v>18954682</v>
      </c>
      <c r="G236" s="30">
        <f>VLOOKUP(C236,P$7:U236,3,FALSE)</f>
        <v>12229136</v>
      </c>
      <c r="H236" s="30">
        <f t="shared" si="33"/>
        <v>2857035</v>
      </c>
      <c r="I236" s="30">
        <f t="shared" si="34"/>
        <v>1251563</v>
      </c>
      <c r="J236" s="30">
        <f t="shared" si="35"/>
        <v>1605472</v>
      </c>
      <c r="K236" s="30">
        <f t="shared" si="36"/>
        <v>1554024</v>
      </c>
      <c r="L236" s="30">
        <f t="shared" si="37"/>
        <v>2314487</v>
      </c>
      <c r="M236" s="53">
        <f t="shared" si="38"/>
        <v>913708</v>
      </c>
      <c r="N236" s="53">
        <f t="shared" si="39"/>
        <v>1400779</v>
      </c>
      <c r="O236" s="53"/>
      <c r="P236" s="38" t="s">
        <v>2124</v>
      </c>
      <c r="Q236" s="38" t="s">
        <v>208</v>
      </c>
      <c r="R236" s="38">
        <v>2482718</v>
      </c>
      <c r="S236" s="38">
        <f t="shared" si="31"/>
        <v>4097834</v>
      </c>
      <c r="T236" s="38">
        <v>719110</v>
      </c>
      <c r="U236" s="38">
        <v>3378724</v>
      </c>
      <c r="W236" s="38" t="s">
        <v>2127</v>
      </c>
      <c r="X236" s="38" t="s">
        <v>209</v>
      </c>
      <c r="Y236" s="38">
        <v>14495105</v>
      </c>
      <c r="Z236" s="38">
        <f t="shared" si="32"/>
        <v>5434451</v>
      </c>
      <c r="AA236" s="38">
        <v>126300</v>
      </c>
      <c r="AB236" s="38">
        <v>5308151</v>
      </c>
    </row>
    <row r="237" spans="1:28" ht="15">
      <c r="A237" s="67">
        <v>231</v>
      </c>
      <c r="B237" s="68" t="s">
        <v>2120</v>
      </c>
      <c r="C237" s="67" t="s">
        <v>2121</v>
      </c>
      <c r="D237" s="67" t="s">
        <v>2096</v>
      </c>
      <c r="E237" s="16" t="s">
        <v>2122</v>
      </c>
      <c r="F237" s="52">
        <f t="shared" si="30"/>
        <v>23350760</v>
      </c>
      <c r="G237" s="30">
        <f>VLOOKUP(C237,P$7:U237,3,FALSE)</f>
        <v>4583140</v>
      </c>
      <c r="H237" s="30">
        <f t="shared" si="33"/>
        <v>1104083</v>
      </c>
      <c r="I237" s="30">
        <f t="shared" si="34"/>
        <v>24400</v>
      </c>
      <c r="J237" s="30">
        <f t="shared" si="35"/>
        <v>1079683</v>
      </c>
      <c r="K237" s="30">
        <f t="shared" si="36"/>
        <v>2872457</v>
      </c>
      <c r="L237" s="30">
        <f t="shared" si="37"/>
        <v>14791080</v>
      </c>
      <c r="M237" s="53">
        <f t="shared" si="38"/>
        <v>1073900</v>
      </c>
      <c r="N237" s="53">
        <f t="shared" si="39"/>
        <v>13717180</v>
      </c>
      <c r="O237" s="53"/>
      <c r="P237" s="38" t="s">
        <v>2127</v>
      </c>
      <c r="Q237" s="38" t="s">
        <v>209</v>
      </c>
      <c r="R237" s="38">
        <v>6702622</v>
      </c>
      <c r="S237" s="38">
        <f t="shared" si="31"/>
        <v>4659852</v>
      </c>
      <c r="T237" s="38">
        <v>595985</v>
      </c>
      <c r="U237" s="38">
        <v>4063867</v>
      </c>
      <c r="W237" s="38" t="s">
        <v>2130</v>
      </c>
      <c r="X237" s="38" t="s">
        <v>210</v>
      </c>
      <c r="Y237" s="38">
        <v>39000</v>
      </c>
      <c r="Z237" s="38">
        <f t="shared" si="32"/>
        <v>2054831</v>
      </c>
      <c r="AA237" s="38">
        <v>2800</v>
      </c>
      <c r="AB237" s="38">
        <v>2052031</v>
      </c>
    </row>
    <row r="238" spans="1:28" ht="15">
      <c r="A238" s="67">
        <v>232</v>
      </c>
      <c r="B238" s="68" t="s">
        <v>2123</v>
      </c>
      <c r="C238" s="67" t="s">
        <v>2124</v>
      </c>
      <c r="D238" s="67" t="s">
        <v>2096</v>
      </c>
      <c r="E238" s="16" t="s">
        <v>2125</v>
      </c>
      <c r="F238" s="52">
        <f t="shared" si="30"/>
        <v>9479174</v>
      </c>
      <c r="G238" s="30">
        <f>VLOOKUP(C238,P$7:U238,3,FALSE)</f>
        <v>2482718</v>
      </c>
      <c r="H238" s="30">
        <f t="shared" si="33"/>
        <v>4097834</v>
      </c>
      <c r="I238" s="30">
        <f t="shared" si="34"/>
        <v>719110</v>
      </c>
      <c r="J238" s="30">
        <f t="shared" si="35"/>
        <v>3378724</v>
      </c>
      <c r="K238" s="30">
        <f t="shared" si="36"/>
        <v>1741451</v>
      </c>
      <c r="L238" s="30">
        <f t="shared" si="37"/>
        <v>1157171</v>
      </c>
      <c r="M238" s="53">
        <f t="shared" si="38"/>
        <v>105287</v>
      </c>
      <c r="N238" s="53">
        <f t="shared" si="39"/>
        <v>1051884</v>
      </c>
      <c r="O238" s="53"/>
      <c r="P238" s="38" t="s">
        <v>2130</v>
      </c>
      <c r="Q238" s="38" t="s">
        <v>210</v>
      </c>
      <c r="R238" s="38">
        <v>0</v>
      </c>
      <c r="S238" s="38">
        <f t="shared" si="31"/>
        <v>341845</v>
      </c>
      <c r="T238" s="38">
        <v>0</v>
      </c>
      <c r="U238" s="38">
        <v>341845</v>
      </c>
      <c r="W238" s="38" t="s">
        <v>2133</v>
      </c>
      <c r="X238" s="38" t="s">
        <v>533</v>
      </c>
      <c r="Y238" s="38">
        <v>0</v>
      </c>
      <c r="Z238" s="38">
        <f t="shared" si="32"/>
        <v>66500</v>
      </c>
      <c r="AA238" s="38">
        <v>0</v>
      </c>
      <c r="AB238" s="38">
        <v>66500</v>
      </c>
    </row>
    <row r="239" spans="1:28" ht="15">
      <c r="A239" s="67">
        <v>233</v>
      </c>
      <c r="B239" s="68" t="s">
        <v>2126</v>
      </c>
      <c r="C239" s="67" t="s">
        <v>2127</v>
      </c>
      <c r="D239" s="67" t="s">
        <v>2096</v>
      </c>
      <c r="E239" s="16" t="s">
        <v>2128</v>
      </c>
      <c r="F239" s="52">
        <f t="shared" si="30"/>
        <v>31292030</v>
      </c>
      <c r="G239" s="30">
        <f>VLOOKUP(C239,P$7:U239,3,FALSE)</f>
        <v>6702622</v>
      </c>
      <c r="H239" s="30">
        <f t="shared" si="33"/>
        <v>4659852</v>
      </c>
      <c r="I239" s="30">
        <f t="shared" si="34"/>
        <v>595985</v>
      </c>
      <c r="J239" s="30">
        <f t="shared" si="35"/>
        <v>4063867</v>
      </c>
      <c r="K239" s="30">
        <f t="shared" si="36"/>
        <v>14495105</v>
      </c>
      <c r="L239" s="30">
        <f t="shared" si="37"/>
        <v>5434451</v>
      </c>
      <c r="M239" s="53">
        <f t="shared" si="38"/>
        <v>126300</v>
      </c>
      <c r="N239" s="53">
        <f t="shared" si="39"/>
        <v>5308151</v>
      </c>
      <c r="O239" s="53"/>
      <c r="P239" s="38" t="s">
        <v>2133</v>
      </c>
      <c r="Q239" s="38" t="s">
        <v>533</v>
      </c>
      <c r="R239" s="38">
        <v>13600</v>
      </c>
      <c r="S239" s="38">
        <f t="shared" si="31"/>
        <v>254999</v>
      </c>
      <c r="T239" s="38">
        <v>27000</v>
      </c>
      <c r="U239" s="38">
        <v>227999</v>
      </c>
      <c r="W239" s="38" t="s">
        <v>2136</v>
      </c>
      <c r="X239" s="38" t="s">
        <v>211</v>
      </c>
      <c r="Y239" s="38">
        <v>1756500</v>
      </c>
      <c r="Z239" s="38">
        <f t="shared" si="32"/>
        <v>813800</v>
      </c>
      <c r="AA239" s="38">
        <v>0</v>
      </c>
      <c r="AB239" s="38">
        <v>813800</v>
      </c>
    </row>
    <row r="240" spans="1:28" ht="15">
      <c r="A240" s="67">
        <v>234</v>
      </c>
      <c r="B240" s="68" t="s">
        <v>2129</v>
      </c>
      <c r="C240" s="67" t="s">
        <v>2130</v>
      </c>
      <c r="D240" s="67" t="s">
        <v>2096</v>
      </c>
      <c r="E240" s="16" t="s">
        <v>2131</v>
      </c>
      <c r="F240" s="52">
        <f t="shared" si="30"/>
        <v>2435676</v>
      </c>
      <c r="G240" s="30">
        <f>VLOOKUP(C240,P$7:U240,3,FALSE)</f>
        <v>0</v>
      </c>
      <c r="H240" s="30">
        <f t="shared" si="33"/>
        <v>341845</v>
      </c>
      <c r="I240" s="30">
        <f t="shared" si="34"/>
        <v>0</v>
      </c>
      <c r="J240" s="30">
        <f t="shared" si="35"/>
        <v>341845</v>
      </c>
      <c r="K240" s="30">
        <f t="shared" si="36"/>
        <v>39000</v>
      </c>
      <c r="L240" s="30">
        <f t="shared" si="37"/>
        <v>2054831</v>
      </c>
      <c r="M240" s="53">
        <f t="shared" si="38"/>
        <v>2800</v>
      </c>
      <c r="N240" s="53">
        <f t="shared" si="39"/>
        <v>2052031</v>
      </c>
      <c r="O240" s="53"/>
      <c r="P240" s="38" t="s">
        <v>2136</v>
      </c>
      <c r="Q240" s="38" t="s">
        <v>211</v>
      </c>
      <c r="R240" s="38">
        <v>79000</v>
      </c>
      <c r="S240" s="38">
        <f t="shared" si="31"/>
        <v>1076600</v>
      </c>
      <c r="T240" s="38">
        <v>0</v>
      </c>
      <c r="U240" s="38">
        <v>1076600</v>
      </c>
      <c r="W240" s="38" t="s">
        <v>2139</v>
      </c>
      <c r="X240" s="38" t="s">
        <v>265</v>
      </c>
      <c r="Y240" s="38">
        <v>0</v>
      </c>
      <c r="Z240" s="38">
        <f t="shared" si="32"/>
        <v>346295</v>
      </c>
      <c r="AA240" s="38">
        <v>0</v>
      </c>
      <c r="AB240" s="38">
        <v>346295</v>
      </c>
    </row>
    <row r="241" spans="1:28" ht="15">
      <c r="A241" s="67">
        <v>235</v>
      </c>
      <c r="B241" s="68" t="s">
        <v>2132</v>
      </c>
      <c r="C241" s="67" t="s">
        <v>2133</v>
      </c>
      <c r="D241" s="67" t="s">
        <v>2096</v>
      </c>
      <c r="E241" s="16" t="s">
        <v>2134</v>
      </c>
      <c r="F241" s="52">
        <f t="shared" si="30"/>
        <v>335099</v>
      </c>
      <c r="G241" s="30">
        <f>VLOOKUP(C241,P$7:U241,3,FALSE)</f>
        <v>13600</v>
      </c>
      <c r="H241" s="30">
        <f t="shared" si="33"/>
        <v>254999</v>
      </c>
      <c r="I241" s="30">
        <f t="shared" si="34"/>
        <v>27000</v>
      </c>
      <c r="J241" s="30">
        <f t="shared" si="35"/>
        <v>227999</v>
      </c>
      <c r="K241" s="30">
        <f t="shared" si="36"/>
        <v>0</v>
      </c>
      <c r="L241" s="30">
        <f t="shared" si="37"/>
        <v>66500</v>
      </c>
      <c r="M241" s="53">
        <f t="shared" si="38"/>
        <v>0</v>
      </c>
      <c r="N241" s="53">
        <f t="shared" si="39"/>
        <v>66500</v>
      </c>
      <c r="O241" s="53"/>
      <c r="P241" s="38" t="s">
        <v>2139</v>
      </c>
      <c r="Q241" s="38" t="s">
        <v>265</v>
      </c>
      <c r="R241" s="38">
        <v>173846</v>
      </c>
      <c r="S241" s="38">
        <f t="shared" si="31"/>
        <v>2118240</v>
      </c>
      <c r="T241" s="38">
        <v>400575</v>
      </c>
      <c r="U241" s="38">
        <v>1717665</v>
      </c>
      <c r="W241" s="38" t="s">
        <v>2142</v>
      </c>
      <c r="X241" s="38" t="s">
        <v>534</v>
      </c>
      <c r="Y241" s="38">
        <v>116885</v>
      </c>
      <c r="Z241" s="38">
        <f t="shared" si="32"/>
        <v>146727</v>
      </c>
      <c r="AA241" s="38">
        <v>8000</v>
      </c>
      <c r="AB241" s="38">
        <v>138727</v>
      </c>
    </row>
    <row r="242" spans="1:28" ht="15">
      <c r="A242" s="67">
        <v>236</v>
      </c>
      <c r="B242" s="68" t="s">
        <v>2135</v>
      </c>
      <c r="C242" s="67" t="s">
        <v>2136</v>
      </c>
      <c r="D242" s="67" t="s">
        <v>2096</v>
      </c>
      <c r="E242" s="16" t="s">
        <v>2137</v>
      </c>
      <c r="F242" s="52">
        <f t="shared" si="30"/>
        <v>3725900</v>
      </c>
      <c r="G242" s="30">
        <f>VLOOKUP(C242,P$7:U242,3,FALSE)</f>
        <v>79000</v>
      </c>
      <c r="H242" s="30">
        <f t="shared" si="33"/>
        <v>1076600</v>
      </c>
      <c r="I242" s="30">
        <f t="shared" si="34"/>
        <v>0</v>
      </c>
      <c r="J242" s="30">
        <f t="shared" si="35"/>
        <v>1076600</v>
      </c>
      <c r="K242" s="30">
        <f t="shared" si="36"/>
        <v>1756500</v>
      </c>
      <c r="L242" s="30">
        <f t="shared" si="37"/>
        <v>813800</v>
      </c>
      <c r="M242" s="53">
        <f t="shared" si="38"/>
        <v>0</v>
      </c>
      <c r="N242" s="53">
        <f t="shared" si="39"/>
        <v>813800</v>
      </c>
      <c r="O242" s="53"/>
      <c r="P242" s="38" t="s">
        <v>2142</v>
      </c>
      <c r="Q242" s="38" t="s">
        <v>534</v>
      </c>
      <c r="R242" s="38">
        <v>892717</v>
      </c>
      <c r="S242" s="38">
        <f t="shared" si="31"/>
        <v>1092241</v>
      </c>
      <c r="T242" s="38">
        <v>156300</v>
      </c>
      <c r="U242" s="38">
        <v>935941</v>
      </c>
      <c r="W242" s="38" t="s">
        <v>2145</v>
      </c>
      <c r="X242" s="38" t="s">
        <v>212</v>
      </c>
      <c r="Y242" s="38">
        <v>0</v>
      </c>
      <c r="Z242" s="38">
        <f t="shared" si="32"/>
        <v>770738</v>
      </c>
      <c r="AA242" s="38">
        <v>32500</v>
      </c>
      <c r="AB242" s="38">
        <v>738238</v>
      </c>
    </row>
    <row r="243" spans="1:28" ht="15">
      <c r="A243" s="67">
        <v>237</v>
      </c>
      <c r="B243" s="68" t="s">
        <v>2138</v>
      </c>
      <c r="C243" s="67" t="s">
        <v>2139</v>
      </c>
      <c r="D243" s="67" t="s">
        <v>2096</v>
      </c>
      <c r="E243" s="16" t="s">
        <v>2140</v>
      </c>
      <c r="F243" s="52">
        <f t="shared" si="30"/>
        <v>2638381</v>
      </c>
      <c r="G243" s="30">
        <f>VLOOKUP(C243,P$7:U243,3,FALSE)</f>
        <v>173846</v>
      </c>
      <c r="H243" s="30">
        <f t="shared" si="33"/>
        <v>2118240</v>
      </c>
      <c r="I243" s="30">
        <f t="shared" si="34"/>
        <v>400575</v>
      </c>
      <c r="J243" s="30">
        <f t="shared" si="35"/>
        <v>1717665</v>
      </c>
      <c r="K243" s="30">
        <f t="shared" si="36"/>
        <v>0</v>
      </c>
      <c r="L243" s="30">
        <f t="shared" si="37"/>
        <v>346295</v>
      </c>
      <c r="M243" s="53">
        <f t="shared" si="38"/>
        <v>0</v>
      </c>
      <c r="N243" s="53">
        <f t="shared" si="39"/>
        <v>346295</v>
      </c>
      <c r="O243" s="53"/>
      <c r="P243" s="38" t="s">
        <v>2145</v>
      </c>
      <c r="Q243" s="38" t="s">
        <v>212</v>
      </c>
      <c r="R243" s="38">
        <v>105580</v>
      </c>
      <c r="S243" s="38">
        <f t="shared" si="31"/>
        <v>10475</v>
      </c>
      <c r="T243" s="38">
        <v>0</v>
      </c>
      <c r="U243" s="38">
        <v>10475</v>
      </c>
      <c r="W243" s="38" t="s">
        <v>2148</v>
      </c>
      <c r="X243" s="38" t="s">
        <v>88</v>
      </c>
      <c r="Y243" s="38">
        <v>3098050</v>
      </c>
      <c r="Z243" s="38">
        <f t="shared" si="32"/>
        <v>7133190</v>
      </c>
      <c r="AA243" s="38">
        <v>25400</v>
      </c>
      <c r="AB243" s="38">
        <v>7107790</v>
      </c>
    </row>
    <row r="244" spans="1:28" ht="15">
      <c r="A244" s="67">
        <v>238</v>
      </c>
      <c r="B244" s="68" t="s">
        <v>2141</v>
      </c>
      <c r="C244" s="67" t="s">
        <v>2142</v>
      </c>
      <c r="D244" s="67" t="s">
        <v>2096</v>
      </c>
      <c r="E244" s="16" t="s">
        <v>2143</v>
      </c>
      <c r="F244" s="52">
        <f t="shared" si="30"/>
        <v>2248570</v>
      </c>
      <c r="G244" s="30">
        <f>VLOOKUP(C244,P$7:U244,3,FALSE)</f>
        <v>892717</v>
      </c>
      <c r="H244" s="30">
        <f t="shared" si="33"/>
        <v>1092241</v>
      </c>
      <c r="I244" s="30">
        <f t="shared" si="34"/>
        <v>156300</v>
      </c>
      <c r="J244" s="30">
        <f t="shared" si="35"/>
        <v>935941</v>
      </c>
      <c r="K244" s="30">
        <f t="shared" si="36"/>
        <v>116885</v>
      </c>
      <c r="L244" s="30">
        <f t="shared" si="37"/>
        <v>146727</v>
      </c>
      <c r="M244" s="53">
        <f t="shared" si="38"/>
        <v>8000</v>
      </c>
      <c r="N244" s="53">
        <f t="shared" si="39"/>
        <v>138727</v>
      </c>
      <c r="O244" s="53"/>
      <c r="P244" s="38" t="s">
        <v>2148</v>
      </c>
      <c r="Q244" s="38" t="s">
        <v>88</v>
      </c>
      <c r="R244" s="38">
        <v>1494967</v>
      </c>
      <c r="S244" s="38">
        <f t="shared" si="31"/>
        <v>11760258</v>
      </c>
      <c r="T244" s="38">
        <v>841864</v>
      </c>
      <c r="U244" s="38">
        <v>10918394</v>
      </c>
      <c r="W244" s="38" t="s">
        <v>2150</v>
      </c>
      <c r="X244" s="38" t="s">
        <v>535</v>
      </c>
      <c r="Y244" s="38">
        <v>16000</v>
      </c>
      <c r="Z244" s="38">
        <f t="shared" si="32"/>
        <v>120517</v>
      </c>
      <c r="AA244" s="38">
        <v>15600</v>
      </c>
      <c r="AB244" s="38">
        <v>104917</v>
      </c>
    </row>
    <row r="245" spans="1:28" ht="15">
      <c r="A245" s="67">
        <v>239</v>
      </c>
      <c r="B245" s="68" t="s">
        <v>2144</v>
      </c>
      <c r="C245" s="67" t="s">
        <v>2145</v>
      </c>
      <c r="D245" s="67" t="s">
        <v>2096</v>
      </c>
      <c r="E245" s="16" t="s">
        <v>2146</v>
      </c>
      <c r="F245" s="52">
        <f t="shared" si="30"/>
        <v>886793</v>
      </c>
      <c r="G245" s="30">
        <f>VLOOKUP(C245,P$7:U245,3,FALSE)</f>
        <v>105580</v>
      </c>
      <c r="H245" s="30">
        <f t="shared" si="33"/>
        <v>10475</v>
      </c>
      <c r="I245" s="30">
        <f t="shared" si="34"/>
        <v>0</v>
      </c>
      <c r="J245" s="30">
        <f t="shared" si="35"/>
        <v>10475</v>
      </c>
      <c r="K245" s="30">
        <f t="shared" si="36"/>
        <v>0</v>
      </c>
      <c r="L245" s="30">
        <f t="shared" si="37"/>
        <v>770738</v>
      </c>
      <c r="M245" s="53">
        <f t="shared" si="38"/>
        <v>32500</v>
      </c>
      <c r="N245" s="53">
        <f t="shared" si="39"/>
        <v>738238</v>
      </c>
      <c r="O245" s="53"/>
      <c r="P245" s="38" t="s">
        <v>2150</v>
      </c>
      <c r="Q245" s="38" t="s">
        <v>535</v>
      </c>
      <c r="R245" s="38">
        <v>243000</v>
      </c>
      <c r="S245" s="38">
        <f t="shared" si="31"/>
        <v>774651</v>
      </c>
      <c r="T245" s="38">
        <v>168350</v>
      </c>
      <c r="U245" s="38">
        <v>606301</v>
      </c>
      <c r="W245" s="38" t="s">
        <v>2153</v>
      </c>
      <c r="X245" s="38" t="s">
        <v>213</v>
      </c>
      <c r="Y245" s="38">
        <v>65000</v>
      </c>
      <c r="Z245" s="38">
        <f t="shared" si="32"/>
        <v>10718407</v>
      </c>
      <c r="AA245" s="38">
        <v>239395</v>
      </c>
      <c r="AB245" s="38">
        <v>10479012</v>
      </c>
    </row>
    <row r="246" spans="1:28" ht="15">
      <c r="A246" s="67">
        <v>240</v>
      </c>
      <c r="B246" s="68" t="s">
        <v>2147</v>
      </c>
      <c r="C246" s="67" t="s">
        <v>2148</v>
      </c>
      <c r="D246" s="67" t="s">
        <v>2096</v>
      </c>
      <c r="E246" s="16" t="s">
        <v>1694</v>
      </c>
      <c r="F246" s="52">
        <f t="shared" si="30"/>
        <v>23486465</v>
      </c>
      <c r="G246" s="30">
        <f>VLOOKUP(C246,P$7:U246,3,FALSE)</f>
        <v>1494967</v>
      </c>
      <c r="H246" s="30">
        <f t="shared" si="33"/>
        <v>11760258</v>
      </c>
      <c r="I246" s="30">
        <f t="shared" si="34"/>
        <v>841864</v>
      </c>
      <c r="J246" s="30">
        <f t="shared" si="35"/>
        <v>10918394</v>
      </c>
      <c r="K246" s="30">
        <f t="shared" si="36"/>
        <v>3098050</v>
      </c>
      <c r="L246" s="30">
        <f t="shared" si="37"/>
        <v>7133190</v>
      </c>
      <c r="M246" s="53">
        <f t="shared" si="38"/>
        <v>25400</v>
      </c>
      <c r="N246" s="53">
        <f t="shared" si="39"/>
        <v>7107790</v>
      </c>
      <c r="O246" s="53"/>
      <c r="P246" s="38" t="s">
        <v>2153</v>
      </c>
      <c r="Q246" s="38" t="s">
        <v>213</v>
      </c>
      <c r="R246" s="38">
        <v>225750</v>
      </c>
      <c r="S246" s="38">
        <f t="shared" si="31"/>
        <v>4118759</v>
      </c>
      <c r="T246" s="38">
        <v>200075</v>
      </c>
      <c r="U246" s="38">
        <v>3918684</v>
      </c>
      <c r="W246" s="38" t="s">
        <v>2156</v>
      </c>
      <c r="X246" s="38" t="s">
        <v>214</v>
      </c>
      <c r="Y246" s="38">
        <v>0</v>
      </c>
      <c r="Z246" s="38">
        <f t="shared" si="32"/>
        <v>1172796</v>
      </c>
      <c r="AA246" s="38">
        <v>237000</v>
      </c>
      <c r="AB246" s="38">
        <v>935796</v>
      </c>
    </row>
    <row r="247" spans="1:28" ht="15">
      <c r="A247" s="67">
        <v>241</v>
      </c>
      <c r="B247" s="68" t="s">
        <v>2149</v>
      </c>
      <c r="C247" s="67" t="s">
        <v>2150</v>
      </c>
      <c r="D247" s="67" t="s">
        <v>2096</v>
      </c>
      <c r="E247" s="16" t="s">
        <v>2151</v>
      </c>
      <c r="F247" s="52">
        <f t="shared" si="30"/>
        <v>1154168</v>
      </c>
      <c r="G247" s="30">
        <f>VLOOKUP(C247,P$7:U247,3,FALSE)</f>
        <v>243000</v>
      </c>
      <c r="H247" s="30">
        <f t="shared" si="33"/>
        <v>774651</v>
      </c>
      <c r="I247" s="30">
        <f t="shared" si="34"/>
        <v>168350</v>
      </c>
      <c r="J247" s="30">
        <f t="shared" si="35"/>
        <v>606301</v>
      </c>
      <c r="K247" s="30">
        <f t="shared" si="36"/>
        <v>16000</v>
      </c>
      <c r="L247" s="30">
        <f t="shared" si="37"/>
        <v>120517</v>
      </c>
      <c r="M247" s="53">
        <f t="shared" si="38"/>
        <v>15600</v>
      </c>
      <c r="N247" s="53">
        <f t="shared" si="39"/>
        <v>104917</v>
      </c>
      <c r="O247" s="53"/>
      <c r="P247" s="38" t="s">
        <v>2156</v>
      </c>
      <c r="Q247" s="38" t="s">
        <v>214</v>
      </c>
      <c r="R247" s="38">
        <v>98850</v>
      </c>
      <c r="S247" s="38">
        <f t="shared" si="31"/>
        <v>465565</v>
      </c>
      <c r="T247" s="38">
        <v>104000</v>
      </c>
      <c r="U247" s="38">
        <v>361565</v>
      </c>
      <c r="W247" s="38" t="s">
        <v>2159</v>
      </c>
      <c r="X247" s="38" t="s">
        <v>215</v>
      </c>
      <c r="Y247" s="38">
        <v>235500</v>
      </c>
      <c r="Z247" s="38">
        <f t="shared" si="32"/>
        <v>1681144</v>
      </c>
      <c r="AA247" s="38">
        <v>150</v>
      </c>
      <c r="AB247" s="38">
        <v>1680994</v>
      </c>
    </row>
    <row r="248" spans="1:28" ht="15">
      <c r="A248" s="67">
        <v>242</v>
      </c>
      <c r="B248" s="68" t="s">
        <v>2152</v>
      </c>
      <c r="C248" s="67" t="s">
        <v>2153</v>
      </c>
      <c r="D248" s="67" t="s">
        <v>2096</v>
      </c>
      <c r="E248" s="16" t="s">
        <v>2154</v>
      </c>
      <c r="F248" s="52">
        <f t="shared" si="30"/>
        <v>15127916</v>
      </c>
      <c r="G248" s="30">
        <f>VLOOKUP(C248,P$7:U248,3,FALSE)</f>
        <v>225750</v>
      </c>
      <c r="H248" s="30">
        <f t="shared" si="33"/>
        <v>4118759</v>
      </c>
      <c r="I248" s="30">
        <f t="shared" si="34"/>
        <v>200075</v>
      </c>
      <c r="J248" s="30">
        <f t="shared" si="35"/>
        <v>3918684</v>
      </c>
      <c r="K248" s="30">
        <f t="shared" si="36"/>
        <v>65000</v>
      </c>
      <c r="L248" s="30">
        <f t="shared" si="37"/>
        <v>10718407</v>
      </c>
      <c r="M248" s="53">
        <f t="shared" si="38"/>
        <v>239395</v>
      </c>
      <c r="N248" s="53">
        <f t="shared" si="39"/>
        <v>10479012</v>
      </c>
      <c r="O248" s="53"/>
      <c r="P248" s="38" t="s">
        <v>2159</v>
      </c>
      <c r="Q248" s="38" t="s">
        <v>215</v>
      </c>
      <c r="R248" s="38">
        <v>94486</v>
      </c>
      <c r="S248" s="38">
        <f t="shared" si="31"/>
        <v>7253444</v>
      </c>
      <c r="T248" s="38">
        <v>10800</v>
      </c>
      <c r="U248" s="38">
        <v>7242644</v>
      </c>
      <c r="W248" s="38" t="s">
        <v>2162</v>
      </c>
      <c r="X248" s="38" t="s">
        <v>216</v>
      </c>
      <c r="Y248" s="38">
        <v>66400</v>
      </c>
      <c r="Z248" s="38">
        <f t="shared" si="32"/>
        <v>633277</v>
      </c>
      <c r="AA248" s="38">
        <v>0</v>
      </c>
      <c r="AB248" s="38">
        <v>633277</v>
      </c>
    </row>
    <row r="249" spans="1:28" ht="15">
      <c r="A249" s="67">
        <v>243</v>
      </c>
      <c r="B249" s="68" t="s">
        <v>2155</v>
      </c>
      <c r="C249" s="67" t="s">
        <v>2156</v>
      </c>
      <c r="D249" s="67" t="s">
        <v>2096</v>
      </c>
      <c r="E249" s="16" t="s">
        <v>2157</v>
      </c>
      <c r="F249" s="52">
        <f t="shared" si="30"/>
        <v>1737211</v>
      </c>
      <c r="G249" s="30">
        <f>VLOOKUP(C249,P$7:U249,3,FALSE)</f>
        <v>98850</v>
      </c>
      <c r="H249" s="30">
        <f t="shared" si="33"/>
        <v>465565</v>
      </c>
      <c r="I249" s="30">
        <f t="shared" si="34"/>
        <v>104000</v>
      </c>
      <c r="J249" s="30">
        <f t="shared" si="35"/>
        <v>361565</v>
      </c>
      <c r="K249" s="30">
        <f t="shared" si="36"/>
        <v>0</v>
      </c>
      <c r="L249" s="30">
        <f t="shared" si="37"/>
        <v>1172796</v>
      </c>
      <c r="M249" s="53">
        <f t="shared" si="38"/>
        <v>237000</v>
      </c>
      <c r="N249" s="53">
        <f t="shared" si="39"/>
        <v>935796</v>
      </c>
      <c r="O249" s="53"/>
      <c r="P249" s="38" t="s">
        <v>2162</v>
      </c>
      <c r="Q249" s="38" t="s">
        <v>216</v>
      </c>
      <c r="R249" s="38">
        <v>0</v>
      </c>
      <c r="S249" s="38">
        <f t="shared" si="31"/>
        <v>394724</v>
      </c>
      <c r="T249" s="38">
        <v>57457</v>
      </c>
      <c r="U249" s="38">
        <v>337267</v>
      </c>
      <c r="W249" s="38" t="s">
        <v>2165</v>
      </c>
      <c r="X249" s="38" t="s">
        <v>217</v>
      </c>
      <c r="Y249" s="38">
        <v>283964</v>
      </c>
      <c r="Z249" s="38">
        <f t="shared" si="32"/>
        <v>3391268</v>
      </c>
      <c r="AA249" s="38">
        <v>10000</v>
      </c>
      <c r="AB249" s="38">
        <v>3381268</v>
      </c>
    </row>
    <row r="250" spans="1:28" ht="15">
      <c r="A250" s="67">
        <v>244</v>
      </c>
      <c r="B250" s="68" t="s">
        <v>2158</v>
      </c>
      <c r="C250" s="67" t="s">
        <v>2159</v>
      </c>
      <c r="D250" s="67" t="s">
        <v>2096</v>
      </c>
      <c r="E250" s="16" t="s">
        <v>2160</v>
      </c>
      <c r="F250" s="52">
        <f t="shared" si="30"/>
        <v>9264574</v>
      </c>
      <c r="G250" s="30">
        <f>VLOOKUP(C250,P$7:U250,3,FALSE)</f>
        <v>94486</v>
      </c>
      <c r="H250" s="30">
        <f t="shared" si="33"/>
        <v>7253444</v>
      </c>
      <c r="I250" s="30">
        <f t="shared" si="34"/>
        <v>10800</v>
      </c>
      <c r="J250" s="30">
        <f t="shared" si="35"/>
        <v>7242644</v>
      </c>
      <c r="K250" s="30">
        <f t="shared" si="36"/>
        <v>235500</v>
      </c>
      <c r="L250" s="30">
        <f t="shared" si="37"/>
        <v>1681144</v>
      </c>
      <c r="M250" s="53">
        <f t="shared" si="38"/>
        <v>150</v>
      </c>
      <c r="N250" s="53">
        <f t="shared" si="39"/>
        <v>1680994</v>
      </c>
      <c r="O250" s="53"/>
      <c r="P250" s="38" t="s">
        <v>2165</v>
      </c>
      <c r="Q250" s="38" t="s">
        <v>217</v>
      </c>
      <c r="R250" s="38">
        <v>15269828</v>
      </c>
      <c r="S250" s="38">
        <f t="shared" si="31"/>
        <v>818453</v>
      </c>
      <c r="T250" s="38">
        <v>566781</v>
      </c>
      <c r="U250" s="38">
        <v>251672</v>
      </c>
      <c r="W250" s="38" t="s">
        <v>2169</v>
      </c>
      <c r="X250" s="38" t="s">
        <v>218</v>
      </c>
      <c r="Y250" s="38">
        <v>32786778</v>
      </c>
      <c r="Z250" s="38">
        <f t="shared" si="32"/>
        <v>31757826</v>
      </c>
      <c r="AA250" s="38">
        <v>1115200</v>
      </c>
      <c r="AB250" s="38">
        <v>30642626</v>
      </c>
    </row>
    <row r="251" spans="1:28" ht="15">
      <c r="A251" s="67">
        <v>245</v>
      </c>
      <c r="B251" s="68" t="s">
        <v>2161</v>
      </c>
      <c r="C251" s="67" t="s">
        <v>2162</v>
      </c>
      <c r="D251" s="67" t="s">
        <v>2096</v>
      </c>
      <c r="E251" s="16" t="s">
        <v>2163</v>
      </c>
      <c r="F251" s="52">
        <f t="shared" si="30"/>
        <v>1094401</v>
      </c>
      <c r="G251" s="30">
        <f>VLOOKUP(C251,P$7:U251,3,FALSE)</f>
        <v>0</v>
      </c>
      <c r="H251" s="30">
        <f t="shared" si="33"/>
        <v>394724</v>
      </c>
      <c r="I251" s="30">
        <f t="shared" si="34"/>
        <v>57457</v>
      </c>
      <c r="J251" s="30">
        <f t="shared" si="35"/>
        <v>337267</v>
      </c>
      <c r="K251" s="30">
        <f t="shared" si="36"/>
        <v>66400</v>
      </c>
      <c r="L251" s="30">
        <f t="shared" si="37"/>
        <v>633277</v>
      </c>
      <c r="M251" s="53">
        <f t="shared" si="38"/>
        <v>0</v>
      </c>
      <c r="N251" s="53">
        <f t="shared" si="39"/>
        <v>633277</v>
      </c>
      <c r="O251" s="53"/>
      <c r="P251" s="38" t="s">
        <v>2169</v>
      </c>
      <c r="Q251" s="38" t="s">
        <v>218</v>
      </c>
      <c r="R251" s="38">
        <v>1946050</v>
      </c>
      <c r="S251" s="38">
        <f t="shared" si="31"/>
        <v>16621724</v>
      </c>
      <c r="T251" s="38">
        <v>534800</v>
      </c>
      <c r="U251" s="38">
        <v>16086924</v>
      </c>
      <c r="W251" s="38" t="s">
        <v>2172</v>
      </c>
      <c r="X251" s="38" t="s">
        <v>536</v>
      </c>
      <c r="Y251" s="38">
        <v>0</v>
      </c>
      <c r="Z251" s="38">
        <f t="shared" si="32"/>
        <v>30050</v>
      </c>
      <c r="AA251" s="38">
        <v>0</v>
      </c>
      <c r="AB251" s="38">
        <v>30050</v>
      </c>
    </row>
    <row r="252" spans="1:28" ht="15">
      <c r="A252" s="67">
        <v>246</v>
      </c>
      <c r="B252" s="68" t="s">
        <v>2164</v>
      </c>
      <c r="C252" s="67" t="s">
        <v>2165</v>
      </c>
      <c r="D252" s="67" t="s">
        <v>2096</v>
      </c>
      <c r="E252" s="16" t="s">
        <v>2166</v>
      </c>
      <c r="F252" s="52">
        <f t="shared" si="30"/>
        <v>19763513</v>
      </c>
      <c r="G252" s="30">
        <f>VLOOKUP(C252,P$7:U252,3,FALSE)</f>
        <v>15269828</v>
      </c>
      <c r="H252" s="30">
        <f t="shared" si="33"/>
        <v>818453</v>
      </c>
      <c r="I252" s="30">
        <f t="shared" si="34"/>
        <v>566781</v>
      </c>
      <c r="J252" s="30">
        <f t="shared" si="35"/>
        <v>251672</v>
      </c>
      <c r="K252" s="30">
        <f t="shared" si="36"/>
        <v>283964</v>
      </c>
      <c r="L252" s="30">
        <f t="shared" si="37"/>
        <v>3391268</v>
      </c>
      <c r="M252" s="53">
        <f t="shared" si="38"/>
        <v>10000</v>
      </c>
      <c r="N252" s="53">
        <f t="shared" si="39"/>
        <v>3381268</v>
      </c>
      <c r="O252" s="53"/>
      <c r="P252" s="38" t="s">
        <v>2172</v>
      </c>
      <c r="Q252" s="38" t="s">
        <v>536</v>
      </c>
      <c r="R252" s="38">
        <v>0</v>
      </c>
      <c r="S252" s="38">
        <f t="shared" si="31"/>
        <v>340020</v>
      </c>
      <c r="T252" s="38">
        <v>142000</v>
      </c>
      <c r="U252" s="38">
        <v>198020</v>
      </c>
      <c r="W252" s="38" t="s">
        <v>2175</v>
      </c>
      <c r="X252" s="38" t="s">
        <v>219</v>
      </c>
      <c r="Y252" s="38">
        <v>879000</v>
      </c>
      <c r="Z252" s="38">
        <f t="shared" si="32"/>
        <v>814704</v>
      </c>
      <c r="AA252" s="38">
        <v>0</v>
      </c>
      <c r="AB252" s="38">
        <v>814704</v>
      </c>
    </row>
    <row r="253" spans="1:28" ht="15">
      <c r="A253" s="67">
        <v>247</v>
      </c>
      <c r="B253" s="68" t="s">
        <v>2168</v>
      </c>
      <c r="C253" s="67" t="s">
        <v>2169</v>
      </c>
      <c r="D253" s="67" t="s">
        <v>2167</v>
      </c>
      <c r="E253" s="16" t="s">
        <v>2170</v>
      </c>
      <c r="F253" s="52">
        <f t="shared" si="30"/>
        <v>83112378</v>
      </c>
      <c r="G253" s="30">
        <f>VLOOKUP(C253,P$7:U253,3,FALSE)</f>
        <v>1946050</v>
      </c>
      <c r="H253" s="30">
        <f t="shared" si="33"/>
        <v>16621724</v>
      </c>
      <c r="I253" s="30">
        <f t="shared" si="34"/>
        <v>534800</v>
      </c>
      <c r="J253" s="30">
        <f t="shared" si="35"/>
        <v>16086924</v>
      </c>
      <c r="K253" s="30">
        <f t="shared" si="36"/>
        <v>32786778</v>
      </c>
      <c r="L253" s="30">
        <f t="shared" si="37"/>
        <v>31757826</v>
      </c>
      <c r="M253" s="53">
        <f t="shared" si="38"/>
        <v>1115200</v>
      </c>
      <c r="N253" s="53">
        <f t="shared" si="39"/>
        <v>30642626</v>
      </c>
      <c r="O253" s="53"/>
      <c r="P253" s="38" t="s">
        <v>2175</v>
      </c>
      <c r="Q253" s="38" t="s">
        <v>219</v>
      </c>
      <c r="R253" s="38">
        <v>230000</v>
      </c>
      <c r="S253" s="38">
        <f t="shared" si="31"/>
        <v>1434516</v>
      </c>
      <c r="T253" s="38">
        <v>186501</v>
      </c>
      <c r="U253" s="38">
        <v>1248015</v>
      </c>
      <c r="W253" s="38" t="s">
        <v>2178</v>
      </c>
      <c r="X253" s="38" t="s">
        <v>220</v>
      </c>
      <c r="Y253" s="38">
        <v>258002</v>
      </c>
      <c r="Z253" s="38">
        <f t="shared" si="32"/>
        <v>2106424</v>
      </c>
      <c r="AA253" s="38">
        <v>0</v>
      </c>
      <c r="AB253" s="38">
        <v>2106424</v>
      </c>
    </row>
    <row r="254" spans="1:28" ht="15">
      <c r="A254" s="67">
        <v>248</v>
      </c>
      <c r="B254" s="68" t="s">
        <v>2171</v>
      </c>
      <c r="C254" s="67" t="s">
        <v>2172</v>
      </c>
      <c r="D254" s="67" t="s">
        <v>2167</v>
      </c>
      <c r="E254" s="16" t="s">
        <v>2173</v>
      </c>
      <c r="F254" s="52">
        <f t="shared" si="30"/>
        <v>370070</v>
      </c>
      <c r="G254" s="30">
        <f>VLOOKUP(C254,P$7:U254,3,FALSE)</f>
        <v>0</v>
      </c>
      <c r="H254" s="30">
        <f t="shared" si="33"/>
        <v>340020</v>
      </c>
      <c r="I254" s="30">
        <f t="shared" si="34"/>
        <v>142000</v>
      </c>
      <c r="J254" s="30">
        <f t="shared" si="35"/>
        <v>198020</v>
      </c>
      <c r="K254" s="30">
        <f t="shared" si="36"/>
        <v>0</v>
      </c>
      <c r="L254" s="30">
        <f t="shared" si="37"/>
        <v>30050</v>
      </c>
      <c r="M254" s="53">
        <f t="shared" si="38"/>
        <v>0</v>
      </c>
      <c r="N254" s="53">
        <f t="shared" si="39"/>
        <v>30050</v>
      </c>
      <c r="O254" s="53"/>
      <c r="P254" s="38" t="s">
        <v>2178</v>
      </c>
      <c r="Q254" s="38" t="s">
        <v>220</v>
      </c>
      <c r="R254" s="38">
        <v>2440239</v>
      </c>
      <c r="S254" s="38">
        <f t="shared" si="31"/>
        <v>1056216</v>
      </c>
      <c r="T254" s="38">
        <v>0</v>
      </c>
      <c r="U254" s="38">
        <v>1056216</v>
      </c>
      <c r="W254" s="38" t="s">
        <v>2181</v>
      </c>
      <c r="X254" s="38" t="s">
        <v>221</v>
      </c>
      <c r="Y254" s="38">
        <v>610000</v>
      </c>
      <c r="Z254" s="38">
        <f t="shared" si="32"/>
        <v>10680878</v>
      </c>
      <c r="AA254" s="38">
        <v>600</v>
      </c>
      <c r="AB254" s="38">
        <v>10680278</v>
      </c>
    </row>
    <row r="255" spans="1:28" ht="15">
      <c r="A255" s="67">
        <v>249</v>
      </c>
      <c r="B255" s="68" t="s">
        <v>2174</v>
      </c>
      <c r="C255" s="67" t="s">
        <v>2175</v>
      </c>
      <c r="D255" s="67" t="s">
        <v>2167</v>
      </c>
      <c r="E255" s="16" t="s">
        <v>2176</v>
      </c>
      <c r="F255" s="52">
        <f t="shared" si="30"/>
        <v>3358220</v>
      </c>
      <c r="G255" s="30">
        <f>VLOOKUP(C255,P$7:U255,3,FALSE)</f>
        <v>230000</v>
      </c>
      <c r="H255" s="30">
        <f t="shared" si="33"/>
        <v>1434516</v>
      </c>
      <c r="I255" s="30">
        <f t="shared" si="34"/>
        <v>186501</v>
      </c>
      <c r="J255" s="30">
        <f t="shared" si="35"/>
        <v>1248015</v>
      </c>
      <c r="K255" s="30">
        <f t="shared" si="36"/>
        <v>879000</v>
      </c>
      <c r="L255" s="30">
        <f t="shared" si="37"/>
        <v>814704</v>
      </c>
      <c r="M255" s="53">
        <f t="shared" si="38"/>
        <v>0</v>
      </c>
      <c r="N255" s="53">
        <f t="shared" si="39"/>
        <v>814704</v>
      </c>
      <c r="O255" s="53"/>
      <c r="P255" s="38" t="s">
        <v>2181</v>
      </c>
      <c r="Q255" s="38" t="s">
        <v>221</v>
      </c>
      <c r="R255" s="38">
        <v>86975951</v>
      </c>
      <c r="S255" s="38">
        <f t="shared" si="31"/>
        <v>33056804</v>
      </c>
      <c r="T255" s="38">
        <v>464550</v>
      </c>
      <c r="U255" s="38">
        <v>32592254</v>
      </c>
      <c r="W255" s="38" t="s">
        <v>2184</v>
      </c>
      <c r="X255" s="38" t="s">
        <v>222</v>
      </c>
      <c r="Y255" s="38">
        <v>13802802</v>
      </c>
      <c r="Z255" s="38">
        <f t="shared" si="32"/>
        <v>98924170</v>
      </c>
      <c r="AA255" s="38">
        <v>0</v>
      </c>
      <c r="AB255" s="38">
        <v>98924170</v>
      </c>
    </row>
    <row r="256" spans="1:28" ht="15">
      <c r="A256" s="67">
        <v>250</v>
      </c>
      <c r="B256" s="68" t="s">
        <v>2177</v>
      </c>
      <c r="C256" s="67" t="s">
        <v>2178</v>
      </c>
      <c r="D256" s="67" t="s">
        <v>2167</v>
      </c>
      <c r="E256" s="16" t="s">
        <v>2179</v>
      </c>
      <c r="F256" s="52">
        <f t="shared" si="30"/>
        <v>5860881</v>
      </c>
      <c r="G256" s="30">
        <f>VLOOKUP(C256,P$7:U256,3,FALSE)</f>
        <v>2440239</v>
      </c>
      <c r="H256" s="30">
        <f t="shared" si="33"/>
        <v>1056216</v>
      </c>
      <c r="I256" s="30">
        <f t="shared" si="34"/>
        <v>0</v>
      </c>
      <c r="J256" s="30">
        <f t="shared" si="35"/>
        <v>1056216</v>
      </c>
      <c r="K256" s="30">
        <f t="shared" si="36"/>
        <v>258002</v>
      </c>
      <c r="L256" s="30">
        <f t="shared" si="37"/>
        <v>2106424</v>
      </c>
      <c r="M256" s="53">
        <f t="shared" si="38"/>
        <v>0</v>
      </c>
      <c r="N256" s="53">
        <f t="shared" si="39"/>
        <v>2106424</v>
      </c>
      <c r="O256" s="53"/>
      <c r="P256" s="38" t="s">
        <v>2184</v>
      </c>
      <c r="Q256" s="38" t="s">
        <v>222</v>
      </c>
      <c r="R256" s="38">
        <v>93700804</v>
      </c>
      <c r="S256" s="38">
        <f t="shared" si="31"/>
        <v>39919457</v>
      </c>
      <c r="T256" s="38">
        <v>507027</v>
      </c>
      <c r="U256" s="38">
        <v>39412430</v>
      </c>
      <c r="W256" s="38" t="s">
        <v>2187</v>
      </c>
      <c r="X256" s="38" t="s">
        <v>223</v>
      </c>
      <c r="Y256" s="38">
        <v>5464708</v>
      </c>
      <c r="Z256" s="38">
        <f t="shared" si="32"/>
        <v>40555824</v>
      </c>
      <c r="AA256" s="38">
        <v>17365078</v>
      </c>
      <c r="AB256" s="38">
        <v>23190746</v>
      </c>
    </row>
    <row r="257" spans="1:28" ht="15">
      <c r="A257" s="67">
        <v>251</v>
      </c>
      <c r="B257" s="68" t="s">
        <v>2180</v>
      </c>
      <c r="C257" s="67" t="s">
        <v>2181</v>
      </c>
      <c r="D257" s="67" t="s">
        <v>2167</v>
      </c>
      <c r="E257" s="16" t="s">
        <v>2182</v>
      </c>
      <c r="F257" s="52">
        <f t="shared" si="30"/>
        <v>131323633</v>
      </c>
      <c r="G257" s="30">
        <f>VLOOKUP(C257,P$7:U257,3,FALSE)</f>
        <v>86975951</v>
      </c>
      <c r="H257" s="30">
        <f t="shared" si="33"/>
        <v>33056804</v>
      </c>
      <c r="I257" s="30">
        <f t="shared" si="34"/>
        <v>464550</v>
      </c>
      <c r="J257" s="30">
        <f t="shared" si="35"/>
        <v>32592254</v>
      </c>
      <c r="K257" s="30">
        <f t="shared" si="36"/>
        <v>610000</v>
      </c>
      <c r="L257" s="30">
        <f t="shared" si="37"/>
        <v>10680878</v>
      </c>
      <c r="M257" s="53">
        <f t="shared" si="38"/>
        <v>600</v>
      </c>
      <c r="N257" s="53">
        <f t="shared" si="39"/>
        <v>10680278</v>
      </c>
      <c r="O257" s="53"/>
      <c r="P257" s="38" t="s">
        <v>2187</v>
      </c>
      <c r="Q257" s="38" t="s">
        <v>223</v>
      </c>
      <c r="R257" s="38">
        <v>826973</v>
      </c>
      <c r="S257" s="38">
        <f t="shared" si="31"/>
        <v>6196073</v>
      </c>
      <c r="T257" s="38">
        <v>112500</v>
      </c>
      <c r="U257" s="38">
        <v>6083573</v>
      </c>
      <c r="W257" s="38" t="s">
        <v>2190</v>
      </c>
      <c r="X257" s="38" t="s">
        <v>224</v>
      </c>
      <c r="Y257" s="38">
        <v>4891101</v>
      </c>
      <c r="Z257" s="38">
        <f t="shared" si="32"/>
        <v>14704372</v>
      </c>
      <c r="AA257" s="38">
        <v>137635</v>
      </c>
      <c r="AB257" s="38">
        <v>14566737</v>
      </c>
    </row>
    <row r="258" spans="1:28" ht="15">
      <c r="A258" s="67">
        <v>252</v>
      </c>
      <c r="B258" s="68" t="s">
        <v>2183</v>
      </c>
      <c r="C258" s="67" t="s">
        <v>2184</v>
      </c>
      <c r="D258" s="67" t="s">
        <v>2167</v>
      </c>
      <c r="E258" s="16" t="s">
        <v>2185</v>
      </c>
      <c r="F258" s="52">
        <f t="shared" si="30"/>
        <v>246347233</v>
      </c>
      <c r="G258" s="30">
        <f>VLOOKUP(C258,P$7:U258,3,FALSE)</f>
        <v>93700804</v>
      </c>
      <c r="H258" s="30">
        <f t="shared" si="33"/>
        <v>39919457</v>
      </c>
      <c r="I258" s="30">
        <f t="shared" si="34"/>
        <v>507027</v>
      </c>
      <c r="J258" s="30">
        <f t="shared" si="35"/>
        <v>39412430</v>
      </c>
      <c r="K258" s="30">
        <f t="shared" si="36"/>
        <v>13802802</v>
      </c>
      <c r="L258" s="30">
        <f t="shared" si="37"/>
        <v>98924170</v>
      </c>
      <c r="M258" s="53">
        <f t="shared" si="38"/>
        <v>0</v>
      </c>
      <c r="N258" s="53">
        <f t="shared" si="39"/>
        <v>98924170</v>
      </c>
      <c r="O258" s="53"/>
      <c r="P258" s="38" t="s">
        <v>2190</v>
      </c>
      <c r="Q258" s="38" t="s">
        <v>224</v>
      </c>
      <c r="R258" s="38">
        <v>121000</v>
      </c>
      <c r="S258" s="38">
        <f t="shared" si="31"/>
        <v>6247678</v>
      </c>
      <c r="T258" s="38">
        <v>1200</v>
      </c>
      <c r="U258" s="38">
        <v>6246478</v>
      </c>
      <c r="W258" s="38" t="s">
        <v>2193</v>
      </c>
      <c r="X258" s="38" t="s">
        <v>225</v>
      </c>
      <c r="Y258" s="38">
        <v>29433301</v>
      </c>
      <c r="Z258" s="38">
        <f t="shared" si="32"/>
        <v>101063483</v>
      </c>
      <c r="AA258" s="38">
        <v>0</v>
      </c>
      <c r="AB258" s="38">
        <v>101063483</v>
      </c>
    </row>
    <row r="259" spans="1:28" ht="15">
      <c r="A259" s="67">
        <v>253</v>
      </c>
      <c r="B259" s="68" t="s">
        <v>2186</v>
      </c>
      <c r="C259" s="67" t="s">
        <v>2187</v>
      </c>
      <c r="D259" s="67" t="s">
        <v>2167</v>
      </c>
      <c r="E259" s="16" t="s">
        <v>2188</v>
      </c>
      <c r="F259" s="52">
        <f t="shared" si="30"/>
        <v>53043578</v>
      </c>
      <c r="G259" s="30">
        <f>VLOOKUP(C259,P$7:U259,3,FALSE)</f>
        <v>826973</v>
      </c>
      <c r="H259" s="30">
        <f t="shared" si="33"/>
        <v>6196073</v>
      </c>
      <c r="I259" s="30">
        <f t="shared" si="34"/>
        <v>112500</v>
      </c>
      <c r="J259" s="30">
        <f t="shared" si="35"/>
        <v>6083573</v>
      </c>
      <c r="K259" s="30">
        <f t="shared" si="36"/>
        <v>5464708</v>
      </c>
      <c r="L259" s="30">
        <f t="shared" si="37"/>
        <v>40555824</v>
      </c>
      <c r="M259" s="53">
        <f t="shared" si="38"/>
        <v>17365078</v>
      </c>
      <c r="N259" s="53">
        <f t="shared" si="39"/>
        <v>23190746</v>
      </c>
      <c r="O259" s="53"/>
      <c r="P259" s="38" t="s">
        <v>2193</v>
      </c>
      <c r="Q259" s="38" t="s">
        <v>225</v>
      </c>
      <c r="R259" s="38">
        <v>21393428</v>
      </c>
      <c r="S259" s="38">
        <f t="shared" si="31"/>
        <v>5336512</v>
      </c>
      <c r="T259" s="38">
        <v>1095579</v>
      </c>
      <c r="U259" s="38">
        <v>4240933</v>
      </c>
      <c r="W259" s="38" t="s">
        <v>2196</v>
      </c>
      <c r="X259" s="38" t="s">
        <v>226</v>
      </c>
      <c r="Y259" s="38">
        <v>2971950</v>
      </c>
      <c r="Z259" s="38">
        <f t="shared" si="32"/>
        <v>6893396</v>
      </c>
      <c r="AA259" s="38">
        <v>44000</v>
      </c>
      <c r="AB259" s="38">
        <v>6849396</v>
      </c>
    </row>
    <row r="260" spans="1:28" ht="15">
      <c r="A260" s="67">
        <v>254</v>
      </c>
      <c r="B260" s="68" t="s">
        <v>2189</v>
      </c>
      <c r="C260" s="67" t="s">
        <v>2190</v>
      </c>
      <c r="D260" s="67" t="s">
        <v>2167</v>
      </c>
      <c r="E260" s="16" t="s">
        <v>2191</v>
      </c>
      <c r="F260" s="52">
        <f t="shared" si="30"/>
        <v>25964151</v>
      </c>
      <c r="G260" s="30">
        <f>VLOOKUP(C260,P$7:U260,3,FALSE)</f>
        <v>121000</v>
      </c>
      <c r="H260" s="30">
        <f t="shared" si="33"/>
        <v>6247678</v>
      </c>
      <c r="I260" s="30">
        <f t="shared" si="34"/>
        <v>1200</v>
      </c>
      <c r="J260" s="30">
        <f t="shared" si="35"/>
        <v>6246478</v>
      </c>
      <c r="K260" s="30">
        <f t="shared" si="36"/>
        <v>4891101</v>
      </c>
      <c r="L260" s="30">
        <f t="shared" si="37"/>
        <v>14704372</v>
      </c>
      <c r="M260" s="53">
        <f t="shared" si="38"/>
        <v>137635</v>
      </c>
      <c r="N260" s="53">
        <f t="shared" si="39"/>
        <v>14566737</v>
      </c>
      <c r="O260" s="53"/>
      <c r="P260" s="38" t="s">
        <v>2196</v>
      </c>
      <c r="Q260" s="38" t="s">
        <v>226</v>
      </c>
      <c r="R260" s="38">
        <v>62100</v>
      </c>
      <c r="S260" s="38">
        <f t="shared" si="31"/>
        <v>10007276</v>
      </c>
      <c r="T260" s="38">
        <v>51700</v>
      </c>
      <c r="U260" s="38">
        <v>9955576</v>
      </c>
      <c r="W260" s="38" t="s">
        <v>2199</v>
      </c>
      <c r="X260" s="38" t="s">
        <v>266</v>
      </c>
      <c r="Y260" s="38">
        <v>28235000</v>
      </c>
      <c r="Z260" s="38">
        <f t="shared" si="32"/>
        <v>36172051</v>
      </c>
      <c r="AA260" s="38">
        <v>0</v>
      </c>
      <c r="AB260" s="38">
        <v>36172051</v>
      </c>
    </row>
    <row r="261" spans="1:28" ht="15">
      <c r="A261" s="67">
        <v>255</v>
      </c>
      <c r="B261" s="68" t="s">
        <v>2192</v>
      </c>
      <c r="C261" s="67" t="s">
        <v>2193</v>
      </c>
      <c r="D261" s="67" t="s">
        <v>2167</v>
      </c>
      <c r="E261" s="16" t="s">
        <v>2194</v>
      </c>
      <c r="F261" s="52">
        <f t="shared" si="30"/>
        <v>157226724</v>
      </c>
      <c r="G261" s="30">
        <f>VLOOKUP(C261,P$7:U261,3,FALSE)</f>
        <v>21393428</v>
      </c>
      <c r="H261" s="30">
        <f t="shared" si="33"/>
        <v>5336512</v>
      </c>
      <c r="I261" s="30">
        <f t="shared" si="34"/>
        <v>1095579</v>
      </c>
      <c r="J261" s="30">
        <f t="shared" si="35"/>
        <v>4240933</v>
      </c>
      <c r="K261" s="30">
        <f t="shared" si="36"/>
        <v>29433301</v>
      </c>
      <c r="L261" s="30">
        <f t="shared" si="37"/>
        <v>101063483</v>
      </c>
      <c r="M261" s="53">
        <f t="shared" si="38"/>
        <v>0</v>
      </c>
      <c r="N261" s="53">
        <f t="shared" si="39"/>
        <v>101063483</v>
      </c>
      <c r="O261" s="53"/>
      <c r="P261" s="38" t="s">
        <v>2199</v>
      </c>
      <c r="Q261" s="38" t="s">
        <v>266</v>
      </c>
      <c r="R261" s="38">
        <v>1148232</v>
      </c>
      <c r="S261" s="38">
        <f t="shared" si="31"/>
        <v>4861551</v>
      </c>
      <c r="T261" s="38">
        <v>320200</v>
      </c>
      <c r="U261" s="38">
        <v>4541351</v>
      </c>
      <c r="W261" s="38" t="s">
        <v>2202</v>
      </c>
      <c r="X261" s="38" t="s">
        <v>227</v>
      </c>
      <c r="Y261" s="38">
        <v>1164800</v>
      </c>
      <c r="Z261" s="38">
        <f t="shared" si="32"/>
        <v>6971098</v>
      </c>
      <c r="AA261" s="38">
        <v>1128066</v>
      </c>
      <c r="AB261" s="38">
        <v>5843032</v>
      </c>
    </row>
    <row r="262" spans="1:28" ht="15">
      <c r="A262" s="67">
        <v>256</v>
      </c>
      <c r="B262" s="68" t="s">
        <v>2195</v>
      </c>
      <c r="C262" s="67" t="s">
        <v>2196</v>
      </c>
      <c r="D262" s="67" t="s">
        <v>2167</v>
      </c>
      <c r="E262" s="16" t="s">
        <v>2197</v>
      </c>
      <c r="F262" s="52">
        <f t="shared" si="30"/>
        <v>19934722</v>
      </c>
      <c r="G262" s="30">
        <f>VLOOKUP(C262,P$7:U262,3,FALSE)</f>
        <v>62100</v>
      </c>
      <c r="H262" s="30">
        <f t="shared" si="33"/>
        <v>10007276</v>
      </c>
      <c r="I262" s="30">
        <f t="shared" si="34"/>
        <v>51700</v>
      </c>
      <c r="J262" s="30">
        <f t="shared" si="35"/>
        <v>9955576</v>
      </c>
      <c r="K262" s="30">
        <f t="shared" si="36"/>
        <v>2971950</v>
      </c>
      <c r="L262" s="30">
        <f t="shared" si="37"/>
        <v>6893396</v>
      </c>
      <c r="M262" s="53">
        <f t="shared" si="38"/>
        <v>44000</v>
      </c>
      <c r="N262" s="53">
        <f t="shared" si="39"/>
        <v>6849396</v>
      </c>
      <c r="O262" s="53"/>
      <c r="P262" s="38" t="s">
        <v>2202</v>
      </c>
      <c r="Q262" s="38" t="s">
        <v>227</v>
      </c>
      <c r="R262" s="38">
        <v>27243229</v>
      </c>
      <c r="S262" s="38">
        <f t="shared" si="31"/>
        <v>5934199</v>
      </c>
      <c r="T262" s="38">
        <v>186525</v>
      </c>
      <c r="U262" s="38">
        <v>5747674</v>
      </c>
      <c r="W262" s="38" t="s">
        <v>2206</v>
      </c>
      <c r="X262" s="38" t="s">
        <v>228</v>
      </c>
      <c r="Y262" s="38">
        <v>374160</v>
      </c>
      <c r="Z262" s="38">
        <f t="shared" si="32"/>
        <v>642919</v>
      </c>
      <c r="AA262" s="38">
        <v>16200</v>
      </c>
      <c r="AB262" s="38">
        <v>626719</v>
      </c>
    </row>
    <row r="263" spans="1:28" ht="15">
      <c r="A263" s="67">
        <v>257</v>
      </c>
      <c r="B263" s="68" t="s">
        <v>2198</v>
      </c>
      <c r="C263" s="67" t="s">
        <v>2199</v>
      </c>
      <c r="D263" s="67" t="s">
        <v>2167</v>
      </c>
      <c r="E263" s="16" t="s">
        <v>2200</v>
      </c>
      <c r="F263" s="52">
        <f aca="true" t="shared" si="40" ref="F263:F326">G263+H263+K263+L263</f>
        <v>70416834</v>
      </c>
      <c r="G263" s="30">
        <f>VLOOKUP(C263,P$7:U263,3,FALSE)</f>
        <v>1148232</v>
      </c>
      <c r="H263" s="30">
        <f t="shared" si="33"/>
        <v>4861551</v>
      </c>
      <c r="I263" s="30">
        <f t="shared" si="34"/>
        <v>320200</v>
      </c>
      <c r="J263" s="30">
        <f t="shared" si="35"/>
        <v>4541351</v>
      </c>
      <c r="K263" s="30">
        <f t="shared" si="36"/>
        <v>28235000</v>
      </c>
      <c r="L263" s="30">
        <f t="shared" si="37"/>
        <v>36172051</v>
      </c>
      <c r="M263" s="53">
        <f t="shared" si="38"/>
        <v>0</v>
      </c>
      <c r="N263" s="53">
        <f t="shared" si="39"/>
        <v>36172051</v>
      </c>
      <c r="O263" s="53"/>
      <c r="P263" s="38" t="s">
        <v>2206</v>
      </c>
      <c r="Q263" s="38" t="s">
        <v>228</v>
      </c>
      <c r="R263" s="38">
        <v>303452</v>
      </c>
      <c r="S263" s="38">
        <f t="shared" si="31"/>
        <v>2205103</v>
      </c>
      <c r="T263" s="38">
        <v>304100</v>
      </c>
      <c r="U263" s="38">
        <v>1901003</v>
      </c>
      <c r="W263" s="38" t="s">
        <v>2209</v>
      </c>
      <c r="X263" s="38" t="s">
        <v>229</v>
      </c>
      <c r="Y263" s="38">
        <v>293660</v>
      </c>
      <c r="Z263" s="38">
        <f t="shared" si="32"/>
        <v>270355</v>
      </c>
      <c r="AA263" s="38">
        <v>7168</v>
      </c>
      <c r="AB263" s="38">
        <v>263187</v>
      </c>
    </row>
    <row r="264" spans="1:28" ht="15">
      <c r="A264" s="67">
        <v>258</v>
      </c>
      <c r="B264" s="68" t="s">
        <v>2201</v>
      </c>
      <c r="C264" s="67" t="s">
        <v>2202</v>
      </c>
      <c r="D264" s="67" t="s">
        <v>2167</v>
      </c>
      <c r="E264" s="16" t="s">
        <v>2203</v>
      </c>
      <c r="F264" s="52">
        <f t="shared" si="40"/>
        <v>41313326</v>
      </c>
      <c r="G264" s="30">
        <f>VLOOKUP(C264,P$7:U264,3,FALSE)</f>
        <v>27243229</v>
      </c>
      <c r="H264" s="30">
        <f t="shared" si="33"/>
        <v>5934199</v>
      </c>
      <c r="I264" s="30">
        <f t="shared" si="34"/>
        <v>186525</v>
      </c>
      <c r="J264" s="30">
        <f t="shared" si="35"/>
        <v>5747674</v>
      </c>
      <c r="K264" s="30">
        <f t="shared" si="36"/>
        <v>1164800</v>
      </c>
      <c r="L264" s="30">
        <f t="shared" si="37"/>
        <v>6971098</v>
      </c>
      <c r="M264" s="53">
        <f t="shared" si="38"/>
        <v>1128066</v>
      </c>
      <c r="N264" s="53">
        <f t="shared" si="39"/>
        <v>5843032</v>
      </c>
      <c r="O264" s="53"/>
      <c r="P264" s="38" t="s">
        <v>2209</v>
      </c>
      <c r="Q264" s="38" t="s">
        <v>229</v>
      </c>
      <c r="R264" s="38">
        <v>0</v>
      </c>
      <c r="S264" s="38">
        <f aca="true" t="shared" si="41" ref="S264:S327">T264+U264</f>
        <v>2131486</v>
      </c>
      <c r="T264" s="38">
        <v>609836</v>
      </c>
      <c r="U264" s="38">
        <v>1521650</v>
      </c>
      <c r="W264" s="38" t="s">
        <v>2212</v>
      </c>
      <c r="X264" s="38" t="s">
        <v>537</v>
      </c>
      <c r="Y264" s="38">
        <v>0</v>
      </c>
      <c r="Z264" s="38">
        <f aca="true" t="shared" si="42" ref="Z264:Z327">AA264+AB264</f>
        <v>639731</v>
      </c>
      <c r="AA264" s="38">
        <v>900</v>
      </c>
      <c r="AB264" s="38">
        <v>638831</v>
      </c>
    </row>
    <row r="265" spans="1:28" ht="15">
      <c r="A265" s="67">
        <v>259</v>
      </c>
      <c r="B265" s="68" t="s">
        <v>2205</v>
      </c>
      <c r="C265" s="67" t="s">
        <v>2206</v>
      </c>
      <c r="D265" s="67" t="s">
        <v>2204</v>
      </c>
      <c r="E265" s="16" t="s">
        <v>2207</v>
      </c>
      <c r="F265" s="52">
        <f t="shared" si="40"/>
        <v>3525634</v>
      </c>
      <c r="G265" s="30">
        <f>VLOOKUP(C265,P$7:U265,3,FALSE)</f>
        <v>303452</v>
      </c>
      <c r="H265" s="30">
        <f aca="true" t="shared" si="43" ref="H265:H328">I265+J265</f>
        <v>2205103</v>
      </c>
      <c r="I265" s="30">
        <f aca="true" t="shared" si="44" ref="I265:I328">VLOOKUP(C265,P$7:U$570,5,FALSE)</f>
        <v>304100</v>
      </c>
      <c r="J265" s="30">
        <f aca="true" t="shared" si="45" ref="J265:J328">VLOOKUP(C265,P$7:U$570,6,FALSE)</f>
        <v>1901003</v>
      </c>
      <c r="K265" s="30">
        <f aca="true" t="shared" si="46" ref="K265:K328">VLOOKUP(C265,W$7:AB$566,3,FALSE)</f>
        <v>374160</v>
      </c>
      <c r="L265" s="30">
        <f aca="true" t="shared" si="47" ref="L265:L328">M265+N265</f>
        <v>642919</v>
      </c>
      <c r="M265" s="53">
        <f aca="true" t="shared" si="48" ref="M265:M328">VLOOKUP(C265,W$7:AB$566,5,FALSE)</f>
        <v>16200</v>
      </c>
      <c r="N265" s="53">
        <f aca="true" t="shared" si="49" ref="N265:N328">VLOOKUP(C265,W$7:AB$566,6,FALSE)</f>
        <v>626719</v>
      </c>
      <c r="O265" s="53"/>
      <c r="P265" s="38" t="s">
        <v>2212</v>
      </c>
      <c r="Q265" s="38" t="s">
        <v>537</v>
      </c>
      <c r="R265" s="38">
        <v>0</v>
      </c>
      <c r="S265" s="38">
        <f t="shared" si="41"/>
        <v>144457</v>
      </c>
      <c r="T265" s="38">
        <v>8520</v>
      </c>
      <c r="U265" s="38">
        <v>135937</v>
      </c>
      <c r="W265" s="38" t="s">
        <v>2215</v>
      </c>
      <c r="X265" s="38" t="s">
        <v>230</v>
      </c>
      <c r="Y265" s="38">
        <v>4500</v>
      </c>
      <c r="Z265" s="38">
        <f t="shared" si="42"/>
        <v>629284</v>
      </c>
      <c r="AA265" s="38">
        <v>0</v>
      </c>
      <c r="AB265" s="38">
        <v>629284</v>
      </c>
    </row>
    <row r="266" spans="1:28" ht="15">
      <c r="A266" s="67">
        <v>260</v>
      </c>
      <c r="B266" s="68" t="s">
        <v>2208</v>
      </c>
      <c r="C266" s="67" t="s">
        <v>2209</v>
      </c>
      <c r="D266" s="67" t="s">
        <v>2204</v>
      </c>
      <c r="E266" s="16" t="s">
        <v>2210</v>
      </c>
      <c r="F266" s="52">
        <f t="shared" si="40"/>
        <v>2695501</v>
      </c>
      <c r="G266" s="30">
        <f>VLOOKUP(C266,P$7:U266,3,FALSE)</f>
        <v>0</v>
      </c>
      <c r="H266" s="30">
        <f t="shared" si="43"/>
        <v>2131486</v>
      </c>
      <c r="I266" s="30">
        <f t="shared" si="44"/>
        <v>609836</v>
      </c>
      <c r="J266" s="30">
        <f t="shared" si="45"/>
        <v>1521650</v>
      </c>
      <c r="K266" s="30">
        <f t="shared" si="46"/>
        <v>293660</v>
      </c>
      <c r="L266" s="30">
        <f t="shared" si="47"/>
        <v>270355</v>
      </c>
      <c r="M266" s="53">
        <f t="shared" si="48"/>
        <v>7168</v>
      </c>
      <c r="N266" s="53">
        <f t="shared" si="49"/>
        <v>263187</v>
      </c>
      <c r="O266" s="53"/>
      <c r="P266" s="38" t="s">
        <v>2215</v>
      </c>
      <c r="Q266" s="38" t="s">
        <v>230</v>
      </c>
      <c r="R266" s="38">
        <v>222000</v>
      </c>
      <c r="S266" s="38">
        <f t="shared" si="41"/>
        <v>272247</v>
      </c>
      <c r="T266" s="38">
        <v>0</v>
      </c>
      <c r="U266" s="38">
        <v>272247</v>
      </c>
      <c r="W266" s="38" t="s">
        <v>2218</v>
      </c>
      <c r="X266" s="38" t="s">
        <v>231</v>
      </c>
      <c r="Y266" s="38">
        <v>0</v>
      </c>
      <c r="Z266" s="38">
        <f t="shared" si="42"/>
        <v>1009166</v>
      </c>
      <c r="AA266" s="38">
        <v>0</v>
      </c>
      <c r="AB266" s="38">
        <v>1009166</v>
      </c>
    </row>
    <row r="267" spans="1:28" ht="15">
      <c r="A267" s="67">
        <v>261</v>
      </c>
      <c r="B267" s="68" t="s">
        <v>2211</v>
      </c>
      <c r="C267" s="67" t="s">
        <v>2212</v>
      </c>
      <c r="D267" s="67" t="s">
        <v>2204</v>
      </c>
      <c r="E267" s="16" t="s">
        <v>2213</v>
      </c>
      <c r="F267" s="52">
        <f t="shared" si="40"/>
        <v>784188</v>
      </c>
      <c r="G267" s="30">
        <f>VLOOKUP(C267,P$7:U267,3,FALSE)</f>
        <v>0</v>
      </c>
      <c r="H267" s="30">
        <f t="shared" si="43"/>
        <v>144457</v>
      </c>
      <c r="I267" s="30">
        <f t="shared" si="44"/>
        <v>8520</v>
      </c>
      <c r="J267" s="30">
        <f t="shared" si="45"/>
        <v>135937</v>
      </c>
      <c r="K267" s="30">
        <f t="shared" si="46"/>
        <v>0</v>
      </c>
      <c r="L267" s="30">
        <f t="shared" si="47"/>
        <v>639731</v>
      </c>
      <c r="M267" s="53">
        <f t="shared" si="48"/>
        <v>900</v>
      </c>
      <c r="N267" s="53">
        <f t="shared" si="49"/>
        <v>638831</v>
      </c>
      <c r="O267" s="53"/>
      <c r="P267" s="38" t="s">
        <v>2218</v>
      </c>
      <c r="Q267" s="38" t="s">
        <v>231</v>
      </c>
      <c r="R267" s="38">
        <v>27000</v>
      </c>
      <c r="S267" s="38">
        <f t="shared" si="41"/>
        <v>1424934</v>
      </c>
      <c r="T267" s="38">
        <v>41710</v>
      </c>
      <c r="U267" s="38">
        <v>1383224</v>
      </c>
      <c r="W267" s="38" t="s">
        <v>2221</v>
      </c>
      <c r="X267" s="38" t="s">
        <v>232</v>
      </c>
      <c r="Y267" s="38">
        <v>3235345</v>
      </c>
      <c r="Z267" s="38">
        <f t="shared" si="42"/>
        <v>7615562</v>
      </c>
      <c r="AA267" s="38">
        <v>0</v>
      </c>
      <c r="AB267" s="38">
        <v>7615562</v>
      </c>
    </row>
    <row r="268" spans="1:28" ht="15">
      <c r="A268" s="67">
        <v>262</v>
      </c>
      <c r="B268" s="68" t="s">
        <v>2214</v>
      </c>
      <c r="C268" s="67" t="s">
        <v>2215</v>
      </c>
      <c r="D268" s="67" t="s">
        <v>2204</v>
      </c>
      <c r="E268" s="16" t="s">
        <v>2216</v>
      </c>
      <c r="F268" s="52">
        <f t="shared" si="40"/>
        <v>1128031</v>
      </c>
      <c r="G268" s="30">
        <f>VLOOKUP(C268,P$7:U268,3,FALSE)</f>
        <v>222000</v>
      </c>
      <c r="H268" s="30">
        <f t="shared" si="43"/>
        <v>272247</v>
      </c>
      <c r="I268" s="30">
        <f t="shared" si="44"/>
        <v>0</v>
      </c>
      <c r="J268" s="30">
        <f t="shared" si="45"/>
        <v>272247</v>
      </c>
      <c r="K268" s="30">
        <f t="shared" si="46"/>
        <v>4500</v>
      </c>
      <c r="L268" s="30">
        <f t="shared" si="47"/>
        <v>629284</v>
      </c>
      <c r="M268" s="53">
        <f t="shared" si="48"/>
        <v>0</v>
      </c>
      <c r="N268" s="53">
        <f t="shared" si="49"/>
        <v>629284</v>
      </c>
      <c r="O268" s="53"/>
      <c r="P268" s="38" t="s">
        <v>2221</v>
      </c>
      <c r="Q268" s="38" t="s">
        <v>232</v>
      </c>
      <c r="R268" s="38">
        <v>0</v>
      </c>
      <c r="S268" s="38">
        <f t="shared" si="41"/>
        <v>4752055</v>
      </c>
      <c r="T268" s="38">
        <v>834650</v>
      </c>
      <c r="U268" s="38">
        <v>3917405</v>
      </c>
      <c r="W268" s="38" t="s">
        <v>2224</v>
      </c>
      <c r="X268" s="38" t="s">
        <v>233</v>
      </c>
      <c r="Y268" s="38">
        <v>759610</v>
      </c>
      <c r="Z268" s="38">
        <f t="shared" si="42"/>
        <v>1069293</v>
      </c>
      <c r="AA268" s="38">
        <v>311133</v>
      </c>
      <c r="AB268" s="38">
        <v>758160</v>
      </c>
    </row>
    <row r="269" spans="1:28" ht="15">
      <c r="A269" s="67">
        <v>263</v>
      </c>
      <c r="B269" s="68" t="s">
        <v>2217</v>
      </c>
      <c r="C269" s="67" t="s">
        <v>2218</v>
      </c>
      <c r="D269" s="67" t="s">
        <v>2204</v>
      </c>
      <c r="E269" s="16" t="s">
        <v>2219</v>
      </c>
      <c r="F269" s="52">
        <f t="shared" si="40"/>
        <v>2461100</v>
      </c>
      <c r="G269" s="30">
        <f>VLOOKUP(C269,P$7:U269,3,FALSE)</f>
        <v>27000</v>
      </c>
      <c r="H269" s="30">
        <f t="shared" si="43"/>
        <v>1424934</v>
      </c>
      <c r="I269" s="30">
        <f t="shared" si="44"/>
        <v>41710</v>
      </c>
      <c r="J269" s="30">
        <f t="shared" si="45"/>
        <v>1383224</v>
      </c>
      <c r="K269" s="30">
        <f t="shared" si="46"/>
        <v>0</v>
      </c>
      <c r="L269" s="30">
        <f t="shared" si="47"/>
        <v>1009166</v>
      </c>
      <c r="M269" s="53">
        <f t="shared" si="48"/>
        <v>0</v>
      </c>
      <c r="N269" s="53">
        <f t="shared" si="49"/>
        <v>1009166</v>
      </c>
      <c r="O269" s="53"/>
      <c r="P269" s="38" t="s">
        <v>2224</v>
      </c>
      <c r="Q269" s="38" t="s">
        <v>233</v>
      </c>
      <c r="R269" s="38">
        <v>1792351</v>
      </c>
      <c r="S269" s="38">
        <f t="shared" si="41"/>
        <v>3162078</v>
      </c>
      <c r="T269" s="38">
        <v>504850</v>
      </c>
      <c r="U269" s="38">
        <v>2657228</v>
      </c>
      <c r="W269" s="38" t="s">
        <v>2227</v>
      </c>
      <c r="X269" s="38" t="s">
        <v>234</v>
      </c>
      <c r="Y269" s="38">
        <v>449831</v>
      </c>
      <c r="Z269" s="38">
        <f t="shared" si="42"/>
        <v>343819</v>
      </c>
      <c r="AA269" s="38">
        <v>0</v>
      </c>
      <c r="AB269" s="38">
        <v>343819</v>
      </c>
    </row>
    <row r="270" spans="1:28" ht="15">
      <c r="A270" s="67">
        <v>264</v>
      </c>
      <c r="B270" s="68" t="s">
        <v>2220</v>
      </c>
      <c r="C270" s="67" t="s">
        <v>2221</v>
      </c>
      <c r="D270" s="67" t="s">
        <v>2204</v>
      </c>
      <c r="E270" s="16" t="s">
        <v>2222</v>
      </c>
      <c r="F270" s="52">
        <f t="shared" si="40"/>
        <v>15602962</v>
      </c>
      <c r="G270" s="30">
        <f>VLOOKUP(C270,P$7:U270,3,FALSE)</f>
        <v>0</v>
      </c>
      <c r="H270" s="30">
        <f t="shared" si="43"/>
        <v>4752055</v>
      </c>
      <c r="I270" s="30">
        <f t="shared" si="44"/>
        <v>834650</v>
      </c>
      <c r="J270" s="30">
        <f t="shared" si="45"/>
        <v>3917405</v>
      </c>
      <c r="K270" s="30">
        <f t="shared" si="46"/>
        <v>3235345</v>
      </c>
      <c r="L270" s="30">
        <f t="shared" si="47"/>
        <v>7615562</v>
      </c>
      <c r="M270" s="53">
        <f t="shared" si="48"/>
        <v>0</v>
      </c>
      <c r="N270" s="53">
        <f t="shared" si="49"/>
        <v>7615562</v>
      </c>
      <c r="O270" s="53"/>
      <c r="P270" s="38" t="s">
        <v>2227</v>
      </c>
      <c r="Q270" s="38" t="s">
        <v>234</v>
      </c>
      <c r="R270" s="38">
        <v>738200</v>
      </c>
      <c r="S270" s="38">
        <f t="shared" si="41"/>
        <v>2247254</v>
      </c>
      <c r="T270" s="38">
        <v>833220</v>
      </c>
      <c r="U270" s="38">
        <v>1414034</v>
      </c>
      <c r="W270" s="38" t="s">
        <v>2230</v>
      </c>
      <c r="X270" s="38" t="s">
        <v>235</v>
      </c>
      <c r="Y270" s="38">
        <v>0</v>
      </c>
      <c r="Z270" s="38">
        <f t="shared" si="42"/>
        <v>3027924</v>
      </c>
      <c r="AA270" s="38">
        <v>0</v>
      </c>
      <c r="AB270" s="38">
        <v>3027924</v>
      </c>
    </row>
    <row r="271" spans="1:28" ht="15">
      <c r="A271" s="67">
        <v>265</v>
      </c>
      <c r="B271" s="68" t="s">
        <v>2223</v>
      </c>
      <c r="C271" s="67" t="s">
        <v>2224</v>
      </c>
      <c r="D271" s="67" t="s">
        <v>2204</v>
      </c>
      <c r="E271" s="16" t="s">
        <v>2225</v>
      </c>
      <c r="F271" s="52">
        <f t="shared" si="40"/>
        <v>6783332</v>
      </c>
      <c r="G271" s="30">
        <f>VLOOKUP(C271,P$7:U271,3,FALSE)</f>
        <v>1792351</v>
      </c>
      <c r="H271" s="30">
        <f t="shared" si="43"/>
        <v>3162078</v>
      </c>
      <c r="I271" s="30">
        <f t="shared" si="44"/>
        <v>504850</v>
      </c>
      <c r="J271" s="30">
        <f t="shared" si="45"/>
        <v>2657228</v>
      </c>
      <c r="K271" s="30">
        <f t="shared" si="46"/>
        <v>759610</v>
      </c>
      <c r="L271" s="30">
        <f t="shared" si="47"/>
        <v>1069293</v>
      </c>
      <c r="M271" s="53">
        <f t="shared" si="48"/>
        <v>311133</v>
      </c>
      <c r="N271" s="53">
        <f t="shared" si="49"/>
        <v>758160</v>
      </c>
      <c r="O271" s="53"/>
      <c r="P271" s="38" t="s">
        <v>2230</v>
      </c>
      <c r="Q271" s="38" t="s">
        <v>235</v>
      </c>
      <c r="R271" s="38">
        <v>0</v>
      </c>
      <c r="S271" s="38">
        <f t="shared" si="41"/>
        <v>547893</v>
      </c>
      <c r="T271" s="38">
        <v>68300</v>
      </c>
      <c r="U271" s="38">
        <v>479593</v>
      </c>
      <c r="W271" s="38" t="s">
        <v>2233</v>
      </c>
      <c r="X271" s="38" t="s">
        <v>205</v>
      </c>
      <c r="Y271" s="38">
        <v>329460</v>
      </c>
      <c r="Z271" s="38">
        <f t="shared" si="42"/>
        <v>3970306</v>
      </c>
      <c r="AA271" s="38">
        <v>4800</v>
      </c>
      <c r="AB271" s="38">
        <v>3965506</v>
      </c>
    </row>
    <row r="272" spans="1:28" ht="15">
      <c r="A272" s="67">
        <v>266</v>
      </c>
      <c r="B272" s="68" t="s">
        <v>2226</v>
      </c>
      <c r="C272" s="67" t="s">
        <v>2227</v>
      </c>
      <c r="D272" s="67" t="s">
        <v>2204</v>
      </c>
      <c r="E272" s="16" t="s">
        <v>2228</v>
      </c>
      <c r="F272" s="52">
        <f t="shared" si="40"/>
        <v>3779104</v>
      </c>
      <c r="G272" s="30">
        <f>VLOOKUP(C272,P$7:U272,3,FALSE)</f>
        <v>738200</v>
      </c>
      <c r="H272" s="30">
        <f t="shared" si="43"/>
        <v>2247254</v>
      </c>
      <c r="I272" s="30">
        <f t="shared" si="44"/>
        <v>833220</v>
      </c>
      <c r="J272" s="30">
        <f t="shared" si="45"/>
        <v>1414034</v>
      </c>
      <c r="K272" s="30">
        <f t="shared" si="46"/>
        <v>449831</v>
      </c>
      <c r="L272" s="30">
        <f t="shared" si="47"/>
        <v>343819</v>
      </c>
      <c r="M272" s="53">
        <f t="shared" si="48"/>
        <v>0</v>
      </c>
      <c r="N272" s="53">
        <f t="shared" si="49"/>
        <v>343819</v>
      </c>
      <c r="O272" s="53"/>
      <c r="P272" s="38" t="s">
        <v>2233</v>
      </c>
      <c r="Q272" s="38" t="s">
        <v>205</v>
      </c>
      <c r="R272" s="38">
        <v>23900</v>
      </c>
      <c r="S272" s="38">
        <f t="shared" si="41"/>
        <v>1324537</v>
      </c>
      <c r="T272" s="38">
        <v>42700</v>
      </c>
      <c r="U272" s="38">
        <v>1281837</v>
      </c>
      <c r="W272" s="38" t="s">
        <v>2235</v>
      </c>
      <c r="X272" s="38" t="s">
        <v>236</v>
      </c>
      <c r="Y272" s="38">
        <v>6500</v>
      </c>
      <c r="Z272" s="38">
        <f t="shared" si="42"/>
        <v>114306</v>
      </c>
      <c r="AA272" s="38">
        <v>0</v>
      </c>
      <c r="AB272" s="38">
        <v>114306</v>
      </c>
    </row>
    <row r="273" spans="1:28" ht="15">
      <c r="A273" s="67">
        <v>267</v>
      </c>
      <c r="B273" s="68" t="s">
        <v>2229</v>
      </c>
      <c r="C273" s="67" t="s">
        <v>2230</v>
      </c>
      <c r="D273" s="67" t="s">
        <v>2204</v>
      </c>
      <c r="E273" s="16" t="s">
        <v>2231</v>
      </c>
      <c r="F273" s="52">
        <f t="shared" si="40"/>
        <v>3575817</v>
      </c>
      <c r="G273" s="30">
        <f>VLOOKUP(C273,P$7:U273,3,FALSE)</f>
        <v>0</v>
      </c>
      <c r="H273" s="30">
        <f t="shared" si="43"/>
        <v>547893</v>
      </c>
      <c r="I273" s="30">
        <f t="shared" si="44"/>
        <v>68300</v>
      </c>
      <c r="J273" s="30">
        <f t="shared" si="45"/>
        <v>479593</v>
      </c>
      <c r="K273" s="30">
        <f t="shared" si="46"/>
        <v>0</v>
      </c>
      <c r="L273" s="30">
        <f t="shared" si="47"/>
        <v>3027924</v>
      </c>
      <c r="M273" s="53">
        <f t="shared" si="48"/>
        <v>0</v>
      </c>
      <c r="N273" s="53">
        <f t="shared" si="49"/>
        <v>3027924</v>
      </c>
      <c r="O273" s="53"/>
      <c r="P273" s="38" t="s">
        <v>2235</v>
      </c>
      <c r="Q273" s="38" t="s">
        <v>236</v>
      </c>
      <c r="R273" s="38">
        <v>11550</v>
      </c>
      <c r="S273" s="38">
        <f t="shared" si="41"/>
        <v>725270</v>
      </c>
      <c r="T273" s="38">
        <v>92750</v>
      </c>
      <c r="U273" s="38">
        <v>632520</v>
      </c>
      <c r="W273" s="38" t="s">
        <v>2238</v>
      </c>
      <c r="X273" s="38" t="s">
        <v>237</v>
      </c>
      <c r="Y273" s="38">
        <v>54200</v>
      </c>
      <c r="Z273" s="38">
        <f t="shared" si="42"/>
        <v>299845</v>
      </c>
      <c r="AA273" s="38">
        <v>15848</v>
      </c>
      <c r="AB273" s="38">
        <v>283997</v>
      </c>
    </row>
    <row r="274" spans="1:28" ht="15">
      <c r="A274" s="67">
        <v>268</v>
      </c>
      <c r="B274" s="68" t="s">
        <v>2232</v>
      </c>
      <c r="C274" s="67" t="s">
        <v>2233</v>
      </c>
      <c r="D274" s="67" t="s">
        <v>2204</v>
      </c>
      <c r="E274" s="16" t="s">
        <v>2111</v>
      </c>
      <c r="F274" s="52">
        <f t="shared" si="40"/>
        <v>5648203</v>
      </c>
      <c r="G274" s="30">
        <f>VLOOKUP(C274,P$7:U274,3,FALSE)</f>
        <v>23900</v>
      </c>
      <c r="H274" s="30">
        <f t="shared" si="43"/>
        <v>1324537</v>
      </c>
      <c r="I274" s="30">
        <f t="shared" si="44"/>
        <v>42700</v>
      </c>
      <c r="J274" s="30">
        <f t="shared" si="45"/>
        <v>1281837</v>
      </c>
      <c r="K274" s="30">
        <f t="shared" si="46"/>
        <v>329460</v>
      </c>
      <c r="L274" s="30">
        <f t="shared" si="47"/>
        <v>3970306</v>
      </c>
      <c r="M274" s="53">
        <f t="shared" si="48"/>
        <v>4800</v>
      </c>
      <c r="N274" s="53">
        <f t="shared" si="49"/>
        <v>3965506</v>
      </c>
      <c r="O274" s="53"/>
      <c r="P274" s="38" t="s">
        <v>2238</v>
      </c>
      <c r="Q274" s="38" t="s">
        <v>237</v>
      </c>
      <c r="R274" s="38">
        <v>166510</v>
      </c>
      <c r="S274" s="38">
        <f t="shared" si="41"/>
        <v>592663</v>
      </c>
      <c r="T274" s="38">
        <v>63100</v>
      </c>
      <c r="U274" s="38">
        <v>529563</v>
      </c>
      <c r="W274" s="38" t="s">
        <v>2241</v>
      </c>
      <c r="X274" s="38" t="s">
        <v>238</v>
      </c>
      <c r="Y274" s="38">
        <v>0</v>
      </c>
      <c r="Z274" s="38">
        <f t="shared" si="42"/>
        <v>56336</v>
      </c>
      <c r="AA274" s="38">
        <v>8950</v>
      </c>
      <c r="AB274" s="38">
        <v>47386</v>
      </c>
    </row>
    <row r="275" spans="1:28" ht="15">
      <c r="A275" s="67">
        <v>269</v>
      </c>
      <c r="B275" s="68" t="s">
        <v>2234</v>
      </c>
      <c r="C275" s="67" t="s">
        <v>2235</v>
      </c>
      <c r="D275" s="67" t="s">
        <v>2204</v>
      </c>
      <c r="E275" s="16" t="s">
        <v>2236</v>
      </c>
      <c r="F275" s="52">
        <f t="shared" si="40"/>
        <v>857626</v>
      </c>
      <c r="G275" s="30">
        <f>VLOOKUP(C275,P$7:U275,3,FALSE)</f>
        <v>11550</v>
      </c>
      <c r="H275" s="30">
        <f t="shared" si="43"/>
        <v>725270</v>
      </c>
      <c r="I275" s="30">
        <f t="shared" si="44"/>
        <v>92750</v>
      </c>
      <c r="J275" s="30">
        <f t="shared" si="45"/>
        <v>632520</v>
      </c>
      <c r="K275" s="30">
        <f t="shared" si="46"/>
        <v>6500</v>
      </c>
      <c r="L275" s="30">
        <f t="shared" si="47"/>
        <v>114306</v>
      </c>
      <c r="M275" s="53">
        <f t="shared" si="48"/>
        <v>0</v>
      </c>
      <c r="N275" s="53">
        <f t="shared" si="49"/>
        <v>114306</v>
      </c>
      <c r="O275" s="53"/>
      <c r="P275" s="38" t="s">
        <v>2241</v>
      </c>
      <c r="Q275" s="38" t="s">
        <v>238</v>
      </c>
      <c r="R275" s="38">
        <v>80000</v>
      </c>
      <c r="S275" s="38">
        <f t="shared" si="41"/>
        <v>329456</v>
      </c>
      <c r="T275" s="38">
        <v>22100</v>
      </c>
      <c r="U275" s="38">
        <v>307356</v>
      </c>
      <c r="W275" s="38" t="s">
        <v>2244</v>
      </c>
      <c r="X275" s="38" t="s">
        <v>1371</v>
      </c>
      <c r="Y275" s="38">
        <v>0</v>
      </c>
      <c r="Z275" s="38">
        <f t="shared" si="42"/>
        <v>172500</v>
      </c>
      <c r="AA275" s="38">
        <v>0</v>
      </c>
      <c r="AB275" s="38">
        <v>172500</v>
      </c>
    </row>
    <row r="276" spans="1:28" ht="15">
      <c r="A276" s="67">
        <v>270</v>
      </c>
      <c r="B276" s="68" t="s">
        <v>2237</v>
      </c>
      <c r="C276" s="67" t="s">
        <v>2238</v>
      </c>
      <c r="D276" s="67" t="s">
        <v>2204</v>
      </c>
      <c r="E276" s="16" t="s">
        <v>2239</v>
      </c>
      <c r="F276" s="52">
        <f t="shared" si="40"/>
        <v>1113218</v>
      </c>
      <c r="G276" s="30">
        <f>VLOOKUP(C276,P$7:U276,3,FALSE)</f>
        <v>166510</v>
      </c>
      <c r="H276" s="30">
        <f t="shared" si="43"/>
        <v>592663</v>
      </c>
      <c r="I276" s="30">
        <f t="shared" si="44"/>
        <v>63100</v>
      </c>
      <c r="J276" s="30">
        <f t="shared" si="45"/>
        <v>529563</v>
      </c>
      <c r="K276" s="30">
        <f t="shared" si="46"/>
        <v>54200</v>
      </c>
      <c r="L276" s="30">
        <f t="shared" si="47"/>
        <v>299845</v>
      </c>
      <c r="M276" s="53">
        <f t="shared" si="48"/>
        <v>15848</v>
      </c>
      <c r="N276" s="53">
        <f t="shared" si="49"/>
        <v>283997</v>
      </c>
      <c r="O276" s="53"/>
      <c r="P276" s="38" t="s">
        <v>2244</v>
      </c>
      <c r="Q276" s="38" t="s">
        <v>1371</v>
      </c>
      <c r="R276" s="38">
        <v>0</v>
      </c>
      <c r="S276" s="38">
        <f t="shared" si="41"/>
        <v>913973</v>
      </c>
      <c r="T276" s="38">
        <v>15000</v>
      </c>
      <c r="U276" s="38">
        <v>898973</v>
      </c>
      <c r="W276" s="38" t="s">
        <v>2247</v>
      </c>
      <c r="X276" s="38" t="s">
        <v>239</v>
      </c>
      <c r="Y276" s="38">
        <v>719502</v>
      </c>
      <c r="Z276" s="38">
        <f t="shared" si="42"/>
        <v>1772158</v>
      </c>
      <c r="AA276" s="38">
        <v>94971</v>
      </c>
      <c r="AB276" s="38">
        <v>1677187</v>
      </c>
    </row>
    <row r="277" spans="1:28" ht="15">
      <c r="A277" s="67">
        <v>271</v>
      </c>
      <c r="B277" s="68" t="s">
        <v>2240</v>
      </c>
      <c r="C277" s="67" t="s">
        <v>2241</v>
      </c>
      <c r="D277" s="67" t="s">
        <v>2204</v>
      </c>
      <c r="E277" s="16" t="s">
        <v>2242</v>
      </c>
      <c r="F277" s="52">
        <f t="shared" si="40"/>
        <v>465792</v>
      </c>
      <c r="G277" s="30">
        <f>VLOOKUP(C277,P$7:U277,3,FALSE)</f>
        <v>80000</v>
      </c>
      <c r="H277" s="30">
        <f t="shared" si="43"/>
        <v>329456</v>
      </c>
      <c r="I277" s="30">
        <f t="shared" si="44"/>
        <v>22100</v>
      </c>
      <c r="J277" s="30">
        <f t="shared" si="45"/>
        <v>307356</v>
      </c>
      <c r="K277" s="30">
        <f t="shared" si="46"/>
        <v>0</v>
      </c>
      <c r="L277" s="30">
        <f t="shared" si="47"/>
        <v>56336</v>
      </c>
      <c r="M277" s="53">
        <f t="shared" si="48"/>
        <v>8950</v>
      </c>
      <c r="N277" s="53">
        <f t="shared" si="49"/>
        <v>47386</v>
      </c>
      <c r="O277" s="53"/>
      <c r="P277" s="38" t="s">
        <v>2247</v>
      </c>
      <c r="Q277" s="38" t="s">
        <v>239</v>
      </c>
      <c r="R277" s="38">
        <v>613801</v>
      </c>
      <c r="S277" s="38">
        <f t="shared" si="41"/>
        <v>1692540</v>
      </c>
      <c r="T277" s="38">
        <v>541545</v>
      </c>
      <c r="U277" s="38">
        <v>1150995</v>
      </c>
      <c r="W277" s="38" t="s">
        <v>2250</v>
      </c>
      <c r="X277" s="38" t="s">
        <v>240</v>
      </c>
      <c r="Y277" s="38">
        <v>502430</v>
      </c>
      <c r="Z277" s="38">
        <f t="shared" si="42"/>
        <v>5793689</v>
      </c>
      <c r="AA277" s="38">
        <v>4100</v>
      </c>
      <c r="AB277" s="38">
        <v>5789589</v>
      </c>
    </row>
    <row r="278" spans="1:28" ht="15">
      <c r="A278" s="67">
        <v>272</v>
      </c>
      <c r="B278" s="68" t="s">
        <v>2243</v>
      </c>
      <c r="C278" s="67" t="s">
        <v>2244</v>
      </c>
      <c r="D278" s="67" t="s">
        <v>2204</v>
      </c>
      <c r="E278" s="16" t="s">
        <v>2245</v>
      </c>
      <c r="F278" s="52">
        <f t="shared" si="40"/>
        <v>1086473</v>
      </c>
      <c r="G278" s="30">
        <f>VLOOKUP(C278,P$7:U278,3,FALSE)</f>
        <v>0</v>
      </c>
      <c r="H278" s="30">
        <f t="shared" si="43"/>
        <v>913973</v>
      </c>
      <c r="I278" s="30">
        <f t="shared" si="44"/>
        <v>15000</v>
      </c>
      <c r="J278" s="30">
        <f t="shared" si="45"/>
        <v>898973</v>
      </c>
      <c r="K278" s="30">
        <f t="shared" si="46"/>
        <v>0</v>
      </c>
      <c r="L278" s="30">
        <f t="shared" si="47"/>
        <v>172500</v>
      </c>
      <c r="M278" s="53">
        <f t="shared" si="48"/>
        <v>0</v>
      </c>
      <c r="N278" s="53">
        <f t="shared" si="49"/>
        <v>172500</v>
      </c>
      <c r="O278" s="53"/>
      <c r="P278" s="38" t="s">
        <v>2250</v>
      </c>
      <c r="Q278" s="38" t="s">
        <v>240</v>
      </c>
      <c r="R278" s="38">
        <v>794150</v>
      </c>
      <c r="S278" s="38">
        <f t="shared" si="41"/>
        <v>1084651</v>
      </c>
      <c r="T278" s="38">
        <v>150429</v>
      </c>
      <c r="U278" s="38">
        <v>934222</v>
      </c>
      <c r="W278" s="38" t="s">
        <v>2253</v>
      </c>
      <c r="X278" s="38" t="s">
        <v>241</v>
      </c>
      <c r="Y278" s="38">
        <v>4919</v>
      </c>
      <c r="Z278" s="38">
        <f t="shared" si="42"/>
        <v>1960710</v>
      </c>
      <c r="AA278" s="38">
        <v>75000</v>
      </c>
      <c r="AB278" s="38">
        <v>1885710</v>
      </c>
    </row>
    <row r="279" spans="1:28" ht="15">
      <c r="A279" s="67">
        <v>273</v>
      </c>
      <c r="B279" s="68" t="s">
        <v>2246</v>
      </c>
      <c r="C279" s="67" t="s">
        <v>2247</v>
      </c>
      <c r="D279" s="67" t="s">
        <v>2204</v>
      </c>
      <c r="E279" s="16" t="s">
        <v>2248</v>
      </c>
      <c r="F279" s="52">
        <f t="shared" si="40"/>
        <v>4798001</v>
      </c>
      <c r="G279" s="30">
        <f>VLOOKUP(C279,P$7:U279,3,FALSE)</f>
        <v>613801</v>
      </c>
      <c r="H279" s="30">
        <f t="shared" si="43"/>
        <v>1692540</v>
      </c>
      <c r="I279" s="30">
        <f t="shared" si="44"/>
        <v>541545</v>
      </c>
      <c r="J279" s="30">
        <f t="shared" si="45"/>
        <v>1150995</v>
      </c>
      <c r="K279" s="30">
        <f t="shared" si="46"/>
        <v>719502</v>
      </c>
      <c r="L279" s="30">
        <f t="shared" si="47"/>
        <v>1772158</v>
      </c>
      <c r="M279" s="53">
        <f t="shared" si="48"/>
        <v>94971</v>
      </c>
      <c r="N279" s="53">
        <f t="shared" si="49"/>
        <v>1677187</v>
      </c>
      <c r="O279" s="53"/>
      <c r="P279" s="38" t="s">
        <v>2253</v>
      </c>
      <c r="Q279" s="38" t="s">
        <v>241</v>
      </c>
      <c r="R279" s="38">
        <v>282950</v>
      </c>
      <c r="S279" s="38">
        <f t="shared" si="41"/>
        <v>2749485</v>
      </c>
      <c r="T279" s="38">
        <v>724436</v>
      </c>
      <c r="U279" s="38">
        <v>2025049</v>
      </c>
      <c r="W279" s="38" t="s">
        <v>2256</v>
      </c>
      <c r="X279" s="38" t="s">
        <v>242</v>
      </c>
      <c r="Y279" s="38">
        <v>148190</v>
      </c>
      <c r="Z279" s="38">
        <f t="shared" si="42"/>
        <v>313140</v>
      </c>
      <c r="AA279" s="38">
        <v>0</v>
      </c>
      <c r="AB279" s="38">
        <v>313140</v>
      </c>
    </row>
    <row r="280" spans="1:28" ht="15">
      <c r="A280" s="67">
        <v>274</v>
      </c>
      <c r="B280" s="68" t="s">
        <v>2249</v>
      </c>
      <c r="C280" s="67" t="s">
        <v>2250</v>
      </c>
      <c r="D280" s="67" t="s">
        <v>2204</v>
      </c>
      <c r="E280" s="16" t="s">
        <v>2251</v>
      </c>
      <c r="F280" s="52">
        <f t="shared" si="40"/>
        <v>8174920</v>
      </c>
      <c r="G280" s="30">
        <f>VLOOKUP(C280,P$7:U280,3,FALSE)</f>
        <v>794150</v>
      </c>
      <c r="H280" s="30">
        <f t="shared" si="43"/>
        <v>1084651</v>
      </c>
      <c r="I280" s="30">
        <f t="shared" si="44"/>
        <v>150429</v>
      </c>
      <c r="J280" s="30">
        <f t="shared" si="45"/>
        <v>934222</v>
      </c>
      <c r="K280" s="30">
        <f t="shared" si="46"/>
        <v>502430</v>
      </c>
      <c r="L280" s="30">
        <f t="shared" si="47"/>
        <v>5793689</v>
      </c>
      <c r="M280" s="53">
        <f t="shared" si="48"/>
        <v>4100</v>
      </c>
      <c r="N280" s="53">
        <f t="shared" si="49"/>
        <v>5789589</v>
      </c>
      <c r="O280" s="53"/>
      <c r="P280" s="38" t="s">
        <v>2256</v>
      </c>
      <c r="Q280" s="38" t="s">
        <v>242</v>
      </c>
      <c r="R280" s="38">
        <v>0</v>
      </c>
      <c r="S280" s="38">
        <f t="shared" si="41"/>
        <v>624432</v>
      </c>
      <c r="T280" s="38">
        <v>20050</v>
      </c>
      <c r="U280" s="38">
        <v>604382</v>
      </c>
      <c r="W280" s="38" t="s">
        <v>2259</v>
      </c>
      <c r="X280" s="38" t="s">
        <v>243</v>
      </c>
      <c r="Y280" s="38">
        <v>1741735</v>
      </c>
      <c r="Z280" s="38">
        <f t="shared" si="42"/>
        <v>3070360</v>
      </c>
      <c r="AA280" s="38">
        <v>0</v>
      </c>
      <c r="AB280" s="38">
        <v>3070360</v>
      </c>
    </row>
    <row r="281" spans="1:28" ht="15">
      <c r="A281" s="67">
        <v>275</v>
      </c>
      <c r="B281" s="68" t="s">
        <v>2252</v>
      </c>
      <c r="C281" s="67" t="s">
        <v>2253</v>
      </c>
      <c r="D281" s="67" t="s">
        <v>2204</v>
      </c>
      <c r="E281" s="16" t="s">
        <v>2254</v>
      </c>
      <c r="F281" s="52">
        <f t="shared" si="40"/>
        <v>4998064</v>
      </c>
      <c r="G281" s="30">
        <f>VLOOKUP(C281,P$7:U281,3,FALSE)</f>
        <v>282950</v>
      </c>
      <c r="H281" s="30">
        <f t="shared" si="43"/>
        <v>2749485</v>
      </c>
      <c r="I281" s="30">
        <f t="shared" si="44"/>
        <v>724436</v>
      </c>
      <c r="J281" s="30">
        <f t="shared" si="45"/>
        <v>2025049</v>
      </c>
      <c r="K281" s="30">
        <f t="shared" si="46"/>
        <v>4919</v>
      </c>
      <c r="L281" s="30">
        <f t="shared" si="47"/>
        <v>1960710</v>
      </c>
      <c r="M281" s="53">
        <f t="shared" si="48"/>
        <v>75000</v>
      </c>
      <c r="N281" s="53">
        <f t="shared" si="49"/>
        <v>1885710</v>
      </c>
      <c r="O281" s="53"/>
      <c r="P281" s="38" t="s">
        <v>2259</v>
      </c>
      <c r="Q281" s="38" t="s">
        <v>243</v>
      </c>
      <c r="R281" s="38">
        <v>490700</v>
      </c>
      <c r="S281" s="38">
        <f t="shared" si="41"/>
        <v>2170124</v>
      </c>
      <c r="T281" s="38">
        <v>420295</v>
      </c>
      <c r="U281" s="38">
        <v>1749829</v>
      </c>
      <c r="W281" s="38" t="s">
        <v>2262</v>
      </c>
      <c r="X281" s="38" t="s">
        <v>244</v>
      </c>
      <c r="Y281" s="38">
        <v>53100</v>
      </c>
      <c r="Z281" s="38">
        <f t="shared" si="42"/>
        <v>211728</v>
      </c>
      <c r="AA281" s="38">
        <v>17350</v>
      </c>
      <c r="AB281" s="38">
        <v>194378</v>
      </c>
    </row>
    <row r="282" spans="1:28" ht="15">
      <c r="A282" s="67">
        <v>276</v>
      </c>
      <c r="B282" s="68" t="s">
        <v>2255</v>
      </c>
      <c r="C282" s="67" t="s">
        <v>2256</v>
      </c>
      <c r="D282" s="67" t="s">
        <v>2204</v>
      </c>
      <c r="E282" s="16" t="s">
        <v>2257</v>
      </c>
      <c r="F282" s="52">
        <f t="shared" si="40"/>
        <v>1085762</v>
      </c>
      <c r="G282" s="30">
        <f>VLOOKUP(C282,P$7:U282,3,FALSE)</f>
        <v>0</v>
      </c>
      <c r="H282" s="30">
        <f t="shared" si="43"/>
        <v>624432</v>
      </c>
      <c r="I282" s="30">
        <f t="shared" si="44"/>
        <v>20050</v>
      </c>
      <c r="J282" s="30">
        <f t="shared" si="45"/>
        <v>604382</v>
      </c>
      <c r="K282" s="30">
        <f t="shared" si="46"/>
        <v>148190</v>
      </c>
      <c r="L282" s="30">
        <f t="shared" si="47"/>
        <v>313140</v>
      </c>
      <c r="M282" s="53">
        <f t="shared" si="48"/>
        <v>0</v>
      </c>
      <c r="N282" s="53">
        <f t="shared" si="49"/>
        <v>313140</v>
      </c>
      <c r="O282" s="53"/>
      <c r="P282" s="38" t="s">
        <v>2262</v>
      </c>
      <c r="Q282" s="38" t="s">
        <v>244</v>
      </c>
      <c r="R282" s="38">
        <v>0</v>
      </c>
      <c r="S282" s="38">
        <f t="shared" si="41"/>
        <v>305394</v>
      </c>
      <c r="T282" s="38">
        <v>16000</v>
      </c>
      <c r="U282" s="38">
        <v>289394</v>
      </c>
      <c r="W282" s="38" t="s">
        <v>2265</v>
      </c>
      <c r="X282" s="38" t="s">
        <v>245</v>
      </c>
      <c r="Y282" s="38">
        <v>9925805</v>
      </c>
      <c r="Z282" s="38">
        <f t="shared" si="42"/>
        <v>16270186</v>
      </c>
      <c r="AA282" s="38">
        <v>3718238</v>
      </c>
      <c r="AB282" s="38">
        <v>12551948</v>
      </c>
    </row>
    <row r="283" spans="1:28" ht="15">
      <c r="A283" s="67">
        <v>277</v>
      </c>
      <c r="B283" s="68" t="s">
        <v>2258</v>
      </c>
      <c r="C283" s="67" t="s">
        <v>2259</v>
      </c>
      <c r="D283" s="67" t="s">
        <v>2204</v>
      </c>
      <c r="E283" s="16" t="s">
        <v>2260</v>
      </c>
      <c r="F283" s="52">
        <f t="shared" si="40"/>
        <v>7472919</v>
      </c>
      <c r="G283" s="30">
        <f>VLOOKUP(C283,P$7:U283,3,FALSE)</f>
        <v>490700</v>
      </c>
      <c r="H283" s="30">
        <f t="shared" si="43"/>
        <v>2170124</v>
      </c>
      <c r="I283" s="30">
        <f t="shared" si="44"/>
        <v>420295</v>
      </c>
      <c r="J283" s="30">
        <f t="shared" si="45"/>
        <v>1749829</v>
      </c>
      <c r="K283" s="30">
        <f t="shared" si="46"/>
        <v>1741735</v>
      </c>
      <c r="L283" s="30">
        <f t="shared" si="47"/>
        <v>3070360</v>
      </c>
      <c r="M283" s="53">
        <f t="shared" si="48"/>
        <v>0</v>
      </c>
      <c r="N283" s="53">
        <f t="shared" si="49"/>
        <v>3070360</v>
      </c>
      <c r="O283" s="53"/>
      <c r="P283" s="38" t="s">
        <v>2265</v>
      </c>
      <c r="Q283" s="38" t="s">
        <v>245</v>
      </c>
      <c r="R283" s="38">
        <v>5919885</v>
      </c>
      <c r="S283" s="38">
        <f t="shared" si="41"/>
        <v>10355674</v>
      </c>
      <c r="T283" s="38">
        <v>3232083</v>
      </c>
      <c r="U283" s="38">
        <v>7123591</v>
      </c>
      <c r="W283" s="38" t="s">
        <v>2268</v>
      </c>
      <c r="X283" s="38" t="s">
        <v>246</v>
      </c>
      <c r="Y283" s="38">
        <v>1428560</v>
      </c>
      <c r="Z283" s="38">
        <f t="shared" si="42"/>
        <v>4797259</v>
      </c>
      <c r="AA283" s="38">
        <v>39500</v>
      </c>
      <c r="AB283" s="38">
        <v>4757759</v>
      </c>
    </row>
    <row r="284" spans="1:28" ht="15">
      <c r="A284" s="67">
        <v>278</v>
      </c>
      <c r="B284" s="68" t="s">
        <v>2261</v>
      </c>
      <c r="C284" s="67" t="s">
        <v>2262</v>
      </c>
      <c r="D284" s="67" t="s">
        <v>2204</v>
      </c>
      <c r="E284" s="16" t="s">
        <v>2263</v>
      </c>
      <c r="F284" s="52">
        <f t="shared" si="40"/>
        <v>570222</v>
      </c>
      <c r="G284" s="30">
        <f>VLOOKUP(C284,P$7:U284,3,FALSE)</f>
        <v>0</v>
      </c>
      <c r="H284" s="30">
        <f t="shared" si="43"/>
        <v>305394</v>
      </c>
      <c r="I284" s="30">
        <f t="shared" si="44"/>
        <v>16000</v>
      </c>
      <c r="J284" s="30">
        <f t="shared" si="45"/>
        <v>289394</v>
      </c>
      <c r="K284" s="30">
        <f t="shared" si="46"/>
        <v>53100</v>
      </c>
      <c r="L284" s="30">
        <f t="shared" si="47"/>
        <v>211728</v>
      </c>
      <c r="M284" s="53">
        <f t="shared" si="48"/>
        <v>17350</v>
      </c>
      <c r="N284" s="53">
        <f t="shared" si="49"/>
        <v>194378</v>
      </c>
      <c r="O284" s="53"/>
      <c r="P284" s="38" t="s">
        <v>2268</v>
      </c>
      <c r="Q284" s="38" t="s">
        <v>246</v>
      </c>
      <c r="R284" s="38">
        <v>3141647</v>
      </c>
      <c r="S284" s="38">
        <f t="shared" si="41"/>
        <v>7842016</v>
      </c>
      <c r="T284" s="38">
        <v>1704620</v>
      </c>
      <c r="U284" s="38">
        <v>6137396</v>
      </c>
      <c r="W284" s="38" t="s">
        <v>2271</v>
      </c>
      <c r="X284" s="38" t="s">
        <v>434</v>
      </c>
      <c r="Y284" s="38">
        <v>0</v>
      </c>
      <c r="Z284" s="38">
        <f t="shared" si="42"/>
        <v>48471</v>
      </c>
      <c r="AA284" s="38">
        <v>0</v>
      </c>
      <c r="AB284" s="38">
        <v>48471</v>
      </c>
    </row>
    <row r="285" spans="1:28" ht="15">
      <c r="A285" s="67">
        <v>279</v>
      </c>
      <c r="B285" s="68" t="s">
        <v>2264</v>
      </c>
      <c r="C285" s="67" t="s">
        <v>2265</v>
      </c>
      <c r="D285" s="67" t="s">
        <v>2204</v>
      </c>
      <c r="E285" s="16" t="s">
        <v>2266</v>
      </c>
      <c r="F285" s="52">
        <f t="shared" si="40"/>
        <v>42471550</v>
      </c>
      <c r="G285" s="30">
        <f>VLOOKUP(C285,P$7:U285,3,FALSE)</f>
        <v>5919885</v>
      </c>
      <c r="H285" s="30">
        <f t="shared" si="43"/>
        <v>10355674</v>
      </c>
      <c r="I285" s="30">
        <f t="shared" si="44"/>
        <v>3232083</v>
      </c>
      <c r="J285" s="30">
        <f t="shared" si="45"/>
        <v>7123591</v>
      </c>
      <c r="K285" s="30">
        <f t="shared" si="46"/>
        <v>9925805</v>
      </c>
      <c r="L285" s="30">
        <f t="shared" si="47"/>
        <v>16270186</v>
      </c>
      <c r="M285" s="53">
        <f t="shared" si="48"/>
        <v>3718238</v>
      </c>
      <c r="N285" s="53">
        <f t="shared" si="49"/>
        <v>12551948</v>
      </c>
      <c r="O285" s="53"/>
      <c r="P285" s="38" t="s">
        <v>2271</v>
      </c>
      <c r="Q285" s="38" t="s">
        <v>434</v>
      </c>
      <c r="R285" s="38">
        <v>0</v>
      </c>
      <c r="S285" s="38">
        <f t="shared" si="41"/>
        <v>263655</v>
      </c>
      <c r="T285" s="38">
        <v>173580</v>
      </c>
      <c r="U285" s="38">
        <v>90075</v>
      </c>
      <c r="W285" s="38" t="s">
        <v>2274</v>
      </c>
      <c r="X285" s="38" t="s">
        <v>247</v>
      </c>
      <c r="Y285" s="38">
        <v>1303711</v>
      </c>
      <c r="Z285" s="38">
        <f t="shared" si="42"/>
        <v>3108699</v>
      </c>
      <c r="AA285" s="38">
        <v>118400</v>
      </c>
      <c r="AB285" s="38">
        <v>2990299</v>
      </c>
    </row>
    <row r="286" spans="1:28" ht="15">
      <c r="A286" s="67">
        <v>280</v>
      </c>
      <c r="B286" s="68" t="s">
        <v>2267</v>
      </c>
      <c r="C286" s="67" t="s">
        <v>2268</v>
      </c>
      <c r="D286" s="67" t="s">
        <v>2204</v>
      </c>
      <c r="E286" s="16" t="s">
        <v>2269</v>
      </c>
      <c r="F286" s="52">
        <f t="shared" si="40"/>
        <v>17209482</v>
      </c>
      <c r="G286" s="30">
        <f>VLOOKUP(C286,P$7:U286,3,FALSE)</f>
        <v>3141647</v>
      </c>
      <c r="H286" s="30">
        <f t="shared" si="43"/>
        <v>7842016</v>
      </c>
      <c r="I286" s="30">
        <f t="shared" si="44"/>
        <v>1704620</v>
      </c>
      <c r="J286" s="30">
        <f t="shared" si="45"/>
        <v>6137396</v>
      </c>
      <c r="K286" s="30">
        <f t="shared" si="46"/>
        <v>1428560</v>
      </c>
      <c r="L286" s="30">
        <f t="shared" si="47"/>
        <v>4797259</v>
      </c>
      <c r="M286" s="53">
        <f t="shared" si="48"/>
        <v>39500</v>
      </c>
      <c r="N286" s="53">
        <f t="shared" si="49"/>
        <v>4757759</v>
      </c>
      <c r="O286" s="53"/>
      <c r="P286" s="38" t="s">
        <v>2274</v>
      </c>
      <c r="Q286" s="38" t="s">
        <v>247</v>
      </c>
      <c r="R286" s="38">
        <v>8524665</v>
      </c>
      <c r="S286" s="38">
        <f t="shared" si="41"/>
        <v>5225063</v>
      </c>
      <c r="T286" s="38">
        <v>1493150</v>
      </c>
      <c r="U286" s="38">
        <v>3731913</v>
      </c>
      <c r="W286" s="38" t="s">
        <v>2277</v>
      </c>
      <c r="X286" s="38" t="s">
        <v>248</v>
      </c>
      <c r="Y286" s="38">
        <v>108940</v>
      </c>
      <c r="Z286" s="38">
        <f t="shared" si="42"/>
        <v>5511617</v>
      </c>
      <c r="AA286" s="38">
        <v>103177</v>
      </c>
      <c r="AB286" s="38">
        <v>5408440</v>
      </c>
    </row>
    <row r="287" spans="1:28" ht="15">
      <c r="A287" s="67">
        <v>281</v>
      </c>
      <c r="B287" s="68" t="s">
        <v>2270</v>
      </c>
      <c r="C287" s="67" t="s">
        <v>2271</v>
      </c>
      <c r="D287" s="67" t="s">
        <v>2204</v>
      </c>
      <c r="E287" s="16" t="s">
        <v>2272</v>
      </c>
      <c r="F287" s="52">
        <f t="shared" si="40"/>
        <v>312126</v>
      </c>
      <c r="G287" s="30">
        <f>VLOOKUP(C287,P$7:U287,3,FALSE)</f>
        <v>0</v>
      </c>
      <c r="H287" s="30">
        <f t="shared" si="43"/>
        <v>263655</v>
      </c>
      <c r="I287" s="30">
        <f t="shared" si="44"/>
        <v>173580</v>
      </c>
      <c r="J287" s="30">
        <f t="shared" si="45"/>
        <v>90075</v>
      </c>
      <c r="K287" s="30">
        <f t="shared" si="46"/>
        <v>0</v>
      </c>
      <c r="L287" s="30">
        <f t="shared" si="47"/>
        <v>48471</v>
      </c>
      <c r="M287" s="53">
        <f t="shared" si="48"/>
        <v>0</v>
      </c>
      <c r="N287" s="53">
        <f t="shared" si="49"/>
        <v>48471</v>
      </c>
      <c r="O287" s="53"/>
      <c r="P287" s="38" t="s">
        <v>2277</v>
      </c>
      <c r="Q287" s="38" t="s">
        <v>248</v>
      </c>
      <c r="R287" s="38">
        <v>0</v>
      </c>
      <c r="S287" s="38">
        <f t="shared" si="41"/>
        <v>1960554</v>
      </c>
      <c r="T287" s="38">
        <v>417687</v>
      </c>
      <c r="U287" s="38">
        <v>1542867</v>
      </c>
      <c r="W287" s="38" t="s">
        <v>2280</v>
      </c>
      <c r="X287" s="38" t="s">
        <v>538</v>
      </c>
      <c r="Y287" s="38">
        <v>53301</v>
      </c>
      <c r="Z287" s="38">
        <f t="shared" si="42"/>
        <v>604106</v>
      </c>
      <c r="AA287" s="38">
        <v>0</v>
      </c>
      <c r="AB287" s="38">
        <v>604106</v>
      </c>
    </row>
    <row r="288" spans="1:28" ht="15">
      <c r="A288" s="67">
        <v>282</v>
      </c>
      <c r="B288" s="68" t="s">
        <v>2273</v>
      </c>
      <c r="C288" s="67" t="s">
        <v>2274</v>
      </c>
      <c r="D288" s="67" t="s">
        <v>2204</v>
      </c>
      <c r="E288" s="16" t="s">
        <v>2275</v>
      </c>
      <c r="F288" s="52">
        <f t="shared" si="40"/>
        <v>18162138</v>
      </c>
      <c r="G288" s="30">
        <f>VLOOKUP(C288,P$7:U288,3,FALSE)</f>
        <v>8524665</v>
      </c>
      <c r="H288" s="30">
        <f t="shared" si="43"/>
        <v>5225063</v>
      </c>
      <c r="I288" s="30">
        <f t="shared" si="44"/>
        <v>1493150</v>
      </c>
      <c r="J288" s="30">
        <f t="shared" si="45"/>
        <v>3731913</v>
      </c>
      <c r="K288" s="30">
        <f t="shared" si="46"/>
        <v>1303711</v>
      </c>
      <c r="L288" s="30">
        <f t="shared" si="47"/>
        <v>3108699</v>
      </c>
      <c r="M288" s="53">
        <f t="shared" si="48"/>
        <v>118400</v>
      </c>
      <c r="N288" s="53">
        <f t="shared" si="49"/>
        <v>2990299</v>
      </c>
      <c r="O288" s="53"/>
      <c r="P288" s="38" t="s">
        <v>2280</v>
      </c>
      <c r="Q288" s="38" t="s">
        <v>538</v>
      </c>
      <c r="R288" s="38">
        <v>598603</v>
      </c>
      <c r="S288" s="38">
        <f t="shared" si="41"/>
        <v>1501539</v>
      </c>
      <c r="T288" s="38">
        <v>744751</v>
      </c>
      <c r="U288" s="38">
        <v>756788</v>
      </c>
      <c r="W288" s="38" t="s">
        <v>1</v>
      </c>
      <c r="X288" s="38" t="s">
        <v>249</v>
      </c>
      <c r="Y288" s="38">
        <v>94995</v>
      </c>
      <c r="Z288" s="38">
        <f t="shared" si="42"/>
        <v>47642970</v>
      </c>
      <c r="AA288" s="38">
        <v>0</v>
      </c>
      <c r="AB288" s="38">
        <v>47642970</v>
      </c>
    </row>
    <row r="289" spans="1:28" ht="15">
      <c r="A289" s="67">
        <v>283</v>
      </c>
      <c r="B289" s="68" t="s">
        <v>2276</v>
      </c>
      <c r="C289" s="67" t="s">
        <v>2277</v>
      </c>
      <c r="D289" s="67" t="s">
        <v>2204</v>
      </c>
      <c r="E289" s="16" t="s">
        <v>2278</v>
      </c>
      <c r="F289" s="52">
        <f t="shared" si="40"/>
        <v>7581111</v>
      </c>
      <c r="G289" s="30">
        <f>VLOOKUP(C289,P$7:U289,3,FALSE)</f>
        <v>0</v>
      </c>
      <c r="H289" s="30">
        <f t="shared" si="43"/>
        <v>1960554</v>
      </c>
      <c r="I289" s="30">
        <f t="shared" si="44"/>
        <v>417687</v>
      </c>
      <c r="J289" s="30">
        <f t="shared" si="45"/>
        <v>1542867</v>
      </c>
      <c r="K289" s="30">
        <f t="shared" si="46"/>
        <v>108940</v>
      </c>
      <c r="L289" s="30">
        <f t="shared" si="47"/>
        <v>5511617</v>
      </c>
      <c r="M289" s="53">
        <f t="shared" si="48"/>
        <v>103177</v>
      </c>
      <c r="N289" s="53">
        <f t="shared" si="49"/>
        <v>5408440</v>
      </c>
      <c r="O289" s="53"/>
      <c r="P289" s="38" t="s">
        <v>1</v>
      </c>
      <c r="Q289" s="38" t="s">
        <v>249</v>
      </c>
      <c r="R289" s="38">
        <v>6023628</v>
      </c>
      <c r="S289" s="38">
        <f t="shared" si="41"/>
        <v>5560157</v>
      </c>
      <c r="T289" s="38">
        <v>118266</v>
      </c>
      <c r="U289" s="38">
        <v>5441891</v>
      </c>
      <c r="W289" s="38" t="s">
        <v>557</v>
      </c>
      <c r="X289" s="38" t="s">
        <v>250</v>
      </c>
      <c r="Y289" s="38">
        <v>28927964</v>
      </c>
      <c r="Z289" s="38">
        <f t="shared" si="42"/>
        <v>15904246</v>
      </c>
      <c r="AA289" s="38">
        <v>0</v>
      </c>
      <c r="AB289" s="38">
        <v>15904246</v>
      </c>
    </row>
    <row r="290" spans="1:28" ht="15">
      <c r="A290" s="67">
        <v>284</v>
      </c>
      <c r="B290" s="68" t="s">
        <v>2279</v>
      </c>
      <c r="C290" s="67" t="s">
        <v>2280</v>
      </c>
      <c r="D290" s="67" t="s">
        <v>2204</v>
      </c>
      <c r="E290" s="16" t="s">
        <v>2281</v>
      </c>
      <c r="F290" s="52">
        <f t="shared" si="40"/>
        <v>2757549</v>
      </c>
      <c r="G290" s="30">
        <f>VLOOKUP(C290,P$7:U290,3,FALSE)</f>
        <v>598603</v>
      </c>
      <c r="H290" s="30">
        <f t="shared" si="43"/>
        <v>1501539</v>
      </c>
      <c r="I290" s="30">
        <f t="shared" si="44"/>
        <v>744751</v>
      </c>
      <c r="J290" s="30">
        <f t="shared" si="45"/>
        <v>756788</v>
      </c>
      <c r="K290" s="30">
        <f t="shared" si="46"/>
        <v>53301</v>
      </c>
      <c r="L290" s="30">
        <f t="shared" si="47"/>
        <v>604106</v>
      </c>
      <c r="M290" s="53">
        <f t="shared" si="48"/>
        <v>0</v>
      </c>
      <c r="N290" s="53">
        <f t="shared" si="49"/>
        <v>604106</v>
      </c>
      <c r="O290" s="53"/>
      <c r="P290" s="38" t="s">
        <v>557</v>
      </c>
      <c r="Q290" s="38" t="s">
        <v>250</v>
      </c>
      <c r="R290" s="38">
        <v>6551237</v>
      </c>
      <c r="S290" s="38">
        <f t="shared" si="41"/>
        <v>8452729</v>
      </c>
      <c r="T290" s="38">
        <v>184600</v>
      </c>
      <c r="U290" s="38">
        <v>8268129</v>
      </c>
      <c r="W290" s="38" t="s">
        <v>560</v>
      </c>
      <c r="X290" s="38" t="s">
        <v>15</v>
      </c>
      <c r="Y290" s="38">
        <v>9410126</v>
      </c>
      <c r="Z290" s="38">
        <f t="shared" si="42"/>
        <v>28056121</v>
      </c>
      <c r="AA290" s="38">
        <v>4246904</v>
      </c>
      <c r="AB290" s="38">
        <v>23809217</v>
      </c>
    </row>
    <row r="291" spans="1:28" ht="15">
      <c r="A291" s="67">
        <v>285</v>
      </c>
      <c r="B291" s="68" t="s">
        <v>0</v>
      </c>
      <c r="C291" s="67" t="s">
        <v>1</v>
      </c>
      <c r="D291" s="67" t="s">
        <v>2282</v>
      </c>
      <c r="E291" s="16" t="s">
        <v>2</v>
      </c>
      <c r="F291" s="52">
        <f t="shared" si="40"/>
        <v>59321750</v>
      </c>
      <c r="G291" s="30">
        <f>VLOOKUP(C291,P$7:U291,3,FALSE)</f>
        <v>6023628</v>
      </c>
      <c r="H291" s="30">
        <f t="shared" si="43"/>
        <v>5560157</v>
      </c>
      <c r="I291" s="30">
        <f t="shared" si="44"/>
        <v>118266</v>
      </c>
      <c r="J291" s="30">
        <f t="shared" si="45"/>
        <v>5441891</v>
      </c>
      <c r="K291" s="30">
        <f t="shared" si="46"/>
        <v>94995</v>
      </c>
      <c r="L291" s="30">
        <f t="shared" si="47"/>
        <v>47642970</v>
      </c>
      <c r="M291" s="53">
        <f t="shared" si="48"/>
        <v>0</v>
      </c>
      <c r="N291" s="53">
        <f t="shared" si="49"/>
        <v>47642970</v>
      </c>
      <c r="O291" s="53"/>
      <c r="P291" s="38" t="s">
        <v>560</v>
      </c>
      <c r="Q291" s="38" t="s">
        <v>15</v>
      </c>
      <c r="R291" s="38">
        <v>11978167</v>
      </c>
      <c r="S291" s="38">
        <f t="shared" si="41"/>
        <v>26463427</v>
      </c>
      <c r="T291" s="38">
        <v>1707351</v>
      </c>
      <c r="U291" s="38">
        <v>24756076</v>
      </c>
      <c r="W291" s="38" t="s">
        <v>562</v>
      </c>
      <c r="X291" s="38" t="s">
        <v>251</v>
      </c>
      <c r="Y291" s="38">
        <v>0</v>
      </c>
      <c r="Z291" s="38">
        <f t="shared" si="42"/>
        <v>660544</v>
      </c>
      <c r="AA291" s="38">
        <v>0</v>
      </c>
      <c r="AB291" s="38">
        <v>660544</v>
      </c>
    </row>
    <row r="292" spans="1:28" ht="15">
      <c r="A292" s="67">
        <v>286</v>
      </c>
      <c r="B292" s="68" t="s">
        <v>556</v>
      </c>
      <c r="C292" s="67" t="s">
        <v>557</v>
      </c>
      <c r="D292" s="67" t="s">
        <v>2282</v>
      </c>
      <c r="E292" s="16" t="s">
        <v>558</v>
      </c>
      <c r="F292" s="52">
        <f t="shared" si="40"/>
        <v>59836176</v>
      </c>
      <c r="G292" s="30">
        <f>VLOOKUP(C292,P$7:U292,3,FALSE)</f>
        <v>6551237</v>
      </c>
      <c r="H292" s="30">
        <f t="shared" si="43"/>
        <v>8452729</v>
      </c>
      <c r="I292" s="30">
        <f t="shared" si="44"/>
        <v>184600</v>
      </c>
      <c r="J292" s="30">
        <f t="shared" si="45"/>
        <v>8268129</v>
      </c>
      <c r="K292" s="30">
        <f t="shared" si="46"/>
        <v>28927964</v>
      </c>
      <c r="L292" s="30">
        <f t="shared" si="47"/>
        <v>15904246</v>
      </c>
      <c r="M292" s="53">
        <f t="shared" si="48"/>
        <v>0</v>
      </c>
      <c r="N292" s="53">
        <f t="shared" si="49"/>
        <v>15904246</v>
      </c>
      <c r="O292" s="53"/>
      <c r="P292" s="38" t="s">
        <v>562</v>
      </c>
      <c r="Q292" s="38" t="s">
        <v>251</v>
      </c>
      <c r="R292" s="38">
        <v>183500</v>
      </c>
      <c r="S292" s="38">
        <f t="shared" si="41"/>
        <v>1881011</v>
      </c>
      <c r="T292" s="38">
        <v>430533</v>
      </c>
      <c r="U292" s="38">
        <v>1450478</v>
      </c>
      <c r="W292" s="38" t="s">
        <v>565</v>
      </c>
      <c r="X292" s="38" t="s">
        <v>252</v>
      </c>
      <c r="Y292" s="38">
        <v>203645</v>
      </c>
      <c r="Z292" s="38">
        <f t="shared" si="42"/>
        <v>1668674</v>
      </c>
      <c r="AA292" s="38">
        <v>1288101</v>
      </c>
      <c r="AB292" s="38">
        <v>380573</v>
      </c>
    </row>
    <row r="293" spans="1:28" ht="15">
      <c r="A293" s="67">
        <v>287</v>
      </c>
      <c r="B293" s="68" t="s">
        <v>559</v>
      </c>
      <c r="C293" s="67" t="s">
        <v>560</v>
      </c>
      <c r="D293" s="67" t="s">
        <v>2282</v>
      </c>
      <c r="E293" s="16" t="s">
        <v>1462</v>
      </c>
      <c r="F293" s="52">
        <f t="shared" si="40"/>
        <v>75907841</v>
      </c>
      <c r="G293" s="30">
        <f>VLOOKUP(C293,P$7:U293,3,FALSE)</f>
        <v>11978167</v>
      </c>
      <c r="H293" s="30">
        <f t="shared" si="43"/>
        <v>26463427</v>
      </c>
      <c r="I293" s="30">
        <f t="shared" si="44"/>
        <v>1707351</v>
      </c>
      <c r="J293" s="30">
        <f t="shared" si="45"/>
        <v>24756076</v>
      </c>
      <c r="K293" s="30">
        <f t="shared" si="46"/>
        <v>9410126</v>
      </c>
      <c r="L293" s="30">
        <f t="shared" si="47"/>
        <v>28056121</v>
      </c>
      <c r="M293" s="53">
        <f t="shared" si="48"/>
        <v>4246904</v>
      </c>
      <c r="N293" s="53">
        <f t="shared" si="49"/>
        <v>23809217</v>
      </c>
      <c r="O293" s="53"/>
      <c r="P293" s="38" t="s">
        <v>565</v>
      </c>
      <c r="Q293" s="38" t="s">
        <v>252</v>
      </c>
      <c r="R293" s="38">
        <v>0</v>
      </c>
      <c r="S293" s="38">
        <f t="shared" si="41"/>
        <v>1434691</v>
      </c>
      <c r="T293" s="38">
        <v>450775</v>
      </c>
      <c r="U293" s="38">
        <v>983916</v>
      </c>
      <c r="W293" s="38" t="s">
        <v>568</v>
      </c>
      <c r="X293" s="38" t="s">
        <v>175</v>
      </c>
      <c r="Y293" s="38">
        <v>2216178</v>
      </c>
      <c r="Z293" s="38">
        <f t="shared" si="42"/>
        <v>22880341</v>
      </c>
      <c r="AA293" s="38">
        <v>141700</v>
      </c>
      <c r="AB293" s="38">
        <v>22738641</v>
      </c>
    </row>
    <row r="294" spans="1:28" ht="15">
      <c r="A294" s="67">
        <v>288</v>
      </c>
      <c r="B294" s="68" t="s">
        <v>561</v>
      </c>
      <c r="C294" s="67" t="s">
        <v>562</v>
      </c>
      <c r="D294" s="67" t="s">
        <v>2282</v>
      </c>
      <c r="E294" s="16" t="s">
        <v>563</v>
      </c>
      <c r="F294" s="52">
        <f t="shared" si="40"/>
        <v>2725055</v>
      </c>
      <c r="G294" s="30">
        <f>VLOOKUP(C294,P$7:U294,3,FALSE)</f>
        <v>183500</v>
      </c>
      <c r="H294" s="30">
        <f t="shared" si="43"/>
        <v>1881011</v>
      </c>
      <c r="I294" s="30">
        <f t="shared" si="44"/>
        <v>430533</v>
      </c>
      <c r="J294" s="30">
        <f t="shared" si="45"/>
        <v>1450478</v>
      </c>
      <c r="K294" s="30">
        <f t="shared" si="46"/>
        <v>0</v>
      </c>
      <c r="L294" s="30">
        <f t="shared" si="47"/>
        <v>660544</v>
      </c>
      <c r="M294" s="53">
        <f t="shared" si="48"/>
        <v>0</v>
      </c>
      <c r="N294" s="53">
        <f t="shared" si="49"/>
        <v>660544</v>
      </c>
      <c r="O294" s="53"/>
      <c r="P294" s="38" t="s">
        <v>568</v>
      </c>
      <c r="Q294" s="38" t="s">
        <v>175</v>
      </c>
      <c r="R294" s="38">
        <v>882500</v>
      </c>
      <c r="S294" s="38">
        <f t="shared" si="41"/>
        <v>10608560</v>
      </c>
      <c r="T294" s="38">
        <v>3429313</v>
      </c>
      <c r="U294" s="38">
        <v>7179247</v>
      </c>
      <c r="W294" s="38" t="s">
        <v>570</v>
      </c>
      <c r="X294" s="38" t="s">
        <v>253</v>
      </c>
      <c r="Y294" s="38">
        <v>136667</v>
      </c>
      <c r="Z294" s="38">
        <f t="shared" si="42"/>
        <v>46800924</v>
      </c>
      <c r="AA294" s="38">
        <v>2090836</v>
      </c>
      <c r="AB294" s="38">
        <v>44710088</v>
      </c>
    </row>
    <row r="295" spans="1:28" ht="15">
      <c r="A295" s="67">
        <v>289</v>
      </c>
      <c r="B295" s="68" t="s">
        <v>564</v>
      </c>
      <c r="C295" s="67" t="s">
        <v>565</v>
      </c>
      <c r="D295" s="67" t="s">
        <v>2282</v>
      </c>
      <c r="E295" s="16" t="s">
        <v>566</v>
      </c>
      <c r="F295" s="52">
        <f t="shared" si="40"/>
        <v>3307010</v>
      </c>
      <c r="G295" s="30">
        <f>VLOOKUP(C295,P$7:U295,3,FALSE)</f>
        <v>0</v>
      </c>
      <c r="H295" s="30">
        <f t="shared" si="43"/>
        <v>1434691</v>
      </c>
      <c r="I295" s="30">
        <f t="shared" si="44"/>
        <v>450775</v>
      </c>
      <c r="J295" s="30">
        <f t="shared" si="45"/>
        <v>983916</v>
      </c>
      <c r="K295" s="30">
        <f t="shared" si="46"/>
        <v>203645</v>
      </c>
      <c r="L295" s="30">
        <f t="shared" si="47"/>
        <v>1668674</v>
      </c>
      <c r="M295" s="53">
        <f t="shared" si="48"/>
        <v>1288101</v>
      </c>
      <c r="N295" s="53">
        <f t="shared" si="49"/>
        <v>380573</v>
      </c>
      <c r="O295" s="53"/>
      <c r="P295" s="38" t="s">
        <v>570</v>
      </c>
      <c r="Q295" s="38" t="s">
        <v>253</v>
      </c>
      <c r="R295" s="38">
        <v>2500</v>
      </c>
      <c r="S295" s="38">
        <f t="shared" si="41"/>
        <v>14496477</v>
      </c>
      <c r="T295" s="38">
        <v>2483420</v>
      </c>
      <c r="U295" s="38">
        <v>12013057</v>
      </c>
      <c r="W295" s="38" t="s">
        <v>572</v>
      </c>
      <c r="X295" s="38" t="s">
        <v>254</v>
      </c>
      <c r="Y295" s="38">
        <v>245910</v>
      </c>
      <c r="Z295" s="38">
        <f t="shared" si="42"/>
        <v>939754</v>
      </c>
      <c r="AA295" s="38">
        <v>41000</v>
      </c>
      <c r="AB295" s="38">
        <v>898754</v>
      </c>
    </row>
    <row r="296" spans="1:28" ht="15">
      <c r="A296" s="67">
        <v>290</v>
      </c>
      <c r="B296" s="68" t="s">
        <v>567</v>
      </c>
      <c r="C296" s="67" t="s">
        <v>568</v>
      </c>
      <c r="D296" s="67" t="s">
        <v>2282</v>
      </c>
      <c r="E296" s="16" t="s">
        <v>2009</v>
      </c>
      <c r="F296" s="52">
        <f t="shared" si="40"/>
        <v>36587579</v>
      </c>
      <c r="G296" s="30">
        <f>VLOOKUP(C296,P$7:U296,3,FALSE)</f>
        <v>882500</v>
      </c>
      <c r="H296" s="30">
        <f t="shared" si="43"/>
        <v>10608560</v>
      </c>
      <c r="I296" s="30">
        <f t="shared" si="44"/>
        <v>3429313</v>
      </c>
      <c r="J296" s="30">
        <f t="shared" si="45"/>
        <v>7179247</v>
      </c>
      <c r="K296" s="30">
        <f t="shared" si="46"/>
        <v>2216178</v>
      </c>
      <c r="L296" s="30">
        <f t="shared" si="47"/>
        <v>22880341</v>
      </c>
      <c r="M296" s="53">
        <f t="shared" si="48"/>
        <v>141700</v>
      </c>
      <c r="N296" s="53">
        <f t="shared" si="49"/>
        <v>22738641</v>
      </c>
      <c r="O296" s="53"/>
      <c r="P296" s="38" t="s">
        <v>572</v>
      </c>
      <c r="Q296" s="38" t="s">
        <v>254</v>
      </c>
      <c r="R296" s="38">
        <v>340850</v>
      </c>
      <c r="S296" s="38">
        <f t="shared" si="41"/>
        <v>1512657</v>
      </c>
      <c r="T296" s="38">
        <v>567190</v>
      </c>
      <c r="U296" s="38">
        <v>945467</v>
      </c>
      <c r="W296" s="38" t="s">
        <v>575</v>
      </c>
      <c r="X296" s="38" t="s">
        <v>255</v>
      </c>
      <c r="Y296" s="38">
        <v>49217500</v>
      </c>
      <c r="Z296" s="38">
        <f t="shared" si="42"/>
        <v>27018129</v>
      </c>
      <c r="AA296" s="38">
        <v>215700</v>
      </c>
      <c r="AB296" s="38">
        <v>26802429</v>
      </c>
    </row>
    <row r="297" spans="1:28" ht="15">
      <c r="A297" s="67">
        <v>291</v>
      </c>
      <c r="B297" s="68" t="s">
        <v>569</v>
      </c>
      <c r="C297" s="67" t="s">
        <v>570</v>
      </c>
      <c r="D297" s="67" t="s">
        <v>2282</v>
      </c>
      <c r="E297" s="16" t="s">
        <v>2012</v>
      </c>
      <c r="F297" s="52">
        <f t="shared" si="40"/>
        <v>61436568</v>
      </c>
      <c r="G297" s="30">
        <f>VLOOKUP(C297,P$7:U297,3,FALSE)</f>
        <v>2500</v>
      </c>
      <c r="H297" s="30">
        <f t="shared" si="43"/>
        <v>14496477</v>
      </c>
      <c r="I297" s="30">
        <f t="shared" si="44"/>
        <v>2483420</v>
      </c>
      <c r="J297" s="30">
        <f t="shared" si="45"/>
        <v>12013057</v>
      </c>
      <c r="K297" s="30">
        <f t="shared" si="46"/>
        <v>136667</v>
      </c>
      <c r="L297" s="30">
        <f t="shared" si="47"/>
        <v>46800924</v>
      </c>
      <c r="M297" s="53">
        <f t="shared" si="48"/>
        <v>2090836</v>
      </c>
      <c r="N297" s="53">
        <f t="shared" si="49"/>
        <v>44710088</v>
      </c>
      <c r="O297" s="53"/>
      <c r="P297" s="38" t="s">
        <v>575</v>
      </c>
      <c r="Q297" s="38" t="s">
        <v>255</v>
      </c>
      <c r="R297" s="38">
        <v>11267300</v>
      </c>
      <c r="S297" s="38">
        <f t="shared" si="41"/>
        <v>8206146</v>
      </c>
      <c r="T297" s="38">
        <v>1678878</v>
      </c>
      <c r="U297" s="38">
        <v>6527268</v>
      </c>
      <c r="W297" s="38" t="s">
        <v>578</v>
      </c>
      <c r="X297" s="38" t="s">
        <v>256</v>
      </c>
      <c r="Y297" s="38">
        <v>44234315</v>
      </c>
      <c r="Z297" s="38">
        <f t="shared" si="42"/>
        <v>13309161</v>
      </c>
      <c r="AA297" s="38">
        <v>93877</v>
      </c>
      <c r="AB297" s="38">
        <v>13215284</v>
      </c>
    </row>
    <row r="298" spans="1:28" ht="15">
      <c r="A298" s="67">
        <v>292</v>
      </c>
      <c r="B298" s="68" t="s">
        <v>571</v>
      </c>
      <c r="C298" s="67" t="s">
        <v>572</v>
      </c>
      <c r="D298" s="67" t="s">
        <v>2282</v>
      </c>
      <c r="E298" s="16" t="s">
        <v>573</v>
      </c>
      <c r="F298" s="52">
        <f t="shared" si="40"/>
        <v>3039171</v>
      </c>
      <c r="G298" s="30">
        <f>VLOOKUP(C298,P$7:U298,3,FALSE)</f>
        <v>340850</v>
      </c>
      <c r="H298" s="30">
        <f t="shared" si="43"/>
        <v>1512657</v>
      </c>
      <c r="I298" s="30">
        <f t="shared" si="44"/>
        <v>567190</v>
      </c>
      <c r="J298" s="30">
        <f t="shared" si="45"/>
        <v>945467</v>
      </c>
      <c r="K298" s="30">
        <f t="shared" si="46"/>
        <v>245910</v>
      </c>
      <c r="L298" s="30">
        <f t="shared" si="47"/>
        <v>939754</v>
      </c>
      <c r="M298" s="53">
        <f t="shared" si="48"/>
        <v>41000</v>
      </c>
      <c r="N298" s="53">
        <f t="shared" si="49"/>
        <v>898754</v>
      </c>
      <c r="O298" s="53"/>
      <c r="P298" s="38" t="s">
        <v>578</v>
      </c>
      <c r="Q298" s="38" t="s">
        <v>256</v>
      </c>
      <c r="R298" s="38">
        <v>7935205</v>
      </c>
      <c r="S298" s="38">
        <f t="shared" si="41"/>
        <v>17908449</v>
      </c>
      <c r="T298" s="38">
        <v>8038239</v>
      </c>
      <c r="U298" s="38">
        <v>9870210</v>
      </c>
      <c r="W298" s="38" t="s">
        <v>581</v>
      </c>
      <c r="X298" s="38" t="s">
        <v>257</v>
      </c>
      <c r="Y298" s="38">
        <v>46472683</v>
      </c>
      <c r="Z298" s="38">
        <f t="shared" si="42"/>
        <v>14384920</v>
      </c>
      <c r="AA298" s="38">
        <v>300000</v>
      </c>
      <c r="AB298" s="38">
        <v>14084920</v>
      </c>
    </row>
    <row r="299" spans="1:28" ht="15">
      <c r="A299" s="67">
        <v>293</v>
      </c>
      <c r="B299" s="68" t="s">
        <v>574</v>
      </c>
      <c r="C299" s="67" t="s">
        <v>575</v>
      </c>
      <c r="D299" s="67" t="s">
        <v>2282</v>
      </c>
      <c r="E299" s="16" t="s">
        <v>576</v>
      </c>
      <c r="F299" s="52">
        <f t="shared" si="40"/>
        <v>95709075</v>
      </c>
      <c r="G299" s="30">
        <f>VLOOKUP(C299,P$7:U299,3,FALSE)</f>
        <v>11267300</v>
      </c>
      <c r="H299" s="30">
        <f t="shared" si="43"/>
        <v>8206146</v>
      </c>
      <c r="I299" s="30">
        <f t="shared" si="44"/>
        <v>1678878</v>
      </c>
      <c r="J299" s="30">
        <f t="shared" si="45"/>
        <v>6527268</v>
      </c>
      <c r="K299" s="30">
        <f t="shared" si="46"/>
        <v>49217500</v>
      </c>
      <c r="L299" s="30">
        <f t="shared" si="47"/>
        <v>27018129</v>
      </c>
      <c r="M299" s="53">
        <f t="shared" si="48"/>
        <v>215700</v>
      </c>
      <c r="N299" s="53">
        <f t="shared" si="49"/>
        <v>26802429</v>
      </c>
      <c r="O299" s="53"/>
      <c r="P299" s="38" t="s">
        <v>581</v>
      </c>
      <c r="Q299" s="38" t="s">
        <v>257</v>
      </c>
      <c r="R299" s="38">
        <v>2717208</v>
      </c>
      <c r="S299" s="38">
        <f t="shared" si="41"/>
        <v>10673042</v>
      </c>
      <c r="T299" s="38">
        <v>0</v>
      </c>
      <c r="U299" s="38">
        <v>10673042</v>
      </c>
      <c r="W299" s="38" t="s">
        <v>584</v>
      </c>
      <c r="X299" s="38" t="s">
        <v>88</v>
      </c>
      <c r="Y299" s="38">
        <v>5150855</v>
      </c>
      <c r="Z299" s="38">
        <f t="shared" si="42"/>
        <v>17507786</v>
      </c>
      <c r="AA299" s="38">
        <v>226002</v>
      </c>
      <c r="AB299" s="38">
        <v>17281784</v>
      </c>
    </row>
    <row r="300" spans="1:28" ht="15">
      <c r="A300" s="67">
        <v>294</v>
      </c>
      <c r="B300" s="68" t="s">
        <v>577</v>
      </c>
      <c r="C300" s="67" t="s">
        <v>578</v>
      </c>
      <c r="D300" s="67" t="s">
        <v>2282</v>
      </c>
      <c r="E300" s="16" t="s">
        <v>579</v>
      </c>
      <c r="F300" s="52">
        <f t="shared" si="40"/>
        <v>83387130</v>
      </c>
      <c r="G300" s="30">
        <f>VLOOKUP(C300,P$7:U300,3,FALSE)</f>
        <v>7935205</v>
      </c>
      <c r="H300" s="30">
        <f t="shared" si="43"/>
        <v>17908449</v>
      </c>
      <c r="I300" s="30">
        <f t="shared" si="44"/>
        <v>8038239</v>
      </c>
      <c r="J300" s="30">
        <f t="shared" si="45"/>
        <v>9870210</v>
      </c>
      <c r="K300" s="30">
        <f t="shared" si="46"/>
        <v>44234315</v>
      </c>
      <c r="L300" s="30">
        <f t="shared" si="47"/>
        <v>13309161</v>
      </c>
      <c r="M300" s="53">
        <f t="shared" si="48"/>
        <v>93877</v>
      </c>
      <c r="N300" s="53">
        <f t="shared" si="49"/>
        <v>13215284</v>
      </c>
      <c r="O300" s="53"/>
      <c r="P300" s="38" t="s">
        <v>584</v>
      </c>
      <c r="Q300" s="38" t="s">
        <v>88</v>
      </c>
      <c r="R300" s="38">
        <v>4230806</v>
      </c>
      <c r="S300" s="38">
        <f t="shared" si="41"/>
        <v>6928164</v>
      </c>
      <c r="T300" s="38">
        <v>512418</v>
      </c>
      <c r="U300" s="38">
        <v>6415746</v>
      </c>
      <c r="W300" s="38" t="s">
        <v>586</v>
      </c>
      <c r="X300" s="38" t="s">
        <v>258</v>
      </c>
      <c r="Y300" s="38">
        <v>15840942</v>
      </c>
      <c r="Z300" s="38">
        <f t="shared" si="42"/>
        <v>50911897</v>
      </c>
      <c r="AA300" s="38">
        <v>129828</v>
      </c>
      <c r="AB300" s="38">
        <v>50782069</v>
      </c>
    </row>
    <row r="301" spans="1:28" ht="15">
      <c r="A301" s="67">
        <v>295</v>
      </c>
      <c r="B301" s="68" t="s">
        <v>580</v>
      </c>
      <c r="C301" s="67" t="s">
        <v>581</v>
      </c>
      <c r="D301" s="67" t="s">
        <v>2282</v>
      </c>
      <c r="E301" s="16" t="s">
        <v>582</v>
      </c>
      <c r="F301" s="52">
        <f t="shared" si="40"/>
        <v>74247853</v>
      </c>
      <c r="G301" s="30">
        <f>VLOOKUP(C301,P$7:U301,3,FALSE)</f>
        <v>2717208</v>
      </c>
      <c r="H301" s="30">
        <f t="shared" si="43"/>
        <v>10673042</v>
      </c>
      <c r="I301" s="30">
        <f t="shared" si="44"/>
        <v>0</v>
      </c>
      <c r="J301" s="30">
        <f t="shared" si="45"/>
        <v>10673042</v>
      </c>
      <c r="K301" s="30">
        <f t="shared" si="46"/>
        <v>46472683</v>
      </c>
      <c r="L301" s="30">
        <f t="shared" si="47"/>
        <v>14384920</v>
      </c>
      <c r="M301" s="53">
        <f t="shared" si="48"/>
        <v>300000</v>
      </c>
      <c r="N301" s="53">
        <f t="shared" si="49"/>
        <v>14084920</v>
      </c>
      <c r="O301" s="53"/>
      <c r="P301" s="38" t="s">
        <v>586</v>
      </c>
      <c r="Q301" s="38" t="s">
        <v>258</v>
      </c>
      <c r="R301" s="38">
        <v>21269120</v>
      </c>
      <c r="S301" s="38">
        <f t="shared" si="41"/>
        <v>13994509</v>
      </c>
      <c r="T301" s="38">
        <v>1701449</v>
      </c>
      <c r="U301" s="38">
        <v>12293060</v>
      </c>
      <c r="W301" s="38" t="s">
        <v>590</v>
      </c>
      <c r="X301" s="38" t="s">
        <v>259</v>
      </c>
      <c r="Y301" s="38">
        <v>419900</v>
      </c>
      <c r="Z301" s="38">
        <f t="shared" si="42"/>
        <v>29404775</v>
      </c>
      <c r="AA301" s="38">
        <v>0</v>
      </c>
      <c r="AB301" s="38">
        <v>29404775</v>
      </c>
    </row>
    <row r="302" spans="1:28" ht="15">
      <c r="A302" s="67">
        <v>296</v>
      </c>
      <c r="B302" s="68" t="s">
        <v>583</v>
      </c>
      <c r="C302" s="67" t="s">
        <v>584</v>
      </c>
      <c r="D302" s="67" t="s">
        <v>2282</v>
      </c>
      <c r="E302" s="16" t="s">
        <v>5</v>
      </c>
      <c r="F302" s="52">
        <f t="shared" si="40"/>
        <v>33817611</v>
      </c>
      <c r="G302" s="30">
        <f>VLOOKUP(C302,P$7:U302,3,FALSE)</f>
        <v>4230806</v>
      </c>
      <c r="H302" s="30">
        <f t="shared" si="43"/>
        <v>6928164</v>
      </c>
      <c r="I302" s="30">
        <f t="shared" si="44"/>
        <v>512418</v>
      </c>
      <c r="J302" s="30">
        <f t="shared" si="45"/>
        <v>6415746</v>
      </c>
      <c r="K302" s="30">
        <f t="shared" si="46"/>
        <v>5150855</v>
      </c>
      <c r="L302" s="30">
        <f t="shared" si="47"/>
        <v>17507786</v>
      </c>
      <c r="M302" s="53">
        <f t="shared" si="48"/>
        <v>226002</v>
      </c>
      <c r="N302" s="53">
        <f t="shared" si="49"/>
        <v>17281784</v>
      </c>
      <c r="O302" s="53"/>
      <c r="P302" s="38" t="s">
        <v>590</v>
      </c>
      <c r="Q302" s="38" t="s">
        <v>259</v>
      </c>
      <c r="R302" s="38">
        <v>3307590</v>
      </c>
      <c r="S302" s="38">
        <f t="shared" si="41"/>
        <v>5719809</v>
      </c>
      <c r="T302" s="38">
        <v>115700</v>
      </c>
      <c r="U302" s="38">
        <v>5604109</v>
      </c>
      <c r="W302" s="38" t="s">
        <v>593</v>
      </c>
      <c r="X302" s="38" t="s">
        <v>260</v>
      </c>
      <c r="Y302" s="38">
        <v>483000</v>
      </c>
      <c r="Z302" s="38">
        <f t="shared" si="42"/>
        <v>33309568</v>
      </c>
      <c r="AA302" s="38">
        <v>1580</v>
      </c>
      <c r="AB302" s="38">
        <v>33307988</v>
      </c>
    </row>
    <row r="303" spans="1:28" ht="15">
      <c r="A303" s="67">
        <v>297</v>
      </c>
      <c r="B303" s="68" t="s">
        <v>585</v>
      </c>
      <c r="C303" s="67" t="s">
        <v>586</v>
      </c>
      <c r="D303" s="67" t="s">
        <v>2282</v>
      </c>
      <c r="E303" s="16" t="s">
        <v>587</v>
      </c>
      <c r="F303" s="52">
        <f t="shared" si="40"/>
        <v>102016468</v>
      </c>
      <c r="G303" s="30">
        <f>VLOOKUP(C303,P$7:U303,3,FALSE)</f>
        <v>21269120</v>
      </c>
      <c r="H303" s="30">
        <f t="shared" si="43"/>
        <v>13994509</v>
      </c>
      <c r="I303" s="30">
        <f t="shared" si="44"/>
        <v>1701449</v>
      </c>
      <c r="J303" s="30">
        <f t="shared" si="45"/>
        <v>12293060</v>
      </c>
      <c r="K303" s="30">
        <f t="shared" si="46"/>
        <v>15840942</v>
      </c>
      <c r="L303" s="30">
        <f t="shared" si="47"/>
        <v>50911897</v>
      </c>
      <c r="M303" s="53">
        <f t="shared" si="48"/>
        <v>129828</v>
      </c>
      <c r="N303" s="53">
        <f t="shared" si="49"/>
        <v>50782069</v>
      </c>
      <c r="O303" s="53"/>
      <c r="P303" s="38" t="s">
        <v>593</v>
      </c>
      <c r="Q303" s="38" t="s">
        <v>260</v>
      </c>
      <c r="R303" s="38">
        <v>442000</v>
      </c>
      <c r="S303" s="38">
        <f t="shared" si="41"/>
        <v>2874450</v>
      </c>
      <c r="T303" s="38">
        <v>824050</v>
      </c>
      <c r="U303" s="38">
        <v>2050400</v>
      </c>
      <c r="W303" s="38" t="s">
        <v>596</v>
      </c>
      <c r="X303" s="38" t="s">
        <v>289</v>
      </c>
      <c r="Y303" s="38">
        <v>8000</v>
      </c>
      <c r="Z303" s="38">
        <f t="shared" si="42"/>
        <v>120114</v>
      </c>
      <c r="AA303" s="38">
        <v>0</v>
      </c>
      <c r="AB303" s="38">
        <v>120114</v>
      </c>
    </row>
    <row r="304" spans="1:28" ht="15">
      <c r="A304" s="67">
        <v>298</v>
      </c>
      <c r="B304" s="68" t="s">
        <v>589</v>
      </c>
      <c r="C304" s="67" t="s">
        <v>590</v>
      </c>
      <c r="D304" s="67" t="s">
        <v>588</v>
      </c>
      <c r="E304" s="16" t="s">
        <v>591</v>
      </c>
      <c r="F304" s="52">
        <f t="shared" si="40"/>
        <v>38852074</v>
      </c>
      <c r="G304" s="30">
        <f>VLOOKUP(C304,P$7:U304,3,FALSE)</f>
        <v>3307590</v>
      </c>
      <c r="H304" s="30">
        <f t="shared" si="43"/>
        <v>5719809</v>
      </c>
      <c r="I304" s="30">
        <f t="shared" si="44"/>
        <v>115700</v>
      </c>
      <c r="J304" s="30">
        <f t="shared" si="45"/>
        <v>5604109</v>
      </c>
      <c r="K304" s="30">
        <f t="shared" si="46"/>
        <v>419900</v>
      </c>
      <c r="L304" s="30">
        <f t="shared" si="47"/>
        <v>29404775</v>
      </c>
      <c r="M304" s="53">
        <f t="shared" si="48"/>
        <v>0</v>
      </c>
      <c r="N304" s="53">
        <f t="shared" si="49"/>
        <v>29404775</v>
      </c>
      <c r="O304" s="53"/>
      <c r="P304" s="38" t="s">
        <v>596</v>
      </c>
      <c r="Q304" s="38" t="s">
        <v>289</v>
      </c>
      <c r="R304" s="38">
        <v>108900</v>
      </c>
      <c r="S304" s="38">
        <f t="shared" si="41"/>
        <v>978872</v>
      </c>
      <c r="T304" s="38">
        <v>20000</v>
      </c>
      <c r="U304" s="38">
        <v>958872</v>
      </c>
      <c r="W304" s="38" t="s">
        <v>599</v>
      </c>
      <c r="X304" s="38" t="s">
        <v>290</v>
      </c>
      <c r="Y304" s="38">
        <v>19215000</v>
      </c>
      <c r="Z304" s="38">
        <f t="shared" si="42"/>
        <v>15741562</v>
      </c>
      <c r="AA304" s="38">
        <v>17270</v>
      </c>
      <c r="AB304" s="38">
        <v>15724292</v>
      </c>
    </row>
    <row r="305" spans="1:28" ht="15">
      <c r="A305" s="67">
        <v>299</v>
      </c>
      <c r="B305" s="68" t="s">
        <v>592</v>
      </c>
      <c r="C305" s="67" t="s">
        <v>593</v>
      </c>
      <c r="D305" s="67" t="s">
        <v>588</v>
      </c>
      <c r="E305" s="16" t="s">
        <v>594</v>
      </c>
      <c r="F305" s="52">
        <f t="shared" si="40"/>
        <v>37109018</v>
      </c>
      <c r="G305" s="30">
        <f>VLOOKUP(C305,P$7:U305,3,FALSE)</f>
        <v>442000</v>
      </c>
      <c r="H305" s="30">
        <f t="shared" si="43"/>
        <v>2874450</v>
      </c>
      <c r="I305" s="30">
        <f t="shared" si="44"/>
        <v>824050</v>
      </c>
      <c r="J305" s="30">
        <f t="shared" si="45"/>
        <v>2050400</v>
      </c>
      <c r="K305" s="30">
        <f t="shared" si="46"/>
        <v>483000</v>
      </c>
      <c r="L305" s="30">
        <f t="shared" si="47"/>
        <v>33309568</v>
      </c>
      <c r="M305" s="53">
        <f t="shared" si="48"/>
        <v>1580</v>
      </c>
      <c r="N305" s="53">
        <f t="shared" si="49"/>
        <v>33307988</v>
      </c>
      <c r="O305" s="53"/>
      <c r="P305" s="38" t="s">
        <v>599</v>
      </c>
      <c r="Q305" s="38" t="s">
        <v>290</v>
      </c>
      <c r="R305" s="38">
        <v>0</v>
      </c>
      <c r="S305" s="38">
        <f t="shared" si="41"/>
        <v>14105301</v>
      </c>
      <c r="T305" s="38">
        <v>2973654</v>
      </c>
      <c r="U305" s="38">
        <v>11131647</v>
      </c>
      <c r="W305" s="38" t="s">
        <v>602</v>
      </c>
      <c r="X305" s="38" t="s">
        <v>291</v>
      </c>
      <c r="Y305" s="38">
        <v>30003</v>
      </c>
      <c r="Z305" s="38">
        <f t="shared" si="42"/>
        <v>59990800</v>
      </c>
      <c r="AA305" s="38">
        <v>45053</v>
      </c>
      <c r="AB305" s="38">
        <v>59945747</v>
      </c>
    </row>
    <row r="306" spans="1:28" ht="15">
      <c r="A306" s="67">
        <v>300</v>
      </c>
      <c r="B306" s="68" t="s">
        <v>595</v>
      </c>
      <c r="C306" s="67" t="s">
        <v>596</v>
      </c>
      <c r="D306" s="67" t="s">
        <v>588</v>
      </c>
      <c r="E306" s="16" t="s">
        <v>597</v>
      </c>
      <c r="F306" s="52">
        <f t="shared" si="40"/>
        <v>1215886</v>
      </c>
      <c r="G306" s="30">
        <f>VLOOKUP(C306,P$7:U306,3,FALSE)</f>
        <v>108900</v>
      </c>
      <c r="H306" s="30">
        <f t="shared" si="43"/>
        <v>978872</v>
      </c>
      <c r="I306" s="30">
        <f t="shared" si="44"/>
        <v>20000</v>
      </c>
      <c r="J306" s="30">
        <f t="shared" si="45"/>
        <v>958872</v>
      </c>
      <c r="K306" s="30">
        <f t="shared" si="46"/>
        <v>8000</v>
      </c>
      <c r="L306" s="30">
        <f t="shared" si="47"/>
        <v>120114</v>
      </c>
      <c r="M306" s="53">
        <f t="shared" si="48"/>
        <v>0</v>
      </c>
      <c r="N306" s="53">
        <f t="shared" si="49"/>
        <v>120114</v>
      </c>
      <c r="O306" s="53"/>
      <c r="P306" s="38" t="s">
        <v>602</v>
      </c>
      <c r="Q306" s="38" t="s">
        <v>291</v>
      </c>
      <c r="R306" s="38">
        <v>10333989</v>
      </c>
      <c r="S306" s="38">
        <f t="shared" si="41"/>
        <v>20978654</v>
      </c>
      <c r="T306" s="38">
        <v>5419269</v>
      </c>
      <c r="U306" s="38">
        <v>15559385</v>
      </c>
      <c r="W306" s="38" t="s">
        <v>605</v>
      </c>
      <c r="X306" s="38" t="s">
        <v>292</v>
      </c>
      <c r="Y306" s="38">
        <v>0</v>
      </c>
      <c r="Z306" s="38">
        <f t="shared" si="42"/>
        <v>170885</v>
      </c>
      <c r="AA306" s="38">
        <v>0</v>
      </c>
      <c r="AB306" s="38">
        <v>170885</v>
      </c>
    </row>
    <row r="307" spans="1:28" ht="15">
      <c r="A307" s="67">
        <v>301</v>
      </c>
      <c r="B307" s="68" t="s">
        <v>598</v>
      </c>
      <c r="C307" s="67" t="s">
        <v>599</v>
      </c>
      <c r="D307" s="67" t="s">
        <v>588</v>
      </c>
      <c r="E307" s="16" t="s">
        <v>600</v>
      </c>
      <c r="F307" s="52">
        <f t="shared" si="40"/>
        <v>49061863</v>
      </c>
      <c r="G307" s="30">
        <f>VLOOKUP(C307,P$7:U307,3,FALSE)</f>
        <v>0</v>
      </c>
      <c r="H307" s="30">
        <f t="shared" si="43"/>
        <v>14105301</v>
      </c>
      <c r="I307" s="30">
        <f t="shared" si="44"/>
        <v>2973654</v>
      </c>
      <c r="J307" s="30">
        <f t="shared" si="45"/>
        <v>11131647</v>
      </c>
      <c r="K307" s="30">
        <f t="shared" si="46"/>
        <v>19215000</v>
      </c>
      <c r="L307" s="30">
        <f t="shared" si="47"/>
        <v>15741562</v>
      </c>
      <c r="M307" s="53">
        <f t="shared" si="48"/>
        <v>17270</v>
      </c>
      <c r="N307" s="53">
        <f t="shared" si="49"/>
        <v>15724292</v>
      </c>
      <c r="O307" s="53"/>
      <c r="P307" s="38" t="s">
        <v>605</v>
      </c>
      <c r="Q307" s="38" t="s">
        <v>292</v>
      </c>
      <c r="R307" s="38">
        <v>0</v>
      </c>
      <c r="S307" s="38">
        <f t="shared" si="41"/>
        <v>610045</v>
      </c>
      <c r="T307" s="38">
        <v>0</v>
      </c>
      <c r="U307" s="38">
        <v>610045</v>
      </c>
      <c r="W307" s="38" t="s">
        <v>608</v>
      </c>
      <c r="X307" s="38" t="s">
        <v>293</v>
      </c>
      <c r="Y307" s="38">
        <v>0</v>
      </c>
      <c r="Z307" s="38">
        <f t="shared" si="42"/>
        <v>4561655</v>
      </c>
      <c r="AA307" s="38">
        <v>350550</v>
      </c>
      <c r="AB307" s="38">
        <v>4211105</v>
      </c>
    </row>
    <row r="308" spans="1:28" ht="15">
      <c r="A308" s="67">
        <v>302</v>
      </c>
      <c r="B308" s="68" t="s">
        <v>601</v>
      </c>
      <c r="C308" s="67" t="s">
        <v>602</v>
      </c>
      <c r="D308" s="67" t="s">
        <v>588</v>
      </c>
      <c r="E308" s="16" t="s">
        <v>603</v>
      </c>
      <c r="F308" s="52">
        <f t="shared" si="40"/>
        <v>91333446</v>
      </c>
      <c r="G308" s="30">
        <f>VLOOKUP(C308,P$7:U308,3,FALSE)</f>
        <v>10333989</v>
      </c>
      <c r="H308" s="30">
        <f t="shared" si="43"/>
        <v>20978654</v>
      </c>
      <c r="I308" s="30">
        <f t="shared" si="44"/>
        <v>5419269</v>
      </c>
      <c r="J308" s="30">
        <f t="shared" si="45"/>
        <v>15559385</v>
      </c>
      <c r="K308" s="30">
        <f t="shared" si="46"/>
        <v>30003</v>
      </c>
      <c r="L308" s="30">
        <f t="shared" si="47"/>
        <v>59990800</v>
      </c>
      <c r="M308" s="53">
        <f t="shared" si="48"/>
        <v>45053</v>
      </c>
      <c r="N308" s="53">
        <f t="shared" si="49"/>
        <v>59945747</v>
      </c>
      <c r="O308" s="53"/>
      <c r="P308" s="38" t="s">
        <v>608</v>
      </c>
      <c r="Q308" s="38" t="s">
        <v>293</v>
      </c>
      <c r="R308" s="38">
        <v>8522192</v>
      </c>
      <c r="S308" s="38">
        <f t="shared" si="41"/>
        <v>516598</v>
      </c>
      <c r="T308" s="38">
        <v>305490</v>
      </c>
      <c r="U308" s="38">
        <v>211108</v>
      </c>
      <c r="W308" s="38" t="s">
        <v>611</v>
      </c>
      <c r="X308" s="38" t="s">
        <v>294</v>
      </c>
      <c r="Y308" s="38">
        <v>51050</v>
      </c>
      <c r="Z308" s="38">
        <f t="shared" si="42"/>
        <v>240300</v>
      </c>
      <c r="AA308" s="38">
        <v>74455</v>
      </c>
      <c r="AB308" s="38">
        <v>165845</v>
      </c>
    </row>
    <row r="309" spans="1:28" ht="15">
      <c r="A309" s="67">
        <v>303</v>
      </c>
      <c r="B309" s="68" t="s">
        <v>604</v>
      </c>
      <c r="C309" s="67" t="s">
        <v>605</v>
      </c>
      <c r="D309" s="67" t="s">
        <v>588</v>
      </c>
      <c r="E309" s="16" t="s">
        <v>606</v>
      </c>
      <c r="F309" s="52">
        <f t="shared" si="40"/>
        <v>780930</v>
      </c>
      <c r="G309" s="30">
        <f>VLOOKUP(C309,P$7:U309,3,FALSE)</f>
        <v>0</v>
      </c>
      <c r="H309" s="30">
        <f t="shared" si="43"/>
        <v>610045</v>
      </c>
      <c r="I309" s="30">
        <f t="shared" si="44"/>
        <v>0</v>
      </c>
      <c r="J309" s="30">
        <f t="shared" si="45"/>
        <v>610045</v>
      </c>
      <c r="K309" s="30">
        <f t="shared" si="46"/>
        <v>0</v>
      </c>
      <c r="L309" s="30">
        <f t="shared" si="47"/>
        <v>170885</v>
      </c>
      <c r="M309" s="53">
        <f t="shared" si="48"/>
        <v>0</v>
      </c>
      <c r="N309" s="53">
        <f t="shared" si="49"/>
        <v>170885</v>
      </c>
      <c r="O309" s="53"/>
      <c r="P309" s="38" t="s">
        <v>611</v>
      </c>
      <c r="Q309" s="38" t="s">
        <v>294</v>
      </c>
      <c r="R309" s="38">
        <v>0</v>
      </c>
      <c r="S309" s="38">
        <f t="shared" si="41"/>
        <v>649933</v>
      </c>
      <c r="T309" s="38">
        <v>26901</v>
      </c>
      <c r="U309" s="38">
        <v>623032</v>
      </c>
      <c r="W309" s="38" t="s">
        <v>614</v>
      </c>
      <c r="X309" s="38" t="s">
        <v>295</v>
      </c>
      <c r="Y309" s="38">
        <v>2580858</v>
      </c>
      <c r="Z309" s="38">
        <f t="shared" si="42"/>
        <v>4049255</v>
      </c>
      <c r="AA309" s="38">
        <v>155870</v>
      </c>
      <c r="AB309" s="38">
        <v>3893385</v>
      </c>
    </row>
    <row r="310" spans="1:28" ht="15">
      <c r="A310" s="67">
        <v>304</v>
      </c>
      <c r="B310" s="68" t="s">
        <v>607</v>
      </c>
      <c r="C310" s="67" t="s">
        <v>608</v>
      </c>
      <c r="D310" s="67" t="s">
        <v>588</v>
      </c>
      <c r="E310" s="16" t="s">
        <v>609</v>
      </c>
      <c r="F310" s="52">
        <f t="shared" si="40"/>
        <v>13600445</v>
      </c>
      <c r="G310" s="30">
        <f>VLOOKUP(C310,P$7:U310,3,FALSE)</f>
        <v>8522192</v>
      </c>
      <c r="H310" s="30">
        <f t="shared" si="43"/>
        <v>516598</v>
      </c>
      <c r="I310" s="30">
        <f t="shared" si="44"/>
        <v>305490</v>
      </c>
      <c r="J310" s="30">
        <f t="shared" si="45"/>
        <v>211108</v>
      </c>
      <c r="K310" s="30">
        <f t="shared" si="46"/>
        <v>0</v>
      </c>
      <c r="L310" s="30">
        <f t="shared" si="47"/>
        <v>4561655</v>
      </c>
      <c r="M310" s="53">
        <f t="shared" si="48"/>
        <v>350550</v>
      </c>
      <c r="N310" s="53">
        <f t="shared" si="49"/>
        <v>4211105</v>
      </c>
      <c r="O310" s="53"/>
      <c r="P310" s="38" t="s">
        <v>614</v>
      </c>
      <c r="Q310" s="38" t="s">
        <v>295</v>
      </c>
      <c r="R310" s="38">
        <v>2900794</v>
      </c>
      <c r="S310" s="38">
        <f t="shared" si="41"/>
        <v>15000398</v>
      </c>
      <c r="T310" s="38">
        <v>1465278</v>
      </c>
      <c r="U310" s="38">
        <v>13535120</v>
      </c>
      <c r="W310" s="38" t="s">
        <v>617</v>
      </c>
      <c r="X310" s="38" t="s">
        <v>296</v>
      </c>
      <c r="Y310" s="38">
        <v>483700</v>
      </c>
      <c r="Z310" s="38">
        <f t="shared" si="42"/>
        <v>4455453</v>
      </c>
      <c r="AA310" s="38">
        <v>1077900</v>
      </c>
      <c r="AB310" s="38">
        <v>3377553</v>
      </c>
    </row>
    <row r="311" spans="1:28" ht="15">
      <c r="A311" s="67">
        <v>305</v>
      </c>
      <c r="B311" s="68" t="s">
        <v>610</v>
      </c>
      <c r="C311" s="67" t="s">
        <v>611</v>
      </c>
      <c r="D311" s="67" t="s">
        <v>588</v>
      </c>
      <c r="E311" s="16" t="s">
        <v>612</v>
      </c>
      <c r="F311" s="52">
        <f t="shared" si="40"/>
        <v>941283</v>
      </c>
      <c r="G311" s="30">
        <f>VLOOKUP(C311,P$7:U311,3,FALSE)</f>
        <v>0</v>
      </c>
      <c r="H311" s="30">
        <f t="shared" si="43"/>
        <v>649933</v>
      </c>
      <c r="I311" s="30">
        <f t="shared" si="44"/>
        <v>26901</v>
      </c>
      <c r="J311" s="30">
        <f t="shared" si="45"/>
        <v>623032</v>
      </c>
      <c r="K311" s="30">
        <f t="shared" si="46"/>
        <v>51050</v>
      </c>
      <c r="L311" s="30">
        <f t="shared" si="47"/>
        <v>240300</v>
      </c>
      <c r="M311" s="53">
        <f t="shared" si="48"/>
        <v>74455</v>
      </c>
      <c r="N311" s="53">
        <f t="shared" si="49"/>
        <v>165845</v>
      </c>
      <c r="O311" s="53"/>
      <c r="P311" s="38" t="s">
        <v>617</v>
      </c>
      <c r="Q311" s="38" t="s">
        <v>296</v>
      </c>
      <c r="R311" s="38">
        <v>1882405</v>
      </c>
      <c r="S311" s="38">
        <f t="shared" si="41"/>
        <v>5503090</v>
      </c>
      <c r="T311" s="38">
        <v>1560506</v>
      </c>
      <c r="U311" s="38">
        <v>3942584</v>
      </c>
      <c r="W311" s="38" t="s">
        <v>620</v>
      </c>
      <c r="X311" s="38" t="s">
        <v>267</v>
      </c>
      <c r="Y311" s="38">
        <v>0</v>
      </c>
      <c r="Z311" s="38">
        <f t="shared" si="42"/>
        <v>4971864</v>
      </c>
      <c r="AA311" s="38">
        <v>60000</v>
      </c>
      <c r="AB311" s="38">
        <v>4911864</v>
      </c>
    </row>
    <row r="312" spans="1:28" ht="15">
      <c r="A312" s="67">
        <v>306</v>
      </c>
      <c r="B312" s="68" t="s">
        <v>613</v>
      </c>
      <c r="C312" s="67" t="s">
        <v>614</v>
      </c>
      <c r="D312" s="67" t="s">
        <v>588</v>
      </c>
      <c r="E312" s="16" t="s">
        <v>615</v>
      </c>
      <c r="F312" s="52">
        <f t="shared" si="40"/>
        <v>24531305</v>
      </c>
      <c r="G312" s="30">
        <f>VLOOKUP(C312,P$7:U312,3,FALSE)</f>
        <v>2900794</v>
      </c>
      <c r="H312" s="30">
        <f t="shared" si="43"/>
        <v>15000398</v>
      </c>
      <c r="I312" s="30">
        <f t="shared" si="44"/>
        <v>1465278</v>
      </c>
      <c r="J312" s="30">
        <f t="shared" si="45"/>
        <v>13535120</v>
      </c>
      <c r="K312" s="30">
        <f t="shared" si="46"/>
        <v>2580858</v>
      </c>
      <c r="L312" s="30">
        <f t="shared" si="47"/>
        <v>4049255</v>
      </c>
      <c r="M312" s="53">
        <f t="shared" si="48"/>
        <v>155870</v>
      </c>
      <c r="N312" s="53">
        <f t="shared" si="49"/>
        <v>3893385</v>
      </c>
      <c r="O312" s="53"/>
      <c r="P312" s="38" t="s">
        <v>620</v>
      </c>
      <c r="Q312" s="38" t="s">
        <v>267</v>
      </c>
      <c r="R312" s="38">
        <v>178450</v>
      </c>
      <c r="S312" s="38">
        <f t="shared" si="41"/>
        <v>3174496</v>
      </c>
      <c r="T312" s="38">
        <v>76208</v>
      </c>
      <c r="U312" s="38">
        <v>3098288</v>
      </c>
      <c r="W312" s="38" t="s">
        <v>623</v>
      </c>
      <c r="X312" s="38" t="s">
        <v>297</v>
      </c>
      <c r="Y312" s="38">
        <v>16000</v>
      </c>
      <c r="Z312" s="38">
        <f t="shared" si="42"/>
        <v>291209</v>
      </c>
      <c r="AA312" s="38">
        <v>0</v>
      </c>
      <c r="AB312" s="38">
        <v>291209</v>
      </c>
    </row>
    <row r="313" spans="1:28" ht="15">
      <c r="A313" s="67">
        <v>307</v>
      </c>
      <c r="B313" s="68" t="s">
        <v>616</v>
      </c>
      <c r="C313" s="67" t="s">
        <v>617</v>
      </c>
      <c r="D313" s="67" t="s">
        <v>588</v>
      </c>
      <c r="E313" s="16" t="s">
        <v>618</v>
      </c>
      <c r="F313" s="52">
        <f t="shared" si="40"/>
        <v>12324648</v>
      </c>
      <c r="G313" s="30">
        <f>VLOOKUP(C313,P$7:U313,3,FALSE)</f>
        <v>1882405</v>
      </c>
      <c r="H313" s="30">
        <f t="shared" si="43"/>
        <v>5503090</v>
      </c>
      <c r="I313" s="30">
        <f t="shared" si="44"/>
        <v>1560506</v>
      </c>
      <c r="J313" s="30">
        <f t="shared" si="45"/>
        <v>3942584</v>
      </c>
      <c r="K313" s="30">
        <f t="shared" si="46"/>
        <v>483700</v>
      </c>
      <c r="L313" s="30">
        <f t="shared" si="47"/>
        <v>4455453</v>
      </c>
      <c r="M313" s="53">
        <f t="shared" si="48"/>
        <v>1077900</v>
      </c>
      <c r="N313" s="53">
        <f t="shared" si="49"/>
        <v>3377553</v>
      </c>
      <c r="O313" s="53"/>
      <c r="P313" s="38" t="s">
        <v>623</v>
      </c>
      <c r="Q313" s="38" t="s">
        <v>297</v>
      </c>
      <c r="R313" s="38">
        <v>31490</v>
      </c>
      <c r="S313" s="38">
        <f t="shared" si="41"/>
        <v>1960557</v>
      </c>
      <c r="T313" s="38">
        <v>243251</v>
      </c>
      <c r="U313" s="38">
        <v>1717306</v>
      </c>
      <c r="W313" s="38" t="s">
        <v>626</v>
      </c>
      <c r="X313" s="38" t="s">
        <v>209</v>
      </c>
      <c r="Y313" s="38">
        <v>1452324</v>
      </c>
      <c r="Z313" s="38">
        <f t="shared" si="42"/>
        <v>18195792</v>
      </c>
      <c r="AA313" s="38">
        <v>522975</v>
      </c>
      <c r="AB313" s="38">
        <v>17672817</v>
      </c>
    </row>
    <row r="314" spans="1:28" ht="15">
      <c r="A314" s="67">
        <v>308</v>
      </c>
      <c r="B314" s="68" t="s">
        <v>619</v>
      </c>
      <c r="C314" s="67" t="s">
        <v>620</v>
      </c>
      <c r="D314" s="67" t="s">
        <v>588</v>
      </c>
      <c r="E314" s="16" t="s">
        <v>621</v>
      </c>
      <c r="F314" s="52">
        <f t="shared" si="40"/>
        <v>8324810</v>
      </c>
      <c r="G314" s="30">
        <f>VLOOKUP(C314,P$7:U314,3,FALSE)</f>
        <v>178450</v>
      </c>
      <c r="H314" s="30">
        <f t="shared" si="43"/>
        <v>3174496</v>
      </c>
      <c r="I314" s="30">
        <f t="shared" si="44"/>
        <v>76208</v>
      </c>
      <c r="J314" s="30">
        <f t="shared" si="45"/>
        <v>3098288</v>
      </c>
      <c r="K314" s="30">
        <f t="shared" si="46"/>
        <v>0</v>
      </c>
      <c r="L314" s="30">
        <f t="shared" si="47"/>
        <v>4971864</v>
      </c>
      <c r="M314" s="53">
        <f t="shared" si="48"/>
        <v>60000</v>
      </c>
      <c r="N314" s="53">
        <f t="shared" si="49"/>
        <v>4911864</v>
      </c>
      <c r="O314" s="53"/>
      <c r="P314" s="38" t="s">
        <v>626</v>
      </c>
      <c r="Q314" s="38" t="s">
        <v>209</v>
      </c>
      <c r="R314" s="38">
        <v>51186311</v>
      </c>
      <c r="S314" s="38">
        <f t="shared" si="41"/>
        <v>12235452</v>
      </c>
      <c r="T314" s="38">
        <v>1055161</v>
      </c>
      <c r="U314" s="38">
        <v>11180291</v>
      </c>
      <c r="W314" s="38" t="s">
        <v>628</v>
      </c>
      <c r="X314" s="38" t="s">
        <v>298</v>
      </c>
      <c r="Y314" s="38">
        <v>2578500</v>
      </c>
      <c r="Z314" s="38">
        <f t="shared" si="42"/>
        <v>31925608</v>
      </c>
      <c r="AA314" s="38">
        <v>549000</v>
      </c>
      <c r="AB314" s="38">
        <v>31376608</v>
      </c>
    </row>
    <row r="315" spans="1:28" ht="15">
      <c r="A315" s="67">
        <v>309</v>
      </c>
      <c r="B315" s="68" t="s">
        <v>622</v>
      </c>
      <c r="C315" s="67" t="s">
        <v>623</v>
      </c>
      <c r="D315" s="67" t="s">
        <v>588</v>
      </c>
      <c r="E315" s="16" t="s">
        <v>624</v>
      </c>
      <c r="F315" s="52">
        <f t="shared" si="40"/>
        <v>2299256</v>
      </c>
      <c r="G315" s="30">
        <f>VLOOKUP(C315,P$7:U315,3,FALSE)</f>
        <v>31490</v>
      </c>
      <c r="H315" s="30">
        <f t="shared" si="43"/>
        <v>1960557</v>
      </c>
      <c r="I315" s="30">
        <f t="shared" si="44"/>
        <v>243251</v>
      </c>
      <c r="J315" s="30">
        <f t="shared" si="45"/>
        <v>1717306</v>
      </c>
      <c r="K315" s="30">
        <f t="shared" si="46"/>
        <v>16000</v>
      </c>
      <c r="L315" s="30">
        <f t="shared" si="47"/>
        <v>291209</v>
      </c>
      <c r="M315" s="53">
        <f t="shared" si="48"/>
        <v>0</v>
      </c>
      <c r="N315" s="53">
        <f t="shared" si="49"/>
        <v>291209</v>
      </c>
      <c r="O315" s="53"/>
      <c r="P315" s="38" t="s">
        <v>628</v>
      </c>
      <c r="Q315" s="38" t="s">
        <v>298</v>
      </c>
      <c r="R315" s="38">
        <v>2056200</v>
      </c>
      <c r="S315" s="38">
        <f t="shared" si="41"/>
        <v>5248884</v>
      </c>
      <c r="T315" s="38">
        <v>223862</v>
      </c>
      <c r="U315" s="38">
        <v>5025022</v>
      </c>
      <c r="W315" s="38" t="s">
        <v>630</v>
      </c>
      <c r="X315" s="38" t="s">
        <v>299</v>
      </c>
      <c r="Y315" s="38">
        <v>5182052</v>
      </c>
      <c r="Z315" s="38">
        <f t="shared" si="42"/>
        <v>27746331</v>
      </c>
      <c r="AA315" s="38">
        <v>3002</v>
      </c>
      <c r="AB315" s="38">
        <v>27743329</v>
      </c>
    </row>
    <row r="316" spans="1:28" ht="15">
      <c r="A316" s="67">
        <v>310</v>
      </c>
      <c r="B316" s="68" t="s">
        <v>625</v>
      </c>
      <c r="C316" s="67" t="s">
        <v>626</v>
      </c>
      <c r="D316" s="67" t="s">
        <v>588</v>
      </c>
      <c r="E316" s="16" t="s">
        <v>2128</v>
      </c>
      <c r="F316" s="52">
        <f t="shared" si="40"/>
        <v>83069879</v>
      </c>
      <c r="G316" s="30">
        <f>VLOOKUP(C316,P$7:U316,3,FALSE)</f>
        <v>51186311</v>
      </c>
      <c r="H316" s="30">
        <f t="shared" si="43"/>
        <v>12235452</v>
      </c>
      <c r="I316" s="30">
        <f t="shared" si="44"/>
        <v>1055161</v>
      </c>
      <c r="J316" s="30">
        <f t="shared" si="45"/>
        <v>11180291</v>
      </c>
      <c r="K316" s="30">
        <f t="shared" si="46"/>
        <v>1452324</v>
      </c>
      <c r="L316" s="30">
        <f t="shared" si="47"/>
        <v>18195792</v>
      </c>
      <c r="M316" s="53">
        <f t="shared" si="48"/>
        <v>522975</v>
      </c>
      <c r="N316" s="53">
        <f t="shared" si="49"/>
        <v>17672817</v>
      </c>
      <c r="O316" s="53"/>
      <c r="P316" s="38" t="s">
        <v>630</v>
      </c>
      <c r="Q316" s="38" t="s">
        <v>299</v>
      </c>
      <c r="R316" s="38">
        <v>7359246</v>
      </c>
      <c r="S316" s="38">
        <f t="shared" si="41"/>
        <v>6195301</v>
      </c>
      <c r="T316" s="38">
        <v>261150</v>
      </c>
      <c r="U316" s="38">
        <v>5934151</v>
      </c>
      <c r="W316" s="38" t="s">
        <v>633</v>
      </c>
      <c r="X316" s="38" t="s">
        <v>300</v>
      </c>
      <c r="Y316" s="38">
        <v>969312</v>
      </c>
      <c r="Z316" s="38">
        <f t="shared" si="42"/>
        <v>19710962</v>
      </c>
      <c r="AA316" s="38">
        <v>0</v>
      </c>
      <c r="AB316" s="38">
        <v>19710962</v>
      </c>
    </row>
    <row r="317" spans="1:28" ht="15">
      <c r="A317" s="67">
        <v>311</v>
      </c>
      <c r="B317" s="68" t="s">
        <v>627</v>
      </c>
      <c r="C317" s="67" t="s">
        <v>628</v>
      </c>
      <c r="D317" s="67" t="s">
        <v>588</v>
      </c>
      <c r="E317" s="16" t="s">
        <v>1122</v>
      </c>
      <c r="F317" s="52">
        <f t="shared" si="40"/>
        <v>41809192</v>
      </c>
      <c r="G317" s="30">
        <f>VLOOKUP(C317,P$7:U317,3,FALSE)</f>
        <v>2056200</v>
      </c>
      <c r="H317" s="30">
        <f t="shared" si="43"/>
        <v>5248884</v>
      </c>
      <c r="I317" s="30">
        <f t="shared" si="44"/>
        <v>223862</v>
      </c>
      <c r="J317" s="30">
        <f t="shared" si="45"/>
        <v>5025022</v>
      </c>
      <c r="K317" s="30">
        <f t="shared" si="46"/>
        <v>2578500</v>
      </c>
      <c r="L317" s="30">
        <f t="shared" si="47"/>
        <v>31925608</v>
      </c>
      <c r="M317" s="53">
        <f t="shared" si="48"/>
        <v>549000</v>
      </c>
      <c r="N317" s="53">
        <f t="shared" si="49"/>
        <v>31376608</v>
      </c>
      <c r="O317" s="53"/>
      <c r="P317" s="38" t="s">
        <v>633</v>
      </c>
      <c r="Q317" s="38" t="s">
        <v>300</v>
      </c>
      <c r="R317" s="38">
        <v>7062566</v>
      </c>
      <c r="S317" s="38">
        <f t="shared" si="41"/>
        <v>4428711</v>
      </c>
      <c r="T317" s="38">
        <v>20728</v>
      </c>
      <c r="U317" s="38">
        <v>4407983</v>
      </c>
      <c r="W317" s="38" t="s">
        <v>636</v>
      </c>
      <c r="X317" s="38" t="s">
        <v>268</v>
      </c>
      <c r="Y317" s="38">
        <v>37282001</v>
      </c>
      <c r="Z317" s="38">
        <f t="shared" si="42"/>
        <v>51294045</v>
      </c>
      <c r="AA317" s="38">
        <v>146801</v>
      </c>
      <c r="AB317" s="38">
        <v>51147244</v>
      </c>
    </row>
    <row r="318" spans="1:28" ht="15">
      <c r="A318" s="67">
        <v>312</v>
      </c>
      <c r="B318" s="68" t="s">
        <v>629</v>
      </c>
      <c r="C318" s="67" t="s">
        <v>630</v>
      </c>
      <c r="D318" s="67" t="s">
        <v>588</v>
      </c>
      <c r="E318" s="16" t="s">
        <v>631</v>
      </c>
      <c r="F318" s="52">
        <f t="shared" si="40"/>
        <v>46482930</v>
      </c>
      <c r="G318" s="30">
        <f>VLOOKUP(C318,P$7:U318,3,FALSE)</f>
        <v>7359246</v>
      </c>
      <c r="H318" s="30">
        <f t="shared" si="43"/>
        <v>6195301</v>
      </c>
      <c r="I318" s="30">
        <f t="shared" si="44"/>
        <v>261150</v>
      </c>
      <c r="J318" s="30">
        <f t="shared" si="45"/>
        <v>5934151</v>
      </c>
      <c r="K318" s="30">
        <f t="shared" si="46"/>
        <v>5182052</v>
      </c>
      <c r="L318" s="30">
        <f t="shared" si="47"/>
        <v>27746331</v>
      </c>
      <c r="M318" s="53">
        <f t="shared" si="48"/>
        <v>3002</v>
      </c>
      <c r="N318" s="53">
        <f t="shared" si="49"/>
        <v>27743329</v>
      </c>
      <c r="O318" s="53"/>
      <c r="P318" s="38" t="s">
        <v>636</v>
      </c>
      <c r="Q318" s="38" t="s">
        <v>268</v>
      </c>
      <c r="R318" s="38">
        <v>21163625</v>
      </c>
      <c r="S318" s="38">
        <f t="shared" si="41"/>
        <v>10444977</v>
      </c>
      <c r="T318" s="38">
        <v>1355434</v>
      </c>
      <c r="U318" s="38">
        <v>9089543</v>
      </c>
      <c r="W318" s="38" t="s">
        <v>639</v>
      </c>
      <c r="X318" s="38" t="s">
        <v>301</v>
      </c>
      <c r="Y318" s="38">
        <v>65751624</v>
      </c>
      <c r="Z318" s="38">
        <f t="shared" si="42"/>
        <v>43942971</v>
      </c>
      <c r="AA318" s="38">
        <v>0</v>
      </c>
      <c r="AB318" s="38">
        <v>43942971</v>
      </c>
    </row>
    <row r="319" spans="1:28" ht="15">
      <c r="A319" s="67">
        <v>313</v>
      </c>
      <c r="B319" s="68" t="s">
        <v>632</v>
      </c>
      <c r="C319" s="67" t="s">
        <v>633</v>
      </c>
      <c r="D319" s="67" t="s">
        <v>588</v>
      </c>
      <c r="E319" s="16" t="s">
        <v>634</v>
      </c>
      <c r="F319" s="52">
        <f t="shared" si="40"/>
        <v>32171551</v>
      </c>
      <c r="G319" s="30">
        <f>VLOOKUP(C319,P$7:U319,3,FALSE)</f>
        <v>7062566</v>
      </c>
      <c r="H319" s="30">
        <f t="shared" si="43"/>
        <v>4428711</v>
      </c>
      <c r="I319" s="30">
        <f t="shared" si="44"/>
        <v>20728</v>
      </c>
      <c r="J319" s="30">
        <f t="shared" si="45"/>
        <v>4407983</v>
      </c>
      <c r="K319" s="30">
        <f t="shared" si="46"/>
        <v>969312</v>
      </c>
      <c r="L319" s="30">
        <f t="shared" si="47"/>
        <v>19710962</v>
      </c>
      <c r="M319" s="53">
        <f t="shared" si="48"/>
        <v>0</v>
      </c>
      <c r="N319" s="53">
        <f t="shared" si="49"/>
        <v>19710962</v>
      </c>
      <c r="O319" s="53"/>
      <c r="P319" s="38" t="s">
        <v>639</v>
      </c>
      <c r="Q319" s="38" t="s">
        <v>301</v>
      </c>
      <c r="R319" s="38">
        <v>544602</v>
      </c>
      <c r="S319" s="38">
        <f t="shared" si="41"/>
        <v>9055624</v>
      </c>
      <c r="T319" s="38">
        <v>603728</v>
      </c>
      <c r="U319" s="38">
        <v>8451896</v>
      </c>
      <c r="W319" s="38" t="s">
        <v>642</v>
      </c>
      <c r="X319" s="38" t="s">
        <v>302</v>
      </c>
      <c r="Y319" s="38">
        <v>2221555</v>
      </c>
      <c r="Z319" s="38">
        <f t="shared" si="42"/>
        <v>6994604</v>
      </c>
      <c r="AA319" s="38">
        <v>0</v>
      </c>
      <c r="AB319" s="38">
        <v>6994604</v>
      </c>
    </row>
    <row r="320" spans="1:28" ht="15">
      <c r="A320" s="67">
        <v>314</v>
      </c>
      <c r="B320" s="68" t="s">
        <v>635</v>
      </c>
      <c r="C320" s="67" t="s">
        <v>636</v>
      </c>
      <c r="D320" s="67" t="s">
        <v>588</v>
      </c>
      <c r="E320" s="16" t="s">
        <v>637</v>
      </c>
      <c r="F320" s="52">
        <f t="shared" si="40"/>
        <v>120184648</v>
      </c>
      <c r="G320" s="30">
        <f>VLOOKUP(C320,P$7:U320,3,FALSE)</f>
        <v>21163625</v>
      </c>
      <c r="H320" s="30">
        <f t="shared" si="43"/>
        <v>10444977</v>
      </c>
      <c r="I320" s="30">
        <f t="shared" si="44"/>
        <v>1355434</v>
      </c>
      <c r="J320" s="30">
        <f t="shared" si="45"/>
        <v>9089543</v>
      </c>
      <c r="K320" s="30">
        <f t="shared" si="46"/>
        <v>37282001</v>
      </c>
      <c r="L320" s="30">
        <f t="shared" si="47"/>
        <v>51294045</v>
      </c>
      <c r="M320" s="53">
        <f t="shared" si="48"/>
        <v>146801</v>
      </c>
      <c r="N320" s="53">
        <f t="shared" si="49"/>
        <v>51147244</v>
      </c>
      <c r="O320" s="53"/>
      <c r="P320" s="38" t="s">
        <v>642</v>
      </c>
      <c r="Q320" s="38" t="s">
        <v>302</v>
      </c>
      <c r="R320" s="38">
        <v>6774944</v>
      </c>
      <c r="S320" s="38">
        <f t="shared" si="41"/>
        <v>12324731</v>
      </c>
      <c r="T320" s="38">
        <v>710309</v>
      </c>
      <c r="U320" s="38">
        <v>11614422</v>
      </c>
      <c r="W320" s="38" t="s">
        <v>645</v>
      </c>
      <c r="X320" s="38" t="s">
        <v>438</v>
      </c>
      <c r="Y320" s="38">
        <v>61500</v>
      </c>
      <c r="Z320" s="38">
        <f t="shared" si="42"/>
        <v>760734</v>
      </c>
      <c r="AA320" s="38">
        <v>8801</v>
      </c>
      <c r="AB320" s="38">
        <v>751933</v>
      </c>
    </row>
    <row r="321" spans="1:28" ht="15">
      <c r="A321" s="67">
        <v>315</v>
      </c>
      <c r="B321" s="68" t="s">
        <v>638</v>
      </c>
      <c r="C321" s="67" t="s">
        <v>639</v>
      </c>
      <c r="D321" s="67" t="s">
        <v>588</v>
      </c>
      <c r="E321" s="16" t="s">
        <v>640</v>
      </c>
      <c r="F321" s="52">
        <f t="shared" si="40"/>
        <v>119294821</v>
      </c>
      <c r="G321" s="30">
        <f>VLOOKUP(C321,P$7:U321,3,FALSE)</f>
        <v>544602</v>
      </c>
      <c r="H321" s="30">
        <f t="shared" si="43"/>
        <v>9055624</v>
      </c>
      <c r="I321" s="30">
        <f t="shared" si="44"/>
        <v>603728</v>
      </c>
      <c r="J321" s="30">
        <f t="shared" si="45"/>
        <v>8451896</v>
      </c>
      <c r="K321" s="30">
        <f t="shared" si="46"/>
        <v>65751624</v>
      </c>
      <c r="L321" s="30">
        <f t="shared" si="47"/>
        <v>43942971</v>
      </c>
      <c r="M321" s="53">
        <f t="shared" si="48"/>
        <v>0</v>
      </c>
      <c r="N321" s="53">
        <f t="shared" si="49"/>
        <v>43942971</v>
      </c>
      <c r="O321" s="53"/>
      <c r="P321" s="38" t="s">
        <v>645</v>
      </c>
      <c r="Q321" s="38" t="s">
        <v>438</v>
      </c>
      <c r="R321" s="38">
        <v>7004</v>
      </c>
      <c r="S321" s="38">
        <f t="shared" si="41"/>
        <v>1334058</v>
      </c>
      <c r="T321" s="38">
        <v>162301</v>
      </c>
      <c r="U321" s="38">
        <v>1171757</v>
      </c>
      <c r="W321" s="38" t="s">
        <v>648</v>
      </c>
      <c r="X321" s="38" t="s">
        <v>303</v>
      </c>
      <c r="Y321" s="38">
        <v>6164949</v>
      </c>
      <c r="Z321" s="38">
        <f t="shared" si="42"/>
        <v>61380165</v>
      </c>
      <c r="AA321" s="38">
        <v>672803</v>
      </c>
      <c r="AB321" s="38">
        <v>60707362</v>
      </c>
    </row>
    <row r="322" spans="1:28" ht="15">
      <c r="A322" s="67">
        <v>316</v>
      </c>
      <c r="B322" s="68" t="s">
        <v>641</v>
      </c>
      <c r="C322" s="67" t="s">
        <v>642</v>
      </c>
      <c r="D322" s="67" t="s">
        <v>588</v>
      </c>
      <c r="E322" s="16" t="s">
        <v>643</v>
      </c>
      <c r="F322" s="52">
        <f t="shared" si="40"/>
        <v>28315834</v>
      </c>
      <c r="G322" s="30">
        <f>VLOOKUP(C322,P$7:U322,3,FALSE)</f>
        <v>6774944</v>
      </c>
      <c r="H322" s="30">
        <f t="shared" si="43"/>
        <v>12324731</v>
      </c>
      <c r="I322" s="30">
        <f t="shared" si="44"/>
        <v>710309</v>
      </c>
      <c r="J322" s="30">
        <f t="shared" si="45"/>
        <v>11614422</v>
      </c>
      <c r="K322" s="30">
        <f t="shared" si="46"/>
        <v>2221555</v>
      </c>
      <c r="L322" s="30">
        <f t="shared" si="47"/>
        <v>6994604</v>
      </c>
      <c r="M322" s="53">
        <f t="shared" si="48"/>
        <v>0</v>
      </c>
      <c r="N322" s="53">
        <f t="shared" si="49"/>
        <v>6994604</v>
      </c>
      <c r="O322" s="53"/>
      <c r="P322" s="38" t="s">
        <v>648</v>
      </c>
      <c r="Q322" s="38" t="s">
        <v>303</v>
      </c>
      <c r="R322" s="38">
        <v>15390602</v>
      </c>
      <c r="S322" s="38">
        <f t="shared" si="41"/>
        <v>13115426</v>
      </c>
      <c r="T322" s="38">
        <v>1376850</v>
      </c>
      <c r="U322" s="38">
        <v>11738576</v>
      </c>
      <c r="W322" s="38" t="s">
        <v>651</v>
      </c>
      <c r="X322" s="38" t="s">
        <v>304</v>
      </c>
      <c r="Y322" s="38">
        <v>47400</v>
      </c>
      <c r="Z322" s="38">
        <f t="shared" si="42"/>
        <v>18535116</v>
      </c>
      <c r="AA322" s="38">
        <v>101870</v>
      </c>
      <c r="AB322" s="38">
        <v>18433246</v>
      </c>
    </row>
    <row r="323" spans="1:28" ht="15">
      <c r="A323" s="67">
        <v>317</v>
      </c>
      <c r="B323" s="68" t="s">
        <v>644</v>
      </c>
      <c r="C323" s="67" t="s">
        <v>645</v>
      </c>
      <c r="D323" s="67" t="s">
        <v>588</v>
      </c>
      <c r="E323" s="16" t="s">
        <v>646</v>
      </c>
      <c r="F323" s="52">
        <f t="shared" si="40"/>
        <v>2163296</v>
      </c>
      <c r="G323" s="30">
        <f>VLOOKUP(C323,P$7:U323,3,FALSE)</f>
        <v>7004</v>
      </c>
      <c r="H323" s="30">
        <f t="shared" si="43"/>
        <v>1334058</v>
      </c>
      <c r="I323" s="30">
        <f t="shared" si="44"/>
        <v>162301</v>
      </c>
      <c r="J323" s="30">
        <f t="shared" si="45"/>
        <v>1171757</v>
      </c>
      <c r="K323" s="30">
        <f t="shared" si="46"/>
        <v>61500</v>
      </c>
      <c r="L323" s="30">
        <f t="shared" si="47"/>
        <v>760734</v>
      </c>
      <c r="M323" s="53">
        <f t="shared" si="48"/>
        <v>8801</v>
      </c>
      <c r="N323" s="53">
        <f t="shared" si="49"/>
        <v>751933</v>
      </c>
      <c r="O323" s="53"/>
      <c r="P323" s="38" t="s">
        <v>651</v>
      </c>
      <c r="Q323" s="38" t="s">
        <v>304</v>
      </c>
      <c r="R323" s="38">
        <v>1939225</v>
      </c>
      <c r="S323" s="38">
        <f t="shared" si="41"/>
        <v>698182</v>
      </c>
      <c r="T323" s="38">
        <v>437530</v>
      </c>
      <c r="U323" s="38">
        <v>260652</v>
      </c>
      <c r="W323" s="38" t="s">
        <v>654</v>
      </c>
      <c r="X323" s="38" t="s">
        <v>305</v>
      </c>
      <c r="Y323" s="38">
        <v>6501</v>
      </c>
      <c r="Z323" s="38">
        <f t="shared" si="42"/>
        <v>14023579</v>
      </c>
      <c r="AA323" s="38">
        <v>0</v>
      </c>
      <c r="AB323" s="38">
        <v>14023579</v>
      </c>
    </row>
    <row r="324" spans="1:28" ht="15">
      <c r="A324" s="67">
        <v>318</v>
      </c>
      <c r="B324" s="68" t="s">
        <v>647</v>
      </c>
      <c r="C324" s="67" t="s">
        <v>648</v>
      </c>
      <c r="D324" s="67" t="s">
        <v>588</v>
      </c>
      <c r="E324" s="16" t="s">
        <v>649</v>
      </c>
      <c r="F324" s="52">
        <f t="shared" si="40"/>
        <v>96051142</v>
      </c>
      <c r="G324" s="30">
        <f>VLOOKUP(C324,P$7:U324,3,FALSE)</f>
        <v>15390602</v>
      </c>
      <c r="H324" s="30">
        <f t="shared" si="43"/>
        <v>13115426</v>
      </c>
      <c r="I324" s="30">
        <f t="shared" si="44"/>
        <v>1376850</v>
      </c>
      <c r="J324" s="30">
        <f t="shared" si="45"/>
        <v>11738576</v>
      </c>
      <c r="K324" s="30">
        <f t="shared" si="46"/>
        <v>6164949</v>
      </c>
      <c r="L324" s="30">
        <f t="shared" si="47"/>
        <v>61380165</v>
      </c>
      <c r="M324" s="53">
        <f t="shared" si="48"/>
        <v>672803</v>
      </c>
      <c r="N324" s="53">
        <f t="shared" si="49"/>
        <v>60707362</v>
      </c>
      <c r="O324" s="53"/>
      <c r="P324" s="38" t="s">
        <v>654</v>
      </c>
      <c r="Q324" s="38" t="s">
        <v>305</v>
      </c>
      <c r="R324" s="38">
        <v>542000</v>
      </c>
      <c r="S324" s="38">
        <f t="shared" si="41"/>
        <v>2688940</v>
      </c>
      <c r="T324" s="38">
        <v>8752</v>
      </c>
      <c r="U324" s="38">
        <v>2680188</v>
      </c>
      <c r="W324" s="38" t="s">
        <v>657</v>
      </c>
      <c r="X324" s="38" t="s">
        <v>306</v>
      </c>
      <c r="Y324" s="38">
        <v>85370</v>
      </c>
      <c r="Z324" s="38">
        <f t="shared" si="42"/>
        <v>1476970</v>
      </c>
      <c r="AA324" s="38">
        <v>154501</v>
      </c>
      <c r="AB324" s="38">
        <v>1322469</v>
      </c>
    </row>
    <row r="325" spans="1:28" ht="15">
      <c r="A325" s="67">
        <v>319</v>
      </c>
      <c r="B325" s="68" t="s">
        <v>650</v>
      </c>
      <c r="C325" s="67" t="s">
        <v>651</v>
      </c>
      <c r="D325" s="67" t="s">
        <v>588</v>
      </c>
      <c r="E325" s="16" t="s">
        <v>652</v>
      </c>
      <c r="F325" s="52">
        <f t="shared" si="40"/>
        <v>21219923</v>
      </c>
      <c r="G325" s="30">
        <f>VLOOKUP(C325,P$7:U325,3,FALSE)</f>
        <v>1939225</v>
      </c>
      <c r="H325" s="30">
        <f t="shared" si="43"/>
        <v>698182</v>
      </c>
      <c r="I325" s="30">
        <f t="shared" si="44"/>
        <v>437530</v>
      </c>
      <c r="J325" s="30">
        <f t="shared" si="45"/>
        <v>260652</v>
      </c>
      <c r="K325" s="30">
        <f t="shared" si="46"/>
        <v>47400</v>
      </c>
      <c r="L325" s="30">
        <f t="shared" si="47"/>
        <v>18535116</v>
      </c>
      <c r="M325" s="53">
        <f t="shared" si="48"/>
        <v>101870</v>
      </c>
      <c r="N325" s="53">
        <f t="shared" si="49"/>
        <v>18433246</v>
      </c>
      <c r="O325" s="53"/>
      <c r="P325" s="38" t="s">
        <v>657</v>
      </c>
      <c r="Q325" s="38" t="s">
        <v>306</v>
      </c>
      <c r="R325" s="38">
        <v>178701</v>
      </c>
      <c r="S325" s="38">
        <f t="shared" si="41"/>
        <v>1626377</v>
      </c>
      <c r="T325" s="38">
        <v>311249</v>
      </c>
      <c r="U325" s="38">
        <v>1315128</v>
      </c>
      <c r="W325" s="38" t="s">
        <v>660</v>
      </c>
      <c r="X325" s="38" t="s">
        <v>307</v>
      </c>
      <c r="Y325" s="38">
        <v>26903166</v>
      </c>
      <c r="Z325" s="38">
        <f t="shared" si="42"/>
        <v>64603530</v>
      </c>
      <c r="AA325" s="38">
        <v>1431014</v>
      </c>
      <c r="AB325" s="38">
        <v>63172516</v>
      </c>
    </row>
    <row r="326" spans="1:28" ht="15">
      <c r="A326" s="67">
        <v>320</v>
      </c>
      <c r="B326" s="68" t="s">
        <v>653</v>
      </c>
      <c r="C326" s="67" t="s">
        <v>654</v>
      </c>
      <c r="D326" s="67" t="s">
        <v>588</v>
      </c>
      <c r="E326" s="16" t="s">
        <v>655</v>
      </c>
      <c r="F326" s="52">
        <f t="shared" si="40"/>
        <v>17261020</v>
      </c>
      <c r="G326" s="30">
        <f>VLOOKUP(C326,P$7:U326,3,FALSE)</f>
        <v>542000</v>
      </c>
      <c r="H326" s="30">
        <f t="shared" si="43"/>
        <v>2688940</v>
      </c>
      <c r="I326" s="30">
        <f t="shared" si="44"/>
        <v>8752</v>
      </c>
      <c r="J326" s="30">
        <f t="shared" si="45"/>
        <v>2680188</v>
      </c>
      <c r="K326" s="30">
        <f t="shared" si="46"/>
        <v>6501</v>
      </c>
      <c r="L326" s="30">
        <f t="shared" si="47"/>
        <v>14023579</v>
      </c>
      <c r="M326" s="53">
        <f t="shared" si="48"/>
        <v>0</v>
      </c>
      <c r="N326" s="53">
        <f t="shared" si="49"/>
        <v>14023579</v>
      </c>
      <c r="O326" s="53"/>
      <c r="P326" s="38" t="s">
        <v>660</v>
      </c>
      <c r="Q326" s="38" t="s">
        <v>307</v>
      </c>
      <c r="R326" s="38">
        <v>9070027</v>
      </c>
      <c r="S326" s="38">
        <f t="shared" si="41"/>
        <v>21636981</v>
      </c>
      <c r="T326" s="38">
        <v>3799310</v>
      </c>
      <c r="U326" s="38">
        <v>17837671</v>
      </c>
      <c r="W326" s="38" t="s">
        <v>664</v>
      </c>
      <c r="X326" s="38" t="s">
        <v>308</v>
      </c>
      <c r="Y326" s="38">
        <v>142220</v>
      </c>
      <c r="Z326" s="38">
        <f t="shared" si="42"/>
        <v>290354</v>
      </c>
      <c r="AA326" s="38">
        <v>0</v>
      </c>
      <c r="AB326" s="38">
        <v>290354</v>
      </c>
    </row>
    <row r="327" spans="1:28" ht="15">
      <c r="A327" s="67">
        <v>321</v>
      </c>
      <c r="B327" s="68" t="s">
        <v>656</v>
      </c>
      <c r="C327" s="67" t="s">
        <v>657</v>
      </c>
      <c r="D327" s="67" t="s">
        <v>588</v>
      </c>
      <c r="E327" s="16" t="s">
        <v>658</v>
      </c>
      <c r="F327" s="52">
        <f aca="true" t="shared" si="50" ref="F327:F390">G327+H327+K327+L327</f>
        <v>3367418</v>
      </c>
      <c r="G327" s="30">
        <f>VLOOKUP(C327,P$7:U327,3,FALSE)</f>
        <v>178701</v>
      </c>
      <c r="H327" s="30">
        <f t="shared" si="43"/>
        <v>1626377</v>
      </c>
      <c r="I327" s="30">
        <f t="shared" si="44"/>
        <v>311249</v>
      </c>
      <c r="J327" s="30">
        <f t="shared" si="45"/>
        <v>1315128</v>
      </c>
      <c r="K327" s="30">
        <f t="shared" si="46"/>
        <v>85370</v>
      </c>
      <c r="L327" s="30">
        <f t="shared" si="47"/>
        <v>1476970</v>
      </c>
      <c r="M327" s="53">
        <f t="shared" si="48"/>
        <v>154501</v>
      </c>
      <c r="N327" s="53">
        <f t="shared" si="49"/>
        <v>1322469</v>
      </c>
      <c r="O327" s="53"/>
      <c r="P327" s="38" t="s">
        <v>664</v>
      </c>
      <c r="Q327" s="38" t="s">
        <v>308</v>
      </c>
      <c r="R327" s="38">
        <v>1</v>
      </c>
      <c r="S327" s="38">
        <f t="shared" si="41"/>
        <v>1363434</v>
      </c>
      <c r="T327" s="38">
        <v>262720</v>
      </c>
      <c r="U327" s="38">
        <v>1100714</v>
      </c>
      <c r="W327" s="38" t="s">
        <v>667</v>
      </c>
      <c r="X327" s="38" t="s">
        <v>539</v>
      </c>
      <c r="Y327" s="38">
        <v>0</v>
      </c>
      <c r="Z327" s="38">
        <f t="shared" si="42"/>
        <v>135265</v>
      </c>
      <c r="AA327" s="38">
        <v>0</v>
      </c>
      <c r="AB327" s="38">
        <v>135265</v>
      </c>
    </row>
    <row r="328" spans="1:28" ht="15">
      <c r="A328" s="67">
        <v>322</v>
      </c>
      <c r="B328" s="68" t="s">
        <v>659</v>
      </c>
      <c r="C328" s="67" t="s">
        <v>660</v>
      </c>
      <c r="D328" s="67" t="s">
        <v>588</v>
      </c>
      <c r="E328" s="16" t="s">
        <v>661</v>
      </c>
      <c r="F328" s="52">
        <f t="shared" si="50"/>
        <v>122213704</v>
      </c>
      <c r="G328" s="30">
        <f>VLOOKUP(C328,P$7:U328,3,FALSE)</f>
        <v>9070027</v>
      </c>
      <c r="H328" s="30">
        <f t="shared" si="43"/>
        <v>21636981</v>
      </c>
      <c r="I328" s="30">
        <f t="shared" si="44"/>
        <v>3799310</v>
      </c>
      <c r="J328" s="30">
        <f t="shared" si="45"/>
        <v>17837671</v>
      </c>
      <c r="K328" s="30">
        <f t="shared" si="46"/>
        <v>26903166</v>
      </c>
      <c r="L328" s="30">
        <f t="shared" si="47"/>
        <v>64603530</v>
      </c>
      <c r="M328" s="53">
        <f t="shared" si="48"/>
        <v>1431014</v>
      </c>
      <c r="N328" s="53">
        <f t="shared" si="49"/>
        <v>63172516</v>
      </c>
      <c r="O328" s="53"/>
      <c r="P328" s="38" t="s">
        <v>667</v>
      </c>
      <c r="Q328" s="38" t="s">
        <v>539</v>
      </c>
      <c r="R328" s="38">
        <v>0</v>
      </c>
      <c r="S328" s="38">
        <f aca="true" t="shared" si="51" ref="S328:S391">T328+U328</f>
        <v>743962</v>
      </c>
      <c r="T328" s="38">
        <v>196855</v>
      </c>
      <c r="U328" s="38">
        <v>547107</v>
      </c>
      <c r="W328" s="38" t="s">
        <v>670</v>
      </c>
      <c r="X328" s="38" t="s">
        <v>309</v>
      </c>
      <c r="Y328" s="38">
        <v>58501</v>
      </c>
      <c r="Z328" s="38">
        <f aca="true" t="shared" si="52" ref="Z328:Z391">AA328+AB328</f>
        <v>3224839</v>
      </c>
      <c r="AA328" s="38">
        <v>0</v>
      </c>
      <c r="AB328" s="38">
        <v>3224839</v>
      </c>
    </row>
    <row r="329" spans="1:28" ht="15">
      <c r="A329" s="67">
        <v>323</v>
      </c>
      <c r="B329" s="68" t="s">
        <v>663</v>
      </c>
      <c r="C329" s="67" t="s">
        <v>664</v>
      </c>
      <c r="D329" s="67" t="s">
        <v>662</v>
      </c>
      <c r="E329" s="16" t="s">
        <v>665</v>
      </c>
      <c r="F329" s="52">
        <f t="shared" si="50"/>
        <v>1796009</v>
      </c>
      <c r="G329" s="30">
        <f>VLOOKUP(C329,P$7:U329,3,FALSE)</f>
        <v>1</v>
      </c>
      <c r="H329" s="30">
        <f aca="true" t="shared" si="53" ref="H329:H392">I329+J329</f>
        <v>1363434</v>
      </c>
      <c r="I329" s="30">
        <f aca="true" t="shared" si="54" ref="I329:I392">VLOOKUP(C329,P$7:U$570,5,FALSE)</f>
        <v>262720</v>
      </c>
      <c r="J329" s="30">
        <f aca="true" t="shared" si="55" ref="J329:J392">VLOOKUP(C329,P$7:U$570,6,FALSE)</f>
        <v>1100714</v>
      </c>
      <c r="K329" s="30">
        <f aca="true" t="shared" si="56" ref="K329:K392">VLOOKUP(C329,W$7:AB$566,3,FALSE)</f>
        <v>142220</v>
      </c>
      <c r="L329" s="30">
        <f aca="true" t="shared" si="57" ref="L329:L392">M329+N329</f>
        <v>290354</v>
      </c>
      <c r="M329" s="53">
        <f aca="true" t="shared" si="58" ref="M329:M392">VLOOKUP(C329,W$7:AB$566,5,FALSE)</f>
        <v>0</v>
      </c>
      <c r="N329" s="53">
        <f aca="true" t="shared" si="59" ref="N329:N392">VLOOKUP(C329,W$7:AB$566,6,FALSE)</f>
        <v>290354</v>
      </c>
      <c r="O329" s="53"/>
      <c r="P329" s="38" t="s">
        <v>670</v>
      </c>
      <c r="Q329" s="38" t="s">
        <v>309</v>
      </c>
      <c r="R329" s="38">
        <v>698773</v>
      </c>
      <c r="S329" s="38">
        <f t="shared" si="51"/>
        <v>5589903</v>
      </c>
      <c r="T329" s="38">
        <v>36950</v>
      </c>
      <c r="U329" s="38">
        <v>5552953</v>
      </c>
      <c r="W329" s="38" t="s">
        <v>673</v>
      </c>
      <c r="X329" s="38" t="s">
        <v>310</v>
      </c>
      <c r="Y329" s="38">
        <v>0</v>
      </c>
      <c r="Z329" s="38">
        <f t="shared" si="52"/>
        <v>384124</v>
      </c>
      <c r="AA329" s="38">
        <v>12775</v>
      </c>
      <c r="AB329" s="38">
        <v>371349</v>
      </c>
    </row>
    <row r="330" spans="1:28" ht="15">
      <c r="A330" s="67">
        <v>324</v>
      </c>
      <c r="B330" s="68" t="s">
        <v>666</v>
      </c>
      <c r="C330" s="67" t="s">
        <v>667</v>
      </c>
      <c r="D330" s="67" t="s">
        <v>662</v>
      </c>
      <c r="E330" s="16" t="s">
        <v>668</v>
      </c>
      <c r="F330" s="52">
        <f t="shared" si="50"/>
        <v>879227</v>
      </c>
      <c r="G330" s="30">
        <f>VLOOKUP(C330,P$7:U330,3,FALSE)</f>
        <v>0</v>
      </c>
      <c r="H330" s="30">
        <f t="shared" si="53"/>
        <v>743962</v>
      </c>
      <c r="I330" s="30">
        <f t="shared" si="54"/>
        <v>196855</v>
      </c>
      <c r="J330" s="30">
        <f t="shared" si="55"/>
        <v>547107</v>
      </c>
      <c r="K330" s="30">
        <f t="shared" si="56"/>
        <v>0</v>
      </c>
      <c r="L330" s="30">
        <f t="shared" si="57"/>
        <v>135265</v>
      </c>
      <c r="M330" s="53">
        <f t="shared" si="58"/>
        <v>0</v>
      </c>
      <c r="N330" s="53">
        <f t="shared" si="59"/>
        <v>135265</v>
      </c>
      <c r="O330" s="53"/>
      <c r="P330" s="38" t="s">
        <v>673</v>
      </c>
      <c r="Q330" s="38" t="s">
        <v>310</v>
      </c>
      <c r="R330" s="38">
        <v>1381700</v>
      </c>
      <c r="S330" s="38">
        <f t="shared" si="51"/>
        <v>2702208</v>
      </c>
      <c r="T330" s="38">
        <v>1165425</v>
      </c>
      <c r="U330" s="38">
        <v>1536783</v>
      </c>
      <c r="W330" s="38" t="s">
        <v>676</v>
      </c>
      <c r="X330" s="38" t="s">
        <v>269</v>
      </c>
      <c r="Y330" s="38">
        <v>34500</v>
      </c>
      <c r="Z330" s="38">
        <f t="shared" si="52"/>
        <v>132786</v>
      </c>
      <c r="AA330" s="38">
        <v>0</v>
      </c>
      <c r="AB330" s="38">
        <v>132786</v>
      </c>
    </row>
    <row r="331" spans="1:28" ht="15">
      <c r="A331" s="67">
        <v>325</v>
      </c>
      <c r="B331" s="68" t="s">
        <v>669</v>
      </c>
      <c r="C331" s="67" t="s">
        <v>670</v>
      </c>
      <c r="D331" s="67" t="s">
        <v>662</v>
      </c>
      <c r="E331" s="16" t="s">
        <v>671</v>
      </c>
      <c r="F331" s="52">
        <f t="shared" si="50"/>
        <v>9572016</v>
      </c>
      <c r="G331" s="30">
        <f>VLOOKUP(C331,P$7:U331,3,FALSE)</f>
        <v>698773</v>
      </c>
      <c r="H331" s="30">
        <f t="shared" si="53"/>
        <v>5589903</v>
      </c>
      <c r="I331" s="30">
        <f t="shared" si="54"/>
        <v>36950</v>
      </c>
      <c r="J331" s="30">
        <f t="shared" si="55"/>
        <v>5552953</v>
      </c>
      <c r="K331" s="30">
        <f t="shared" si="56"/>
        <v>58501</v>
      </c>
      <c r="L331" s="30">
        <f t="shared" si="57"/>
        <v>3224839</v>
      </c>
      <c r="M331" s="53">
        <f t="shared" si="58"/>
        <v>0</v>
      </c>
      <c r="N331" s="53">
        <f t="shared" si="59"/>
        <v>3224839</v>
      </c>
      <c r="O331" s="53"/>
      <c r="P331" s="38" t="s">
        <v>676</v>
      </c>
      <c r="Q331" s="38" t="s">
        <v>269</v>
      </c>
      <c r="R331" s="38">
        <v>2706060</v>
      </c>
      <c r="S331" s="38">
        <f t="shared" si="51"/>
        <v>2058454</v>
      </c>
      <c r="T331" s="38">
        <v>935800</v>
      </c>
      <c r="U331" s="38">
        <v>1122654</v>
      </c>
      <c r="W331" s="38" t="s">
        <v>679</v>
      </c>
      <c r="X331" s="38" t="s">
        <v>311</v>
      </c>
      <c r="Y331" s="38">
        <v>5605241</v>
      </c>
      <c r="Z331" s="38">
        <f t="shared" si="52"/>
        <v>675715</v>
      </c>
      <c r="AA331" s="38">
        <v>75000</v>
      </c>
      <c r="AB331" s="38">
        <v>600715</v>
      </c>
    </row>
    <row r="332" spans="1:28" ht="15">
      <c r="A332" s="67">
        <v>326</v>
      </c>
      <c r="B332" s="68" t="s">
        <v>672</v>
      </c>
      <c r="C332" s="67" t="s">
        <v>673</v>
      </c>
      <c r="D332" s="67" t="s">
        <v>662</v>
      </c>
      <c r="E332" s="16" t="s">
        <v>674</v>
      </c>
      <c r="F332" s="52">
        <f t="shared" si="50"/>
        <v>4468032</v>
      </c>
      <c r="G332" s="30">
        <f>VLOOKUP(C332,P$7:U332,3,FALSE)</f>
        <v>1381700</v>
      </c>
      <c r="H332" s="30">
        <f t="shared" si="53"/>
        <v>2702208</v>
      </c>
      <c r="I332" s="30">
        <f t="shared" si="54"/>
        <v>1165425</v>
      </c>
      <c r="J332" s="30">
        <f t="shared" si="55"/>
        <v>1536783</v>
      </c>
      <c r="K332" s="30">
        <f t="shared" si="56"/>
        <v>0</v>
      </c>
      <c r="L332" s="30">
        <f t="shared" si="57"/>
        <v>384124</v>
      </c>
      <c r="M332" s="53">
        <f t="shared" si="58"/>
        <v>12775</v>
      </c>
      <c r="N332" s="53">
        <f t="shared" si="59"/>
        <v>371349</v>
      </c>
      <c r="O332" s="53"/>
      <c r="P332" s="38" t="s">
        <v>679</v>
      </c>
      <c r="Q332" s="38" t="s">
        <v>311</v>
      </c>
      <c r="R332" s="38">
        <v>1479265</v>
      </c>
      <c r="S332" s="38">
        <f t="shared" si="51"/>
        <v>3570181</v>
      </c>
      <c r="T332" s="38">
        <v>860895</v>
      </c>
      <c r="U332" s="38">
        <v>2709286</v>
      </c>
      <c r="W332" s="38" t="s">
        <v>682</v>
      </c>
      <c r="X332" s="38" t="s">
        <v>312</v>
      </c>
      <c r="Y332" s="38">
        <v>174000</v>
      </c>
      <c r="Z332" s="38">
        <f t="shared" si="52"/>
        <v>329394</v>
      </c>
      <c r="AA332" s="38">
        <v>0</v>
      </c>
      <c r="AB332" s="38">
        <v>329394</v>
      </c>
    </row>
    <row r="333" spans="1:28" ht="15">
      <c r="A333" s="67">
        <v>327</v>
      </c>
      <c r="B333" s="68" t="s">
        <v>675</v>
      </c>
      <c r="C333" s="67" t="s">
        <v>676</v>
      </c>
      <c r="D333" s="67" t="s">
        <v>662</v>
      </c>
      <c r="E333" s="16" t="s">
        <v>677</v>
      </c>
      <c r="F333" s="52">
        <f t="shared" si="50"/>
        <v>4931800</v>
      </c>
      <c r="G333" s="30">
        <f>VLOOKUP(C333,P$7:U333,3,FALSE)</f>
        <v>2706060</v>
      </c>
      <c r="H333" s="30">
        <f t="shared" si="53"/>
        <v>2058454</v>
      </c>
      <c r="I333" s="30">
        <f t="shared" si="54"/>
        <v>935800</v>
      </c>
      <c r="J333" s="30">
        <f t="shared" si="55"/>
        <v>1122654</v>
      </c>
      <c r="K333" s="30">
        <f t="shared" si="56"/>
        <v>34500</v>
      </c>
      <c r="L333" s="30">
        <f t="shared" si="57"/>
        <v>132786</v>
      </c>
      <c r="M333" s="53">
        <f t="shared" si="58"/>
        <v>0</v>
      </c>
      <c r="N333" s="53">
        <f t="shared" si="59"/>
        <v>132786</v>
      </c>
      <c r="O333" s="53"/>
      <c r="P333" s="38" t="s">
        <v>682</v>
      </c>
      <c r="Q333" s="38" t="s">
        <v>312</v>
      </c>
      <c r="R333" s="38">
        <v>936211</v>
      </c>
      <c r="S333" s="38">
        <f t="shared" si="51"/>
        <v>2416846</v>
      </c>
      <c r="T333" s="38">
        <v>387202</v>
      </c>
      <c r="U333" s="38">
        <v>2029644</v>
      </c>
      <c r="W333" s="38" t="s">
        <v>685</v>
      </c>
      <c r="X333" s="38" t="s">
        <v>313</v>
      </c>
      <c r="Y333" s="38">
        <v>158290</v>
      </c>
      <c r="Z333" s="38">
        <f t="shared" si="52"/>
        <v>345349</v>
      </c>
      <c r="AA333" s="38">
        <v>0</v>
      </c>
      <c r="AB333" s="38">
        <v>345349</v>
      </c>
    </row>
    <row r="334" spans="1:28" ht="15">
      <c r="A334" s="67">
        <v>328</v>
      </c>
      <c r="B334" s="68" t="s">
        <v>678</v>
      </c>
      <c r="C334" s="67" t="s">
        <v>679</v>
      </c>
      <c r="D334" s="67" t="s">
        <v>662</v>
      </c>
      <c r="E334" s="16" t="s">
        <v>680</v>
      </c>
      <c r="F334" s="52">
        <f t="shared" si="50"/>
        <v>11330402</v>
      </c>
      <c r="G334" s="30">
        <f>VLOOKUP(C334,P$7:U334,3,FALSE)</f>
        <v>1479265</v>
      </c>
      <c r="H334" s="30">
        <f t="shared" si="53"/>
        <v>3570181</v>
      </c>
      <c r="I334" s="30">
        <f t="shared" si="54"/>
        <v>860895</v>
      </c>
      <c r="J334" s="30">
        <f t="shared" si="55"/>
        <v>2709286</v>
      </c>
      <c r="K334" s="30">
        <f t="shared" si="56"/>
        <v>5605241</v>
      </c>
      <c r="L334" s="30">
        <f t="shared" si="57"/>
        <v>675715</v>
      </c>
      <c r="M334" s="53">
        <f t="shared" si="58"/>
        <v>75000</v>
      </c>
      <c r="N334" s="53">
        <f t="shared" si="59"/>
        <v>600715</v>
      </c>
      <c r="O334" s="53"/>
      <c r="P334" s="38" t="s">
        <v>685</v>
      </c>
      <c r="Q334" s="38" t="s">
        <v>313</v>
      </c>
      <c r="R334" s="38">
        <v>2570795</v>
      </c>
      <c r="S334" s="38">
        <f t="shared" si="51"/>
        <v>2406973</v>
      </c>
      <c r="T334" s="38">
        <v>425320</v>
      </c>
      <c r="U334" s="38">
        <v>1981653</v>
      </c>
      <c r="W334" s="38" t="s">
        <v>688</v>
      </c>
      <c r="X334" s="38" t="s">
        <v>314</v>
      </c>
      <c r="Y334" s="38">
        <v>877000</v>
      </c>
      <c r="Z334" s="38">
        <f t="shared" si="52"/>
        <v>1228193</v>
      </c>
      <c r="AA334" s="38">
        <v>0</v>
      </c>
      <c r="AB334" s="38">
        <v>1228193</v>
      </c>
    </row>
    <row r="335" spans="1:28" ht="15">
      <c r="A335" s="67">
        <v>329</v>
      </c>
      <c r="B335" s="68" t="s">
        <v>681</v>
      </c>
      <c r="C335" s="67" t="s">
        <v>682</v>
      </c>
      <c r="D335" s="67" t="s">
        <v>662</v>
      </c>
      <c r="E335" s="16" t="s">
        <v>683</v>
      </c>
      <c r="F335" s="52">
        <f t="shared" si="50"/>
        <v>3856451</v>
      </c>
      <c r="G335" s="30">
        <f>VLOOKUP(C335,P$7:U335,3,FALSE)</f>
        <v>936211</v>
      </c>
      <c r="H335" s="30">
        <f t="shared" si="53"/>
        <v>2416846</v>
      </c>
      <c r="I335" s="30">
        <f t="shared" si="54"/>
        <v>387202</v>
      </c>
      <c r="J335" s="30">
        <f t="shared" si="55"/>
        <v>2029644</v>
      </c>
      <c r="K335" s="30">
        <f t="shared" si="56"/>
        <v>174000</v>
      </c>
      <c r="L335" s="30">
        <f t="shared" si="57"/>
        <v>329394</v>
      </c>
      <c r="M335" s="53">
        <f t="shared" si="58"/>
        <v>0</v>
      </c>
      <c r="N335" s="53">
        <f t="shared" si="59"/>
        <v>329394</v>
      </c>
      <c r="O335" s="53"/>
      <c r="P335" s="38" t="s">
        <v>688</v>
      </c>
      <c r="Q335" s="38" t="s">
        <v>314</v>
      </c>
      <c r="R335" s="38">
        <v>8446354</v>
      </c>
      <c r="S335" s="38">
        <f t="shared" si="51"/>
        <v>7428451</v>
      </c>
      <c r="T335" s="38">
        <v>1535150</v>
      </c>
      <c r="U335" s="38">
        <v>5893301</v>
      </c>
      <c r="W335" s="38" t="s">
        <v>691</v>
      </c>
      <c r="X335" s="38" t="s">
        <v>270</v>
      </c>
      <c r="Y335" s="38">
        <v>0</v>
      </c>
      <c r="Z335" s="38">
        <f t="shared" si="52"/>
        <v>177565</v>
      </c>
      <c r="AA335" s="38">
        <v>0</v>
      </c>
      <c r="AB335" s="38">
        <v>177565</v>
      </c>
    </row>
    <row r="336" spans="1:28" ht="15">
      <c r="A336" s="67">
        <v>330</v>
      </c>
      <c r="B336" s="68" t="s">
        <v>684</v>
      </c>
      <c r="C336" s="67" t="s">
        <v>685</v>
      </c>
      <c r="D336" s="67" t="s">
        <v>662</v>
      </c>
      <c r="E336" s="16" t="s">
        <v>686</v>
      </c>
      <c r="F336" s="52">
        <f t="shared" si="50"/>
        <v>5481407</v>
      </c>
      <c r="G336" s="30">
        <f>VLOOKUP(C336,P$7:U336,3,FALSE)</f>
        <v>2570795</v>
      </c>
      <c r="H336" s="30">
        <f t="shared" si="53"/>
        <v>2406973</v>
      </c>
      <c r="I336" s="30">
        <f t="shared" si="54"/>
        <v>425320</v>
      </c>
      <c r="J336" s="30">
        <f t="shared" si="55"/>
        <v>1981653</v>
      </c>
      <c r="K336" s="30">
        <f t="shared" si="56"/>
        <v>158290</v>
      </c>
      <c r="L336" s="30">
        <f t="shared" si="57"/>
        <v>345349</v>
      </c>
      <c r="M336" s="53">
        <f t="shared" si="58"/>
        <v>0</v>
      </c>
      <c r="N336" s="53">
        <f t="shared" si="59"/>
        <v>345349</v>
      </c>
      <c r="O336" s="53"/>
      <c r="P336" s="38" t="s">
        <v>691</v>
      </c>
      <c r="Q336" s="38" t="s">
        <v>270</v>
      </c>
      <c r="R336" s="38">
        <v>5055600</v>
      </c>
      <c r="S336" s="38">
        <f t="shared" si="51"/>
        <v>2327106</v>
      </c>
      <c r="T336" s="38">
        <v>1021700</v>
      </c>
      <c r="U336" s="38">
        <v>1305406</v>
      </c>
      <c r="W336" s="38" t="s">
        <v>694</v>
      </c>
      <c r="X336" s="38" t="s">
        <v>315</v>
      </c>
      <c r="Y336" s="38">
        <v>700459</v>
      </c>
      <c r="Z336" s="38">
        <f t="shared" si="52"/>
        <v>11797112</v>
      </c>
      <c r="AA336" s="38">
        <v>67801</v>
      </c>
      <c r="AB336" s="38">
        <v>11729311</v>
      </c>
    </row>
    <row r="337" spans="1:28" ht="15">
      <c r="A337" s="67">
        <v>331</v>
      </c>
      <c r="B337" s="68" t="s">
        <v>687</v>
      </c>
      <c r="C337" s="67" t="s">
        <v>688</v>
      </c>
      <c r="D337" s="67" t="s">
        <v>662</v>
      </c>
      <c r="E337" s="16" t="s">
        <v>689</v>
      </c>
      <c r="F337" s="52">
        <f t="shared" si="50"/>
        <v>17979998</v>
      </c>
      <c r="G337" s="30">
        <f>VLOOKUP(C337,P$7:U337,3,FALSE)</f>
        <v>8446354</v>
      </c>
      <c r="H337" s="30">
        <f t="shared" si="53"/>
        <v>7428451</v>
      </c>
      <c r="I337" s="30">
        <f t="shared" si="54"/>
        <v>1535150</v>
      </c>
      <c r="J337" s="30">
        <f t="shared" si="55"/>
        <v>5893301</v>
      </c>
      <c r="K337" s="30">
        <f t="shared" si="56"/>
        <v>877000</v>
      </c>
      <c r="L337" s="30">
        <f t="shared" si="57"/>
        <v>1228193</v>
      </c>
      <c r="M337" s="53">
        <f t="shared" si="58"/>
        <v>0</v>
      </c>
      <c r="N337" s="53">
        <f t="shared" si="59"/>
        <v>1228193</v>
      </c>
      <c r="O337" s="53"/>
      <c r="P337" s="38" t="s">
        <v>694</v>
      </c>
      <c r="Q337" s="38" t="s">
        <v>315</v>
      </c>
      <c r="R337" s="38">
        <v>633101</v>
      </c>
      <c r="S337" s="38">
        <f t="shared" si="51"/>
        <v>2883798</v>
      </c>
      <c r="T337" s="38">
        <v>175071</v>
      </c>
      <c r="U337" s="38">
        <v>2708727</v>
      </c>
      <c r="W337" s="38" t="s">
        <v>697</v>
      </c>
      <c r="X337" s="38" t="s">
        <v>540</v>
      </c>
      <c r="Y337" s="38">
        <v>1355355</v>
      </c>
      <c r="Z337" s="38">
        <f t="shared" si="52"/>
        <v>138050</v>
      </c>
      <c r="AA337" s="38">
        <v>0</v>
      </c>
      <c r="AB337" s="38">
        <v>138050</v>
      </c>
    </row>
    <row r="338" spans="1:28" ht="15">
      <c r="A338" s="67">
        <v>332</v>
      </c>
      <c r="B338" s="68" t="s">
        <v>690</v>
      </c>
      <c r="C338" s="67" t="s">
        <v>691</v>
      </c>
      <c r="D338" s="67" t="s">
        <v>662</v>
      </c>
      <c r="E338" s="16" t="s">
        <v>692</v>
      </c>
      <c r="F338" s="52">
        <f t="shared" si="50"/>
        <v>7560271</v>
      </c>
      <c r="G338" s="30">
        <f>VLOOKUP(C338,P$7:U338,3,FALSE)</f>
        <v>5055600</v>
      </c>
      <c r="H338" s="30">
        <f t="shared" si="53"/>
        <v>2327106</v>
      </c>
      <c r="I338" s="30">
        <f t="shared" si="54"/>
        <v>1021700</v>
      </c>
      <c r="J338" s="30">
        <f t="shared" si="55"/>
        <v>1305406</v>
      </c>
      <c r="K338" s="30">
        <f t="shared" si="56"/>
        <v>0</v>
      </c>
      <c r="L338" s="30">
        <f t="shared" si="57"/>
        <v>177565</v>
      </c>
      <c r="M338" s="53">
        <f t="shared" si="58"/>
        <v>0</v>
      </c>
      <c r="N338" s="53">
        <f t="shared" si="59"/>
        <v>177565</v>
      </c>
      <c r="O338" s="53"/>
      <c r="P338" s="38" t="s">
        <v>697</v>
      </c>
      <c r="Q338" s="38" t="s">
        <v>540</v>
      </c>
      <c r="R338" s="38">
        <v>553801</v>
      </c>
      <c r="S338" s="38">
        <f t="shared" si="51"/>
        <v>508757</v>
      </c>
      <c r="T338" s="38">
        <v>107801</v>
      </c>
      <c r="U338" s="38">
        <v>400956</v>
      </c>
      <c r="W338" s="38" t="s">
        <v>700</v>
      </c>
      <c r="X338" s="38" t="s">
        <v>316</v>
      </c>
      <c r="Y338" s="38">
        <v>0</v>
      </c>
      <c r="Z338" s="38">
        <f t="shared" si="52"/>
        <v>288043</v>
      </c>
      <c r="AA338" s="38">
        <v>0</v>
      </c>
      <c r="AB338" s="38">
        <v>288043</v>
      </c>
    </row>
    <row r="339" spans="1:28" ht="15">
      <c r="A339" s="67">
        <v>333</v>
      </c>
      <c r="B339" s="68" t="s">
        <v>693</v>
      </c>
      <c r="C339" s="67" t="s">
        <v>694</v>
      </c>
      <c r="D339" s="67" t="s">
        <v>662</v>
      </c>
      <c r="E339" s="16" t="s">
        <v>695</v>
      </c>
      <c r="F339" s="52">
        <f t="shared" si="50"/>
        <v>16014470</v>
      </c>
      <c r="G339" s="30">
        <f>VLOOKUP(C339,P$7:U339,3,FALSE)</f>
        <v>633101</v>
      </c>
      <c r="H339" s="30">
        <f t="shared" si="53"/>
        <v>2883798</v>
      </c>
      <c r="I339" s="30">
        <f t="shared" si="54"/>
        <v>175071</v>
      </c>
      <c r="J339" s="30">
        <f t="shared" si="55"/>
        <v>2708727</v>
      </c>
      <c r="K339" s="30">
        <f t="shared" si="56"/>
        <v>700459</v>
      </c>
      <c r="L339" s="30">
        <f t="shared" si="57"/>
        <v>11797112</v>
      </c>
      <c r="M339" s="53">
        <f t="shared" si="58"/>
        <v>67801</v>
      </c>
      <c r="N339" s="53">
        <f t="shared" si="59"/>
        <v>11729311</v>
      </c>
      <c r="O339" s="53"/>
      <c r="P339" s="38" t="s">
        <v>700</v>
      </c>
      <c r="Q339" s="38" t="s">
        <v>316</v>
      </c>
      <c r="R339" s="38">
        <v>2608875</v>
      </c>
      <c r="S339" s="38">
        <f t="shared" si="51"/>
        <v>5132961</v>
      </c>
      <c r="T339" s="38">
        <v>2874385</v>
      </c>
      <c r="U339" s="38">
        <v>2258576</v>
      </c>
      <c r="W339" s="38" t="s">
        <v>703</v>
      </c>
      <c r="X339" s="38" t="s">
        <v>317</v>
      </c>
      <c r="Y339" s="38">
        <v>5200</v>
      </c>
      <c r="Z339" s="38">
        <f t="shared" si="52"/>
        <v>117856</v>
      </c>
      <c r="AA339" s="38">
        <v>19700</v>
      </c>
      <c r="AB339" s="38">
        <v>98156</v>
      </c>
    </row>
    <row r="340" spans="1:28" ht="15">
      <c r="A340" s="67">
        <v>334</v>
      </c>
      <c r="B340" s="68" t="s">
        <v>696</v>
      </c>
      <c r="C340" s="67" t="s">
        <v>697</v>
      </c>
      <c r="D340" s="67" t="s">
        <v>662</v>
      </c>
      <c r="E340" s="16" t="s">
        <v>698</v>
      </c>
      <c r="F340" s="52">
        <f t="shared" si="50"/>
        <v>2555963</v>
      </c>
      <c r="G340" s="30">
        <f>VLOOKUP(C340,P$7:U340,3,FALSE)</f>
        <v>553801</v>
      </c>
      <c r="H340" s="30">
        <f t="shared" si="53"/>
        <v>508757</v>
      </c>
      <c r="I340" s="30">
        <f t="shared" si="54"/>
        <v>107801</v>
      </c>
      <c r="J340" s="30">
        <f t="shared" si="55"/>
        <v>400956</v>
      </c>
      <c r="K340" s="30">
        <f t="shared" si="56"/>
        <v>1355355</v>
      </c>
      <c r="L340" s="30">
        <f t="shared" si="57"/>
        <v>138050</v>
      </c>
      <c r="M340" s="53">
        <f t="shared" si="58"/>
        <v>0</v>
      </c>
      <c r="N340" s="53">
        <f t="shared" si="59"/>
        <v>138050</v>
      </c>
      <c r="O340" s="53"/>
      <c r="P340" s="38" t="s">
        <v>703</v>
      </c>
      <c r="Q340" s="38" t="s">
        <v>317</v>
      </c>
      <c r="R340" s="38">
        <v>0</v>
      </c>
      <c r="S340" s="38">
        <f t="shared" si="51"/>
        <v>329577</v>
      </c>
      <c r="T340" s="38">
        <v>117211</v>
      </c>
      <c r="U340" s="38">
        <v>212366</v>
      </c>
      <c r="W340" s="38" t="s">
        <v>706</v>
      </c>
      <c r="X340" s="38" t="s">
        <v>318</v>
      </c>
      <c r="Y340" s="38">
        <v>18198</v>
      </c>
      <c r="Z340" s="38">
        <f t="shared" si="52"/>
        <v>7923860</v>
      </c>
      <c r="AA340" s="38">
        <v>3200</v>
      </c>
      <c r="AB340" s="38">
        <v>7920660</v>
      </c>
    </row>
    <row r="341" spans="1:28" ht="15">
      <c r="A341" s="67">
        <v>335</v>
      </c>
      <c r="B341" s="68" t="s">
        <v>699</v>
      </c>
      <c r="C341" s="67" t="s">
        <v>700</v>
      </c>
      <c r="D341" s="67" t="s">
        <v>662</v>
      </c>
      <c r="E341" s="16" t="s">
        <v>701</v>
      </c>
      <c r="F341" s="52">
        <f t="shared" si="50"/>
        <v>8029879</v>
      </c>
      <c r="G341" s="30">
        <f>VLOOKUP(C341,P$7:U341,3,FALSE)</f>
        <v>2608875</v>
      </c>
      <c r="H341" s="30">
        <f t="shared" si="53"/>
        <v>5132961</v>
      </c>
      <c r="I341" s="30">
        <f t="shared" si="54"/>
        <v>2874385</v>
      </c>
      <c r="J341" s="30">
        <f t="shared" si="55"/>
        <v>2258576</v>
      </c>
      <c r="K341" s="30">
        <f t="shared" si="56"/>
        <v>0</v>
      </c>
      <c r="L341" s="30">
        <f t="shared" si="57"/>
        <v>288043</v>
      </c>
      <c r="M341" s="53">
        <f t="shared" si="58"/>
        <v>0</v>
      </c>
      <c r="N341" s="53">
        <f t="shared" si="59"/>
        <v>288043</v>
      </c>
      <c r="O341" s="53"/>
      <c r="P341" s="38" t="s">
        <v>706</v>
      </c>
      <c r="Q341" s="38" t="s">
        <v>318</v>
      </c>
      <c r="R341" s="38">
        <v>406000</v>
      </c>
      <c r="S341" s="38">
        <f t="shared" si="51"/>
        <v>2218161</v>
      </c>
      <c r="T341" s="38">
        <v>46099</v>
      </c>
      <c r="U341" s="38">
        <v>2172062</v>
      </c>
      <c r="W341" s="38" t="s">
        <v>709</v>
      </c>
      <c r="X341" s="38" t="s">
        <v>271</v>
      </c>
      <c r="Y341" s="38">
        <v>56476889</v>
      </c>
      <c r="Z341" s="38">
        <f t="shared" si="52"/>
        <v>37981792</v>
      </c>
      <c r="AA341" s="38">
        <v>3158000</v>
      </c>
      <c r="AB341" s="38">
        <v>34823792</v>
      </c>
    </row>
    <row r="342" spans="1:28" ht="15">
      <c r="A342" s="67">
        <v>336</v>
      </c>
      <c r="B342" s="68" t="s">
        <v>702</v>
      </c>
      <c r="C342" s="67" t="s">
        <v>703</v>
      </c>
      <c r="D342" s="67" t="s">
        <v>662</v>
      </c>
      <c r="E342" s="16" t="s">
        <v>704</v>
      </c>
      <c r="F342" s="52">
        <f t="shared" si="50"/>
        <v>452633</v>
      </c>
      <c r="G342" s="30">
        <f>VLOOKUP(C342,P$7:U342,3,FALSE)</f>
        <v>0</v>
      </c>
      <c r="H342" s="30">
        <f t="shared" si="53"/>
        <v>329577</v>
      </c>
      <c r="I342" s="30">
        <f t="shared" si="54"/>
        <v>117211</v>
      </c>
      <c r="J342" s="30">
        <f t="shared" si="55"/>
        <v>212366</v>
      </c>
      <c r="K342" s="30">
        <f t="shared" si="56"/>
        <v>5200</v>
      </c>
      <c r="L342" s="30">
        <f t="shared" si="57"/>
        <v>117856</v>
      </c>
      <c r="M342" s="53">
        <f t="shared" si="58"/>
        <v>19700</v>
      </c>
      <c r="N342" s="53">
        <f t="shared" si="59"/>
        <v>98156</v>
      </c>
      <c r="O342" s="53"/>
      <c r="P342" s="38" t="s">
        <v>709</v>
      </c>
      <c r="Q342" s="38" t="s">
        <v>271</v>
      </c>
      <c r="R342" s="38">
        <v>2048267</v>
      </c>
      <c r="S342" s="38">
        <f t="shared" si="51"/>
        <v>14265750</v>
      </c>
      <c r="T342" s="38">
        <v>1526552</v>
      </c>
      <c r="U342" s="38">
        <v>12739198</v>
      </c>
      <c r="W342" s="38" t="s">
        <v>712</v>
      </c>
      <c r="X342" s="38" t="s">
        <v>319</v>
      </c>
      <c r="Y342" s="38">
        <v>0</v>
      </c>
      <c r="Z342" s="38">
        <f t="shared" si="52"/>
        <v>74856</v>
      </c>
      <c r="AA342" s="38">
        <v>0</v>
      </c>
      <c r="AB342" s="38">
        <v>74856</v>
      </c>
    </row>
    <row r="343" spans="1:28" ht="15">
      <c r="A343" s="67">
        <v>337</v>
      </c>
      <c r="B343" s="68" t="s">
        <v>705</v>
      </c>
      <c r="C343" s="67" t="s">
        <v>706</v>
      </c>
      <c r="D343" s="67" t="s">
        <v>662</v>
      </c>
      <c r="E343" s="16" t="s">
        <v>707</v>
      </c>
      <c r="F343" s="52">
        <f t="shared" si="50"/>
        <v>10566219</v>
      </c>
      <c r="G343" s="30">
        <f>VLOOKUP(C343,P$7:U343,3,FALSE)</f>
        <v>406000</v>
      </c>
      <c r="H343" s="30">
        <f t="shared" si="53"/>
        <v>2218161</v>
      </c>
      <c r="I343" s="30">
        <f t="shared" si="54"/>
        <v>46099</v>
      </c>
      <c r="J343" s="30">
        <f t="shared" si="55"/>
        <v>2172062</v>
      </c>
      <c r="K343" s="30">
        <f t="shared" si="56"/>
        <v>18198</v>
      </c>
      <c r="L343" s="30">
        <f t="shared" si="57"/>
        <v>7923860</v>
      </c>
      <c r="M343" s="53">
        <f t="shared" si="58"/>
        <v>3200</v>
      </c>
      <c r="N343" s="53">
        <f t="shared" si="59"/>
        <v>7920660</v>
      </c>
      <c r="O343" s="53"/>
      <c r="P343" s="38" t="s">
        <v>712</v>
      </c>
      <c r="Q343" s="38" t="s">
        <v>319</v>
      </c>
      <c r="R343" s="38">
        <v>216300</v>
      </c>
      <c r="S343" s="38">
        <f t="shared" si="51"/>
        <v>2261267</v>
      </c>
      <c r="T343" s="38">
        <v>576445</v>
      </c>
      <c r="U343" s="38">
        <v>1684822</v>
      </c>
      <c r="W343" s="38" t="s">
        <v>715</v>
      </c>
      <c r="X343" s="38" t="s">
        <v>320</v>
      </c>
      <c r="Y343" s="38">
        <v>726237</v>
      </c>
      <c r="Z343" s="38">
        <f t="shared" si="52"/>
        <v>3303549</v>
      </c>
      <c r="AA343" s="38">
        <v>0</v>
      </c>
      <c r="AB343" s="38">
        <v>3303549</v>
      </c>
    </row>
    <row r="344" spans="1:28" ht="15">
      <c r="A344" s="67">
        <v>338</v>
      </c>
      <c r="B344" s="68" t="s">
        <v>708</v>
      </c>
      <c r="C344" s="67" t="s">
        <v>709</v>
      </c>
      <c r="D344" s="67" t="s">
        <v>662</v>
      </c>
      <c r="E344" s="16" t="s">
        <v>710</v>
      </c>
      <c r="F344" s="52">
        <f t="shared" si="50"/>
        <v>110772698</v>
      </c>
      <c r="G344" s="30">
        <f>VLOOKUP(C344,P$7:U344,3,FALSE)</f>
        <v>2048267</v>
      </c>
      <c r="H344" s="30">
        <f t="shared" si="53"/>
        <v>14265750</v>
      </c>
      <c r="I344" s="30">
        <f t="shared" si="54"/>
        <v>1526552</v>
      </c>
      <c r="J344" s="30">
        <f t="shared" si="55"/>
        <v>12739198</v>
      </c>
      <c r="K344" s="30">
        <f t="shared" si="56"/>
        <v>56476889</v>
      </c>
      <c r="L344" s="30">
        <f t="shared" si="57"/>
        <v>37981792</v>
      </c>
      <c r="M344" s="53">
        <f t="shared" si="58"/>
        <v>3158000</v>
      </c>
      <c r="N344" s="53">
        <f t="shared" si="59"/>
        <v>34823792</v>
      </c>
      <c r="O344" s="53"/>
      <c r="P344" s="38" t="s">
        <v>715</v>
      </c>
      <c r="Q344" s="38" t="s">
        <v>320</v>
      </c>
      <c r="R344" s="38">
        <v>3658852</v>
      </c>
      <c r="S344" s="38">
        <f t="shared" si="51"/>
        <v>7642136</v>
      </c>
      <c r="T344" s="38">
        <v>2016540</v>
      </c>
      <c r="U344" s="38">
        <v>5625596</v>
      </c>
      <c r="W344" s="38" t="s">
        <v>718</v>
      </c>
      <c r="X344" s="38" t="s">
        <v>272</v>
      </c>
      <c r="Y344" s="38">
        <v>2941164</v>
      </c>
      <c r="Z344" s="38">
        <f t="shared" si="52"/>
        <v>14418863</v>
      </c>
      <c r="AA344" s="38">
        <v>5921014</v>
      </c>
      <c r="AB344" s="38">
        <v>8497849</v>
      </c>
    </row>
    <row r="345" spans="1:28" ht="15">
      <c r="A345" s="67">
        <v>339</v>
      </c>
      <c r="B345" s="68" t="s">
        <v>711</v>
      </c>
      <c r="C345" s="67" t="s">
        <v>712</v>
      </c>
      <c r="D345" s="67" t="s">
        <v>662</v>
      </c>
      <c r="E345" s="16" t="s">
        <v>713</v>
      </c>
      <c r="F345" s="52">
        <f t="shared" si="50"/>
        <v>2552423</v>
      </c>
      <c r="G345" s="30">
        <f>VLOOKUP(C345,P$7:U345,3,FALSE)</f>
        <v>216300</v>
      </c>
      <c r="H345" s="30">
        <f t="shared" si="53"/>
        <v>2261267</v>
      </c>
      <c r="I345" s="30">
        <f t="shared" si="54"/>
        <v>576445</v>
      </c>
      <c r="J345" s="30">
        <f t="shared" si="55"/>
        <v>1684822</v>
      </c>
      <c r="K345" s="30">
        <f t="shared" si="56"/>
        <v>0</v>
      </c>
      <c r="L345" s="30">
        <f t="shared" si="57"/>
        <v>74856</v>
      </c>
      <c r="M345" s="53">
        <f t="shared" si="58"/>
        <v>0</v>
      </c>
      <c r="N345" s="53">
        <f t="shared" si="59"/>
        <v>74856</v>
      </c>
      <c r="O345" s="53"/>
      <c r="P345" s="38" t="s">
        <v>718</v>
      </c>
      <c r="Q345" s="38" t="s">
        <v>272</v>
      </c>
      <c r="R345" s="38">
        <v>9961470</v>
      </c>
      <c r="S345" s="38">
        <f t="shared" si="51"/>
        <v>14021619</v>
      </c>
      <c r="T345" s="38">
        <v>1809972</v>
      </c>
      <c r="U345" s="38">
        <v>12211647</v>
      </c>
      <c r="W345" s="38" t="s">
        <v>724</v>
      </c>
      <c r="X345" s="38" t="s">
        <v>321</v>
      </c>
      <c r="Y345" s="38">
        <v>0</v>
      </c>
      <c r="Z345" s="38">
        <f t="shared" si="52"/>
        <v>262964</v>
      </c>
      <c r="AA345" s="38">
        <v>0</v>
      </c>
      <c r="AB345" s="38">
        <v>262964</v>
      </c>
    </row>
    <row r="346" spans="1:28" ht="15">
      <c r="A346" s="67">
        <v>340</v>
      </c>
      <c r="B346" s="68" t="s">
        <v>714</v>
      </c>
      <c r="C346" s="67" t="s">
        <v>715</v>
      </c>
      <c r="D346" s="67" t="s">
        <v>662</v>
      </c>
      <c r="E346" s="16" t="s">
        <v>716</v>
      </c>
      <c r="F346" s="52">
        <f t="shared" si="50"/>
        <v>15330774</v>
      </c>
      <c r="G346" s="30">
        <f>VLOOKUP(C346,P$7:U346,3,FALSE)</f>
        <v>3658852</v>
      </c>
      <c r="H346" s="30">
        <f t="shared" si="53"/>
        <v>7642136</v>
      </c>
      <c r="I346" s="30">
        <f t="shared" si="54"/>
        <v>2016540</v>
      </c>
      <c r="J346" s="30">
        <f t="shared" si="55"/>
        <v>5625596</v>
      </c>
      <c r="K346" s="30">
        <f t="shared" si="56"/>
        <v>726237</v>
      </c>
      <c r="L346" s="30">
        <f t="shared" si="57"/>
        <v>3303549</v>
      </c>
      <c r="M346" s="53">
        <f t="shared" si="58"/>
        <v>0</v>
      </c>
      <c r="N346" s="53">
        <f t="shared" si="59"/>
        <v>3303549</v>
      </c>
      <c r="O346" s="53"/>
      <c r="P346" s="38" t="s">
        <v>721</v>
      </c>
      <c r="Q346" s="38" t="s">
        <v>435</v>
      </c>
      <c r="R346" s="38">
        <v>619500</v>
      </c>
      <c r="S346" s="38">
        <f t="shared" si="51"/>
        <v>484061</v>
      </c>
      <c r="T346" s="38">
        <v>130825</v>
      </c>
      <c r="U346" s="38">
        <v>353236</v>
      </c>
      <c r="W346" s="38" t="s">
        <v>727</v>
      </c>
      <c r="X346" s="38" t="s">
        <v>322</v>
      </c>
      <c r="Y346" s="38">
        <v>0</v>
      </c>
      <c r="Z346" s="38">
        <f t="shared" si="52"/>
        <v>1357359</v>
      </c>
      <c r="AA346" s="38">
        <v>81500</v>
      </c>
      <c r="AB346" s="38">
        <v>1275859</v>
      </c>
    </row>
    <row r="347" spans="1:28" ht="15">
      <c r="A347" s="67">
        <v>341</v>
      </c>
      <c r="B347" s="68" t="s">
        <v>717</v>
      </c>
      <c r="C347" s="67" t="s">
        <v>718</v>
      </c>
      <c r="D347" s="67" t="s">
        <v>662</v>
      </c>
      <c r="E347" s="16" t="s">
        <v>719</v>
      </c>
      <c r="F347" s="52">
        <f t="shared" si="50"/>
        <v>41343116</v>
      </c>
      <c r="G347" s="30">
        <f>VLOOKUP(C347,P$7:U347,3,FALSE)</f>
        <v>9961470</v>
      </c>
      <c r="H347" s="30">
        <f t="shared" si="53"/>
        <v>14021619</v>
      </c>
      <c r="I347" s="30">
        <f t="shared" si="54"/>
        <v>1809972</v>
      </c>
      <c r="J347" s="30">
        <f t="shared" si="55"/>
        <v>12211647</v>
      </c>
      <c r="K347" s="30">
        <f t="shared" si="56"/>
        <v>2941164</v>
      </c>
      <c r="L347" s="30">
        <f t="shared" si="57"/>
        <v>14418863</v>
      </c>
      <c r="M347" s="53">
        <f t="shared" si="58"/>
        <v>5921014</v>
      </c>
      <c r="N347" s="53">
        <f t="shared" si="59"/>
        <v>8497849</v>
      </c>
      <c r="O347" s="53"/>
      <c r="P347" s="38" t="s">
        <v>724</v>
      </c>
      <c r="Q347" s="38" t="s">
        <v>321</v>
      </c>
      <c r="R347" s="38">
        <v>203945</v>
      </c>
      <c r="S347" s="38">
        <f t="shared" si="51"/>
        <v>1389092</v>
      </c>
      <c r="T347" s="38">
        <v>3500</v>
      </c>
      <c r="U347" s="38">
        <v>1385592</v>
      </c>
      <c r="W347" s="38" t="s">
        <v>730</v>
      </c>
      <c r="X347" s="38" t="s">
        <v>323</v>
      </c>
      <c r="Y347" s="38">
        <v>34500</v>
      </c>
      <c r="Z347" s="38">
        <f t="shared" si="52"/>
        <v>1455459</v>
      </c>
      <c r="AA347" s="38">
        <v>170671</v>
      </c>
      <c r="AB347" s="38">
        <v>1284788</v>
      </c>
    </row>
    <row r="348" spans="1:28" ht="15">
      <c r="A348" s="67">
        <v>342</v>
      </c>
      <c r="B348" s="68" t="s">
        <v>720</v>
      </c>
      <c r="C348" s="67" t="s">
        <v>721</v>
      </c>
      <c r="D348" s="67" t="s">
        <v>662</v>
      </c>
      <c r="E348" s="16" t="s">
        <v>722</v>
      </c>
      <c r="F348" s="52">
        <f t="shared" si="50"/>
        <v>1103561</v>
      </c>
      <c r="G348" s="30">
        <f>VLOOKUP(C348,P$7:U348,3,FALSE)</f>
        <v>619500</v>
      </c>
      <c r="H348" s="30">
        <f t="shared" si="53"/>
        <v>484061</v>
      </c>
      <c r="I348" s="30">
        <f t="shared" si="54"/>
        <v>130825</v>
      </c>
      <c r="J348" s="30">
        <f t="shared" si="55"/>
        <v>353236</v>
      </c>
      <c r="K348" s="30">
        <v>0</v>
      </c>
      <c r="L348" s="30">
        <f t="shared" si="57"/>
        <v>0</v>
      </c>
      <c r="M348" s="53">
        <v>0</v>
      </c>
      <c r="N348" s="53">
        <v>0</v>
      </c>
      <c r="O348" s="53"/>
      <c r="P348" s="38" t="s">
        <v>727</v>
      </c>
      <c r="Q348" s="38" t="s">
        <v>322</v>
      </c>
      <c r="R348" s="38">
        <v>149000</v>
      </c>
      <c r="S348" s="38">
        <f t="shared" si="51"/>
        <v>1625513</v>
      </c>
      <c r="T348" s="38">
        <v>265500</v>
      </c>
      <c r="U348" s="38">
        <v>1360013</v>
      </c>
      <c r="W348" s="38" t="s">
        <v>733</v>
      </c>
      <c r="X348" s="38" t="s">
        <v>541</v>
      </c>
      <c r="Y348" s="38">
        <v>0</v>
      </c>
      <c r="Z348" s="38">
        <f t="shared" si="52"/>
        <v>29190</v>
      </c>
      <c r="AA348" s="38">
        <v>0</v>
      </c>
      <c r="AB348" s="38">
        <v>29190</v>
      </c>
    </row>
    <row r="349" spans="1:28" ht="15">
      <c r="A349" s="67">
        <v>343</v>
      </c>
      <c r="B349" s="68" t="s">
        <v>723</v>
      </c>
      <c r="C349" s="67" t="s">
        <v>724</v>
      </c>
      <c r="D349" s="67" t="s">
        <v>662</v>
      </c>
      <c r="E349" s="16" t="s">
        <v>725</v>
      </c>
      <c r="F349" s="52">
        <f t="shared" si="50"/>
        <v>1856001</v>
      </c>
      <c r="G349" s="30">
        <f>VLOOKUP(C349,P$7:U349,3,FALSE)</f>
        <v>203945</v>
      </c>
      <c r="H349" s="30">
        <f t="shared" si="53"/>
        <v>1389092</v>
      </c>
      <c r="I349" s="30">
        <f t="shared" si="54"/>
        <v>3500</v>
      </c>
      <c r="J349" s="30">
        <f t="shared" si="55"/>
        <v>1385592</v>
      </c>
      <c r="K349" s="30">
        <f t="shared" si="56"/>
        <v>0</v>
      </c>
      <c r="L349" s="30">
        <f t="shared" si="57"/>
        <v>262964</v>
      </c>
      <c r="M349" s="53">
        <f t="shared" si="58"/>
        <v>0</v>
      </c>
      <c r="N349" s="53">
        <f t="shared" si="59"/>
        <v>262964</v>
      </c>
      <c r="O349" s="53"/>
      <c r="P349" s="38" t="s">
        <v>730</v>
      </c>
      <c r="Q349" s="38" t="s">
        <v>323</v>
      </c>
      <c r="R349" s="38">
        <v>3594872</v>
      </c>
      <c r="S349" s="38">
        <f t="shared" si="51"/>
        <v>5123850</v>
      </c>
      <c r="T349" s="38">
        <v>2613334</v>
      </c>
      <c r="U349" s="38">
        <v>2510516</v>
      </c>
      <c r="W349" s="38" t="s">
        <v>736</v>
      </c>
      <c r="X349" s="38" t="s">
        <v>324</v>
      </c>
      <c r="Y349" s="38">
        <v>1740325</v>
      </c>
      <c r="Z349" s="38">
        <f t="shared" si="52"/>
        <v>17740659</v>
      </c>
      <c r="AA349" s="38">
        <v>395910</v>
      </c>
      <c r="AB349" s="38">
        <v>17344749</v>
      </c>
    </row>
    <row r="350" spans="1:28" ht="15">
      <c r="A350" s="67">
        <v>344</v>
      </c>
      <c r="B350" s="68" t="s">
        <v>726</v>
      </c>
      <c r="C350" s="67" t="s">
        <v>727</v>
      </c>
      <c r="D350" s="67" t="s">
        <v>662</v>
      </c>
      <c r="E350" s="16" t="s">
        <v>728</v>
      </c>
      <c r="F350" s="52">
        <f t="shared" si="50"/>
        <v>3131872</v>
      </c>
      <c r="G350" s="30">
        <f>VLOOKUP(C350,P$7:U350,3,FALSE)</f>
        <v>149000</v>
      </c>
      <c r="H350" s="30">
        <f t="shared" si="53"/>
        <v>1625513</v>
      </c>
      <c r="I350" s="30">
        <f t="shared" si="54"/>
        <v>265500</v>
      </c>
      <c r="J350" s="30">
        <f t="shared" si="55"/>
        <v>1360013</v>
      </c>
      <c r="K350" s="30">
        <f t="shared" si="56"/>
        <v>0</v>
      </c>
      <c r="L350" s="30">
        <f t="shared" si="57"/>
        <v>1357359</v>
      </c>
      <c r="M350" s="53">
        <f t="shared" si="58"/>
        <v>81500</v>
      </c>
      <c r="N350" s="53">
        <f t="shared" si="59"/>
        <v>1275859</v>
      </c>
      <c r="O350" s="53"/>
      <c r="P350" s="38" t="s">
        <v>733</v>
      </c>
      <c r="Q350" s="38" t="s">
        <v>541</v>
      </c>
      <c r="R350" s="38">
        <v>18000</v>
      </c>
      <c r="S350" s="38">
        <f t="shared" si="51"/>
        <v>322300</v>
      </c>
      <c r="T350" s="38">
        <v>6400</v>
      </c>
      <c r="U350" s="38">
        <v>315900</v>
      </c>
      <c r="W350" s="38" t="s">
        <v>739</v>
      </c>
      <c r="X350" s="38" t="s">
        <v>325</v>
      </c>
      <c r="Y350" s="38">
        <v>922255</v>
      </c>
      <c r="Z350" s="38">
        <f t="shared" si="52"/>
        <v>8267596</v>
      </c>
      <c r="AA350" s="38">
        <v>992405</v>
      </c>
      <c r="AB350" s="38">
        <v>7275191</v>
      </c>
    </row>
    <row r="351" spans="1:28" ht="15">
      <c r="A351" s="67">
        <v>345</v>
      </c>
      <c r="B351" s="68" t="s">
        <v>729</v>
      </c>
      <c r="C351" s="67" t="s">
        <v>730</v>
      </c>
      <c r="D351" s="67" t="s">
        <v>662</v>
      </c>
      <c r="E351" s="16" t="s">
        <v>731</v>
      </c>
      <c r="F351" s="52">
        <f t="shared" si="50"/>
        <v>10208681</v>
      </c>
      <c r="G351" s="30">
        <f>VLOOKUP(C351,P$7:U351,3,FALSE)</f>
        <v>3594872</v>
      </c>
      <c r="H351" s="30">
        <f t="shared" si="53"/>
        <v>5123850</v>
      </c>
      <c r="I351" s="30">
        <f t="shared" si="54"/>
        <v>2613334</v>
      </c>
      <c r="J351" s="30">
        <f t="shared" si="55"/>
        <v>2510516</v>
      </c>
      <c r="K351" s="30">
        <f t="shared" si="56"/>
        <v>34500</v>
      </c>
      <c r="L351" s="30">
        <f t="shared" si="57"/>
        <v>1455459</v>
      </c>
      <c r="M351" s="53">
        <f t="shared" si="58"/>
        <v>170671</v>
      </c>
      <c r="N351" s="53">
        <f t="shared" si="59"/>
        <v>1284788</v>
      </c>
      <c r="O351" s="53"/>
      <c r="P351" s="38" t="s">
        <v>736</v>
      </c>
      <c r="Q351" s="38" t="s">
        <v>324</v>
      </c>
      <c r="R351" s="38">
        <v>6033060</v>
      </c>
      <c r="S351" s="38">
        <f t="shared" si="51"/>
        <v>10875952</v>
      </c>
      <c r="T351" s="38">
        <v>1755943</v>
      </c>
      <c r="U351" s="38">
        <v>9120009</v>
      </c>
      <c r="W351" s="38" t="s">
        <v>742</v>
      </c>
      <c r="X351" s="38" t="s">
        <v>326</v>
      </c>
      <c r="Y351" s="38">
        <v>422830</v>
      </c>
      <c r="Z351" s="38">
        <f t="shared" si="52"/>
        <v>527197</v>
      </c>
      <c r="AA351" s="38">
        <v>8000</v>
      </c>
      <c r="AB351" s="38">
        <v>519197</v>
      </c>
    </row>
    <row r="352" spans="1:28" ht="15">
      <c r="A352" s="67">
        <v>346</v>
      </c>
      <c r="B352" s="68" t="s">
        <v>732</v>
      </c>
      <c r="C352" s="67" t="s">
        <v>733</v>
      </c>
      <c r="D352" s="67" t="s">
        <v>662</v>
      </c>
      <c r="E352" s="16" t="s">
        <v>734</v>
      </c>
      <c r="F352" s="52">
        <f t="shared" si="50"/>
        <v>369490</v>
      </c>
      <c r="G352" s="30">
        <f>VLOOKUP(C352,P$7:U352,3,FALSE)</f>
        <v>18000</v>
      </c>
      <c r="H352" s="30">
        <f t="shared" si="53"/>
        <v>322300</v>
      </c>
      <c r="I352" s="30">
        <f t="shared" si="54"/>
        <v>6400</v>
      </c>
      <c r="J352" s="30">
        <f t="shared" si="55"/>
        <v>315900</v>
      </c>
      <c r="K352" s="30">
        <f t="shared" si="56"/>
        <v>0</v>
      </c>
      <c r="L352" s="30">
        <f t="shared" si="57"/>
        <v>29190</v>
      </c>
      <c r="M352" s="53">
        <f t="shared" si="58"/>
        <v>0</v>
      </c>
      <c r="N352" s="53">
        <f t="shared" si="59"/>
        <v>29190</v>
      </c>
      <c r="O352" s="53"/>
      <c r="P352" s="38" t="s">
        <v>739</v>
      </c>
      <c r="Q352" s="38" t="s">
        <v>325</v>
      </c>
      <c r="R352" s="38">
        <v>22871503</v>
      </c>
      <c r="S352" s="38">
        <f t="shared" si="51"/>
        <v>17733125</v>
      </c>
      <c r="T352" s="38">
        <v>1995992</v>
      </c>
      <c r="U352" s="38">
        <v>15737133</v>
      </c>
      <c r="W352" s="38" t="s">
        <v>745</v>
      </c>
      <c r="X352" s="38" t="s">
        <v>327</v>
      </c>
      <c r="Y352" s="38">
        <v>684445</v>
      </c>
      <c r="Z352" s="38">
        <f t="shared" si="52"/>
        <v>7524997</v>
      </c>
      <c r="AA352" s="38">
        <v>126901</v>
      </c>
      <c r="AB352" s="38">
        <v>7398096</v>
      </c>
    </row>
    <row r="353" spans="1:28" ht="15">
      <c r="A353" s="67">
        <v>347</v>
      </c>
      <c r="B353" s="68" t="s">
        <v>735</v>
      </c>
      <c r="C353" s="67" t="s">
        <v>736</v>
      </c>
      <c r="D353" s="67" t="s">
        <v>662</v>
      </c>
      <c r="E353" s="16" t="s">
        <v>737</v>
      </c>
      <c r="F353" s="52">
        <f t="shared" si="50"/>
        <v>36389996</v>
      </c>
      <c r="G353" s="30">
        <f>VLOOKUP(C353,P$7:U353,3,FALSE)</f>
        <v>6033060</v>
      </c>
      <c r="H353" s="30">
        <f t="shared" si="53"/>
        <v>10875952</v>
      </c>
      <c r="I353" s="30">
        <f t="shared" si="54"/>
        <v>1755943</v>
      </c>
      <c r="J353" s="30">
        <f t="shared" si="55"/>
        <v>9120009</v>
      </c>
      <c r="K353" s="30">
        <f t="shared" si="56"/>
        <v>1740325</v>
      </c>
      <c r="L353" s="30">
        <f t="shared" si="57"/>
        <v>17740659</v>
      </c>
      <c r="M353" s="53">
        <f t="shared" si="58"/>
        <v>395910</v>
      </c>
      <c r="N353" s="53">
        <f t="shared" si="59"/>
        <v>17344749</v>
      </c>
      <c r="O353" s="53"/>
      <c r="P353" s="38" t="s">
        <v>742</v>
      </c>
      <c r="Q353" s="38" t="s">
        <v>326</v>
      </c>
      <c r="R353" s="38">
        <v>3797395</v>
      </c>
      <c r="S353" s="38">
        <f t="shared" si="51"/>
        <v>3128593</v>
      </c>
      <c r="T353" s="38">
        <v>1081993</v>
      </c>
      <c r="U353" s="38">
        <v>2046600</v>
      </c>
      <c r="W353" s="38" t="s">
        <v>748</v>
      </c>
      <c r="X353" s="38" t="s">
        <v>328</v>
      </c>
      <c r="Y353" s="38">
        <v>0</v>
      </c>
      <c r="Z353" s="38">
        <f t="shared" si="52"/>
        <v>864970</v>
      </c>
      <c r="AA353" s="38">
        <v>37950</v>
      </c>
      <c r="AB353" s="38">
        <v>827020</v>
      </c>
    </row>
    <row r="354" spans="1:28" ht="15">
      <c r="A354" s="67">
        <v>348</v>
      </c>
      <c r="B354" s="68" t="s">
        <v>738</v>
      </c>
      <c r="C354" s="67" t="s">
        <v>739</v>
      </c>
      <c r="D354" s="67" t="s">
        <v>662</v>
      </c>
      <c r="E354" s="16" t="s">
        <v>740</v>
      </c>
      <c r="F354" s="52">
        <f t="shared" si="50"/>
        <v>49794479</v>
      </c>
      <c r="G354" s="30">
        <f>VLOOKUP(C354,P$7:U354,3,FALSE)</f>
        <v>22871503</v>
      </c>
      <c r="H354" s="30">
        <f t="shared" si="53"/>
        <v>17733125</v>
      </c>
      <c r="I354" s="30">
        <f t="shared" si="54"/>
        <v>1995992</v>
      </c>
      <c r="J354" s="30">
        <f t="shared" si="55"/>
        <v>15737133</v>
      </c>
      <c r="K354" s="30">
        <f t="shared" si="56"/>
        <v>922255</v>
      </c>
      <c r="L354" s="30">
        <f t="shared" si="57"/>
        <v>8267596</v>
      </c>
      <c r="M354" s="53">
        <f t="shared" si="58"/>
        <v>992405</v>
      </c>
      <c r="N354" s="53">
        <f t="shared" si="59"/>
        <v>7275191</v>
      </c>
      <c r="O354" s="53"/>
      <c r="P354" s="38" t="s">
        <v>745</v>
      </c>
      <c r="Q354" s="38" t="s">
        <v>327</v>
      </c>
      <c r="R354" s="38">
        <v>8931210</v>
      </c>
      <c r="S354" s="38">
        <f t="shared" si="51"/>
        <v>19566006</v>
      </c>
      <c r="T354" s="38">
        <v>2157886</v>
      </c>
      <c r="U354" s="38">
        <v>17408120</v>
      </c>
      <c r="W354" s="38" t="s">
        <v>751</v>
      </c>
      <c r="X354" s="38" t="s">
        <v>329</v>
      </c>
      <c r="Y354" s="38">
        <v>1079800</v>
      </c>
      <c r="Z354" s="38">
        <f t="shared" si="52"/>
        <v>987706</v>
      </c>
      <c r="AA354" s="38">
        <v>1</v>
      </c>
      <c r="AB354" s="38">
        <v>987705</v>
      </c>
    </row>
    <row r="355" spans="1:28" ht="15">
      <c r="A355" s="67">
        <v>349</v>
      </c>
      <c r="B355" s="68" t="s">
        <v>741</v>
      </c>
      <c r="C355" s="67" t="s">
        <v>742</v>
      </c>
      <c r="D355" s="67" t="s">
        <v>662</v>
      </c>
      <c r="E355" s="16" t="s">
        <v>743</v>
      </c>
      <c r="F355" s="52">
        <f t="shared" si="50"/>
        <v>7876015</v>
      </c>
      <c r="G355" s="30">
        <f>VLOOKUP(C355,P$7:U355,3,FALSE)</f>
        <v>3797395</v>
      </c>
      <c r="H355" s="30">
        <f t="shared" si="53"/>
        <v>3128593</v>
      </c>
      <c r="I355" s="30">
        <f t="shared" si="54"/>
        <v>1081993</v>
      </c>
      <c r="J355" s="30">
        <f t="shared" si="55"/>
        <v>2046600</v>
      </c>
      <c r="K355" s="30">
        <f t="shared" si="56"/>
        <v>422830</v>
      </c>
      <c r="L355" s="30">
        <f t="shared" si="57"/>
        <v>527197</v>
      </c>
      <c r="M355" s="53">
        <f t="shared" si="58"/>
        <v>8000</v>
      </c>
      <c r="N355" s="53">
        <f t="shared" si="59"/>
        <v>519197</v>
      </c>
      <c r="O355" s="53"/>
      <c r="P355" s="38" t="s">
        <v>748</v>
      </c>
      <c r="Q355" s="38" t="s">
        <v>328</v>
      </c>
      <c r="R355" s="38">
        <v>254700</v>
      </c>
      <c r="S355" s="38">
        <f t="shared" si="51"/>
        <v>2088230</v>
      </c>
      <c r="T355" s="38">
        <v>154800</v>
      </c>
      <c r="U355" s="38">
        <v>1933430</v>
      </c>
      <c r="W355" s="38" t="s">
        <v>756</v>
      </c>
      <c r="X355" s="38" t="s">
        <v>330</v>
      </c>
      <c r="Y355" s="38">
        <v>500000</v>
      </c>
      <c r="Z355" s="38">
        <f t="shared" si="52"/>
        <v>8955193</v>
      </c>
      <c r="AA355" s="38">
        <v>1048004</v>
      </c>
      <c r="AB355" s="38">
        <v>7907189</v>
      </c>
    </row>
    <row r="356" spans="1:28" ht="15">
      <c r="A356" s="67">
        <v>350</v>
      </c>
      <c r="B356" s="68" t="s">
        <v>744</v>
      </c>
      <c r="C356" s="67" t="s">
        <v>745</v>
      </c>
      <c r="D356" s="67" t="s">
        <v>662</v>
      </c>
      <c r="E356" s="16" t="s">
        <v>746</v>
      </c>
      <c r="F356" s="52">
        <f t="shared" si="50"/>
        <v>36706658</v>
      </c>
      <c r="G356" s="30">
        <f>VLOOKUP(C356,P$7:U356,3,FALSE)</f>
        <v>8931210</v>
      </c>
      <c r="H356" s="30">
        <f t="shared" si="53"/>
        <v>19566006</v>
      </c>
      <c r="I356" s="30">
        <f t="shared" si="54"/>
        <v>2157886</v>
      </c>
      <c r="J356" s="30">
        <f t="shared" si="55"/>
        <v>17408120</v>
      </c>
      <c r="K356" s="30">
        <f t="shared" si="56"/>
        <v>684445</v>
      </c>
      <c r="L356" s="30">
        <f t="shared" si="57"/>
        <v>7524997</v>
      </c>
      <c r="M356" s="53">
        <f t="shared" si="58"/>
        <v>126901</v>
      </c>
      <c r="N356" s="53">
        <f t="shared" si="59"/>
        <v>7398096</v>
      </c>
      <c r="O356" s="53"/>
      <c r="P356" s="38" t="s">
        <v>751</v>
      </c>
      <c r="Q356" s="38" t="s">
        <v>329</v>
      </c>
      <c r="R356" s="38">
        <v>3039480</v>
      </c>
      <c r="S356" s="38">
        <f t="shared" si="51"/>
        <v>4371894</v>
      </c>
      <c r="T356" s="38">
        <v>373847</v>
      </c>
      <c r="U356" s="38">
        <v>3998047</v>
      </c>
      <c r="W356" s="38" t="s">
        <v>759</v>
      </c>
      <c r="X356" s="38" t="s">
        <v>331</v>
      </c>
      <c r="Y356" s="38">
        <v>1128305</v>
      </c>
      <c r="Z356" s="38">
        <f t="shared" si="52"/>
        <v>1960036</v>
      </c>
      <c r="AA356" s="38">
        <v>68951</v>
      </c>
      <c r="AB356" s="38">
        <v>1891085</v>
      </c>
    </row>
    <row r="357" spans="1:28" ht="15">
      <c r="A357" s="67">
        <v>351</v>
      </c>
      <c r="B357" s="68" t="s">
        <v>747</v>
      </c>
      <c r="C357" s="67" t="s">
        <v>748</v>
      </c>
      <c r="D357" s="67" t="s">
        <v>662</v>
      </c>
      <c r="E357" s="16" t="s">
        <v>749</v>
      </c>
      <c r="F357" s="52">
        <f t="shared" si="50"/>
        <v>3207900</v>
      </c>
      <c r="G357" s="30">
        <f>VLOOKUP(C357,P$7:U357,3,FALSE)</f>
        <v>254700</v>
      </c>
      <c r="H357" s="30">
        <f t="shared" si="53"/>
        <v>2088230</v>
      </c>
      <c r="I357" s="30">
        <f t="shared" si="54"/>
        <v>154800</v>
      </c>
      <c r="J357" s="30">
        <f t="shared" si="55"/>
        <v>1933430</v>
      </c>
      <c r="K357" s="30">
        <f t="shared" si="56"/>
        <v>0</v>
      </c>
      <c r="L357" s="30">
        <f t="shared" si="57"/>
        <v>864970</v>
      </c>
      <c r="M357" s="53">
        <f t="shared" si="58"/>
        <v>37950</v>
      </c>
      <c r="N357" s="53">
        <f t="shared" si="59"/>
        <v>827020</v>
      </c>
      <c r="O357" s="53"/>
      <c r="P357" s="38" t="s">
        <v>756</v>
      </c>
      <c r="Q357" s="38" t="s">
        <v>330</v>
      </c>
      <c r="R357" s="38">
        <v>11926911</v>
      </c>
      <c r="S357" s="38">
        <f t="shared" si="51"/>
        <v>35217615</v>
      </c>
      <c r="T357" s="38">
        <v>10553810</v>
      </c>
      <c r="U357" s="38">
        <v>24663805</v>
      </c>
      <c r="W357" s="38" t="s">
        <v>762</v>
      </c>
      <c r="X357" s="38" t="s">
        <v>332</v>
      </c>
      <c r="Y357" s="38">
        <v>63451</v>
      </c>
      <c r="Z357" s="38">
        <f t="shared" si="52"/>
        <v>1799632</v>
      </c>
      <c r="AA357" s="38">
        <v>42225</v>
      </c>
      <c r="AB357" s="38">
        <v>1757407</v>
      </c>
    </row>
    <row r="358" spans="1:28" ht="15">
      <c r="A358" s="67">
        <v>352</v>
      </c>
      <c r="B358" s="68" t="s">
        <v>750</v>
      </c>
      <c r="C358" s="67" t="s">
        <v>751</v>
      </c>
      <c r="D358" s="67" t="s">
        <v>662</v>
      </c>
      <c r="E358" s="16" t="s">
        <v>754</v>
      </c>
      <c r="F358" s="52">
        <f t="shared" si="50"/>
        <v>9478880</v>
      </c>
      <c r="G358" s="30">
        <f>VLOOKUP(C358,P$7:U358,3,FALSE)</f>
        <v>3039480</v>
      </c>
      <c r="H358" s="30">
        <f t="shared" si="53"/>
        <v>4371894</v>
      </c>
      <c r="I358" s="30">
        <f t="shared" si="54"/>
        <v>373847</v>
      </c>
      <c r="J358" s="30">
        <f t="shared" si="55"/>
        <v>3998047</v>
      </c>
      <c r="K358" s="30">
        <f t="shared" si="56"/>
        <v>1079800</v>
      </c>
      <c r="L358" s="30">
        <f t="shared" si="57"/>
        <v>987706</v>
      </c>
      <c r="M358" s="53">
        <f t="shared" si="58"/>
        <v>1</v>
      </c>
      <c r="N358" s="53">
        <f t="shared" si="59"/>
        <v>987705</v>
      </c>
      <c r="O358" s="53"/>
      <c r="P358" s="38" t="s">
        <v>759</v>
      </c>
      <c r="Q358" s="38" t="s">
        <v>331</v>
      </c>
      <c r="R358" s="38">
        <v>1064701</v>
      </c>
      <c r="S358" s="38">
        <f t="shared" si="51"/>
        <v>3485428</v>
      </c>
      <c r="T358" s="38">
        <v>601637</v>
      </c>
      <c r="U358" s="38">
        <v>2883791</v>
      </c>
      <c r="W358" s="38" t="s">
        <v>765</v>
      </c>
      <c r="X358" s="38" t="s">
        <v>333</v>
      </c>
      <c r="Y358" s="38">
        <v>5959306</v>
      </c>
      <c r="Z358" s="38">
        <f t="shared" si="52"/>
        <v>18651858</v>
      </c>
      <c r="AA358" s="38">
        <v>3553234</v>
      </c>
      <c r="AB358" s="38">
        <v>15098624</v>
      </c>
    </row>
    <row r="359" spans="1:28" ht="15">
      <c r="A359" s="67">
        <v>353</v>
      </c>
      <c r="B359" s="68" t="s">
        <v>755</v>
      </c>
      <c r="C359" s="67" t="s">
        <v>756</v>
      </c>
      <c r="D359" s="67" t="s">
        <v>662</v>
      </c>
      <c r="E359" s="16" t="s">
        <v>757</v>
      </c>
      <c r="F359" s="52">
        <f t="shared" si="50"/>
        <v>56599719</v>
      </c>
      <c r="G359" s="30">
        <f>VLOOKUP(C359,P$7:U359,3,FALSE)</f>
        <v>11926911</v>
      </c>
      <c r="H359" s="30">
        <f t="shared" si="53"/>
        <v>35217615</v>
      </c>
      <c r="I359" s="30">
        <f t="shared" si="54"/>
        <v>10553810</v>
      </c>
      <c r="J359" s="30">
        <f t="shared" si="55"/>
        <v>24663805</v>
      </c>
      <c r="K359" s="30">
        <f t="shared" si="56"/>
        <v>500000</v>
      </c>
      <c r="L359" s="30">
        <f t="shared" si="57"/>
        <v>8955193</v>
      </c>
      <c r="M359" s="53">
        <f t="shared" si="58"/>
        <v>1048004</v>
      </c>
      <c r="N359" s="53">
        <f t="shared" si="59"/>
        <v>7907189</v>
      </c>
      <c r="O359" s="53"/>
      <c r="P359" s="38" t="s">
        <v>762</v>
      </c>
      <c r="Q359" s="38" t="s">
        <v>332</v>
      </c>
      <c r="R359" s="38">
        <v>4016503</v>
      </c>
      <c r="S359" s="38">
        <f t="shared" si="51"/>
        <v>6295543</v>
      </c>
      <c r="T359" s="38">
        <v>1245684</v>
      </c>
      <c r="U359" s="38">
        <v>5049859</v>
      </c>
      <c r="W359" s="38" t="s">
        <v>768</v>
      </c>
      <c r="X359" s="38" t="s">
        <v>334</v>
      </c>
      <c r="Y359" s="38">
        <v>289100</v>
      </c>
      <c r="Z359" s="38">
        <f t="shared" si="52"/>
        <v>1897637</v>
      </c>
      <c r="AA359" s="38">
        <v>21600</v>
      </c>
      <c r="AB359" s="38">
        <v>1876037</v>
      </c>
    </row>
    <row r="360" spans="1:28" ht="15">
      <c r="A360" s="67">
        <v>354</v>
      </c>
      <c r="B360" s="68" t="s">
        <v>758</v>
      </c>
      <c r="C360" s="67" t="s">
        <v>759</v>
      </c>
      <c r="D360" s="67" t="s">
        <v>662</v>
      </c>
      <c r="E360" s="16" t="s">
        <v>760</v>
      </c>
      <c r="F360" s="52">
        <f t="shared" si="50"/>
        <v>7638470</v>
      </c>
      <c r="G360" s="30">
        <f>VLOOKUP(C360,P$7:U360,3,FALSE)</f>
        <v>1064701</v>
      </c>
      <c r="H360" s="30">
        <f t="shared" si="53"/>
        <v>3485428</v>
      </c>
      <c r="I360" s="30">
        <f t="shared" si="54"/>
        <v>601637</v>
      </c>
      <c r="J360" s="30">
        <f t="shared" si="55"/>
        <v>2883791</v>
      </c>
      <c r="K360" s="30">
        <f t="shared" si="56"/>
        <v>1128305</v>
      </c>
      <c r="L360" s="30">
        <f t="shared" si="57"/>
        <v>1960036</v>
      </c>
      <c r="M360" s="53">
        <f t="shared" si="58"/>
        <v>68951</v>
      </c>
      <c r="N360" s="53">
        <f t="shared" si="59"/>
        <v>1891085</v>
      </c>
      <c r="O360" s="53"/>
      <c r="P360" s="38" t="s">
        <v>765</v>
      </c>
      <c r="Q360" s="38" t="s">
        <v>333</v>
      </c>
      <c r="R360" s="38">
        <v>3692134</v>
      </c>
      <c r="S360" s="38">
        <f t="shared" si="51"/>
        <v>8579979</v>
      </c>
      <c r="T360" s="38">
        <v>2027951</v>
      </c>
      <c r="U360" s="38">
        <v>6552028</v>
      </c>
      <c r="W360" s="38" t="s">
        <v>771</v>
      </c>
      <c r="X360" s="38" t="s">
        <v>335</v>
      </c>
      <c r="Y360" s="38">
        <v>1976701</v>
      </c>
      <c r="Z360" s="38">
        <f t="shared" si="52"/>
        <v>7891078</v>
      </c>
      <c r="AA360" s="38">
        <v>15300</v>
      </c>
      <c r="AB360" s="38">
        <v>7875778</v>
      </c>
    </row>
    <row r="361" spans="1:28" ht="15">
      <c r="A361" s="67">
        <v>355</v>
      </c>
      <c r="B361" s="68" t="s">
        <v>761</v>
      </c>
      <c r="C361" s="67" t="s">
        <v>762</v>
      </c>
      <c r="D361" s="67" t="s">
        <v>662</v>
      </c>
      <c r="E361" s="16" t="s">
        <v>763</v>
      </c>
      <c r="F361" s="52">
        <f t="shared" si="50"/>
        <v>12175129</v>
      </c>
      <c r="G361" s="30">
        <f>VLOOKUP(C361,P$7:U361,3,FALSE)</f>
        <v>4016503</v>
      </c>
      <c r="H361" s="30">
        <f t="shared" si="53"/>
        <v>6295543</v>
      </c>
      <c r="I361" s="30">
        <f t="shared" si="54"/>
        <v>1245684</v>
      </c>
      <c r="J361" s="30">
        <f t="shared" si="55"/>
        <v>5049859</v>
      </c>
      <c r="K361" s="30">
        <f t="shared" si="56"/>
        <v>63451</v>
      </c>
      <c r="L361" s="30">
        <f t="shared" si="57"/>
        <v>1799632</v>
      </c>
      <c r="M361" s="53">
        <f t="shared" si="58"/>
        <v>42225</v>
      </c>
      <c r="N361" s="53">
        <f t="shared" si="59"/>
        <v>1757407</v>
      </c>
      <c r="O361" s="53"/>
      <c r="P361" s="38" t="s">
        <v>768</v>
      </c>
      <c r="Q361" s="38" t="s">
        <v>334</v>
      </c>
      <c r="R361" s="38">
        <v>18000</v>
      </c>
      <c r="S361" s="38">
        <f t="shared" si="51"/>
        <v>1002316</v>
      </c>
      <c r="T361" s="38">
        <v>6375</v>
      </c>
      <c r="U361" s="38">
        <v>995941</v>
      </c>
      <c r="W361" s="38" t="s">
        <v>774</v>
      </c>
      <c r="X361" s="38" t="s">
        <v>336</v>
      </c>
      <c r="Y361" s="38">
        <v>457449</v>
      </c>
      <c r="Z361" s="38">
        <f t="shared" si="52"/>
        <v>10527469</v>
      </c>
      <c r="AA361" s="38">
        <v>699470</v>
      </c>
      <c r="AB361" s="38">
        <v>9827999</v>
      </c>
    </row>
    <row r="362" spans="1:28" ht="15">
      <c r="A362" s="67">
        <v>356</v>
      </c>
      <c r="B362" s="68" t="s">
        <v>764</v>
      </c>
      <c r="C362" s="67" t="s">
        <v>765</v>
      </c>
      <c r="D362" s="67" t="s">
        <v>662</v>
      </c>
      <c r="E362" s="16" t="s">
        <v>766</v>
      </c>
      <c r="F362" s="52">
        <f t="shared" si="50"/>
        <v>36883277</v>
      </c>
      <c r="G362" s="30">
        <f>VLOOKUP(C362,P$7:U362,3,FALSE)</f>
        <v>3692134</v>
      </c>
      <c r="H362" s="30">
        <f t="shared" si="53"/>
        <v>8579979</v>
      </c>
      <c r="I362" s="30">
        <f t="shared" si="54"/>
        <v>2027951</v>
      </c>
      <c r="J362" s="30">
        <f t="shared" si="55"/>
        <v>6552028</v>
      </c>
      <c r="K362" s="30">
        <f t="shared" si="56"/>
        <v>5959306</v>
      </c>
      <c r="L362" s="30">
        <f t="shared" si="57"/>
        <v>18651858</v>
      </c>
      <c r="M362" s="53">
        <f t="shared" si="58"/>
        <v>3553234</v>
      </c>
      <c r="N362" s="53">
        <f t="shared" si="59"/>
        <v>15098624</v>
      </c>
      <c r="O362" s="53"/>
      <c r="P362" s="38" t="s">
        <v>771</v>
      </c>
      <c r="Q362" s="38" t="s">
        <v>335</v>
      </c>
      <c r="R362" s="38">
        <v>149851</v>
      </c>
      <c r="S362" s="38">
        <f t="shared" si="51"/>
        <v>4287383</v>
      </c>
      <c r="T362" s="38">
        <v>656975</v>
      </c>
      <c r="U362" s="38">
        <v>3630408</v>
      </c>
      <c r="W362" s="38" t="s">
        <v>777</v>
      </c>
      <c r="X362" s="38" t="s">
        <v>337</v>
      </c>
      <c r="Y362" s="38">
        <v>41156</v>
      </c>
      <c r="Z362" s="38">
        <f t="shared" si="52"/>
        <v>637006</v>
      </c>
      <c r="AA362" s="38">
        <v>0</v>
      </c>
      <c r="AB362" s="38">
        <v>637006</v>
      </c>
    </row>
    <row r="363" spans="1:28" ht="15">
      <c r="A363" s="67">
        <v>357</v>
      </c>
      <c r="B363" s="68" t="s">
        <v>767</v>
      </c>
      <c r="C363" s="67" t="s">
        <v>768</v>
      </c>
      <c r="D363" s="67" t="s">
        <v>662</v>
      </c>
      <c r="E363" s="16" t="s">
        <v>769</v>
      </c>
      <c r="F363" s="52">
        <f t="shared" si="50"/>
        <v>3207053</v>
      </c>
      <c r="G363" s="30">
        <f>VLOOKUP(C363,P$7:U363,3,FALSE)</f>
        <v>18000</v>
      </c>
      <c r="H363" s="30">
        <f t="shared" si="53"/>
        <v>1002316</v>
      </c>
      <c r="I363" s="30">
        <f t="shared" si="54"/>
        <v>6375</v>
      </c>
      <c r="J363" s="30">
        <f t="shared" si="55"/>
        <v>995941</v>
      </c>
      <c r="K363" s="30">
        <f t="shared" si="56"/>
        <v>289100</v>
      </c>
      <c r="L363" s="30">
        <f t="shared" si="57"/>
        <v>1897637</v>
      </c>
      <c r="M363" s="53">
        <f t="shared" si="58"/>
        <v>21600</v>
      </c>
      <c r="N363" s="53">
        <f t="shared" si="59"/>
        <v>1876037</v>
      </c>
      <c r="O363" s="53"/>
      <c r="P363" s="38" t="s">
        <v>774</v>
      </c>
      <c r="Q363" s="38" t="s">
        <v>336</v>
      </c>
      <c r="R363" s="38">
        <v>7018944</v>
      </c>
      <c r="S363" s="38">
        <f t="shared" si="51"/>
        <v>9375796</v>
      </c>
      <c r="T363" s="38">
        <v>2216595</v>
      </c>
      <c r="U363" s="38">
        <v>7159201</v>
      </c>
      <c r="W363" s="38" t="s">
        <v>780</v>
      </c>
      <c r="X363" s="38" t="s">
        <v>338</v>
      </c>
      <c r="Y363" s="38">
        <v>200</v>
      </c>
      <c r="Z363" s="38">
        <f t="shared" si="52"/>
        <v>4694708</v>
      </c>
      <c r="AA363" s="38">
        <v>300900</v>
      </c>
      <c r="AB363" s="38">
        <v>4393808</v>
      </c>
    </row>
    <row r="364" spans="1:28" ht="15">
      <c r="A364" s="67">
        <v>358</v>
      </c>
      <c r="B364" s="68" t="s">
        <v>770</v>
      </c>
      <c r="C364" s="67" t="s">
        <v>771</v>
      </c>
      <c r="D364" s="67" t="s">
        <v>662</v>
      </c>
      <c r="E364" s="16" t="s">
        <v>772</v>
      </c>
      <c r="F364" s="52">
        <f t="shared" si="50"/>
        <v>14305013</v>
      </c>
      <c r="G364" s="30">
        <f>VLOOKUP(C364,P$7:U364,3,FALSE)</f>
        <v>149851</v>
      </c>
      <c r="H364" s="30">
        <f t="shared" si="53"/>
        <v>4287383</v>
      </c>
      <c r="I364" s="30">
        <f t="shared" si="54"/>
        <v>656975</v>
      </c>
      <c r="J364" s="30">
        <f t="shared" si="55"/>
        <v>3630408</v>
      </c>
      <c r="K364" s="30">
        <f t="shared" si="56"/>
        <v>1976701</v>
      </c>
      <c r="L364" s="30">
        <f t="shared" si="57"/>
        <v>7891078</v>
      </c>
      <c r="M364" s="53">
        <f t="shared" si="58"/>
        <v>15300</v>
      </c>
      <c r="N364" s="53">
        <f t="shared" si="59"/>
        <v>7875778</v>
      </c>
      <c r="O364" s="53"/>
      <c r="P364" s="38" t="s">
        <v>777</v>
      </c>
      <c r="Q364" s="38" t="s">
        <v>337</v>
      </c>
      <c r="R364" s="38">
        <v>1701550</v>
      </c>
      <c r="S364" s="38">
        <f t="shared" si="51"/>
        <v>1853664</v>
      </c>
      <c r="T364" s="38">
        <v>337900</v>
      </c>
      <c r="U364" s="38">
        <v>1515764</v>
      </c>
      <c r="W364" s="38" t="s">
        <v>783</v>
      </c>
      <c r="X364" s="38" t="s">
        <v>339</v>
      </c>
      <c r="Y364" s="38">
        <v>52221</v>
      </c>
      <c r="Z364" s="38">
        <f t="shared" si="52"/>
        <v>13338837</v>
      </c>
      <c r="AA364" s="38">
        <v>9900</v>
      </c>
      <c r="AB364" s="38">
        <v>13328937</v>
      </c>
    </row>
    <row r="365" spans="1:28" ht="15">
      <c r="A365" s="67">
        <v>359</v>
      </c>
      <c r="B365" s="68" t="s">
        <v>773</v>
      </c>
      <c r="C365" s="67" t="s">
        <v>774</v>
      </c>
      <c r="D365" s="67" t="s">
        <v>662</v>
      </c>
      <c r="E365" s="16" t="s">
        <v>775</v>
      </c>
      <c r="F365" s="52">
        <f t="shared" si="50"/>
        <v>27379658</v>
      </c>
      <c r="G365" s="30">
        <f>VLOOKUP(C365,P$7:U365,3,FALSE)</f>
        <v>7018944</v>
      </c>
      <c r="H365" s="30">
        <f t="shared" si="53"/>
        <v>9375796</v>
      </c>
      <c r="I365" s="30">
        <f t="shared" si="54"/>
        <v>2216595</v>
      </c>
      <c r="J365" s="30">
        <f t="shared" si="55"/>
        <v>7159201</v>
      </c>
      <c r="K365" s="30">
        <f t="shared" si="56"/>
        <v>457449</v>
      </c>
      <c r="L365" s="30">
        <f t="shared" si="57"/>
        <v>10527469</v>
      </c>
      <c r="M365" s="53">
        <f t="shared" si="58"/>
        <v>699470</v>
      </c>
      <c r="N365" s="53">
        <f t="shared" si="59"/>
        <v>9827999</v>
      </c>
      <c r="O365" s="53"/>
      <c r="P365" s="38" t="s">
        <v>780</v>
      </c>
      <c r="Q365" s="38" t="s">
        <v>338</v>
      </c>
      <c r="R365" s="38">
        <v>327675</v>
      </c>
      <c r="S365" s="38">
        <f t="shared" si="51"/>
        <v>5350937</v>
      </c>
      <c r="T365" s="38">
        <v>808262</v>
      </c>
      <c r="U365" s="38">
        <v>4542675</v>
      </c>
      <c r="W365" s="38" t="s">
        <v>786</v>
      </c>
      <c r="X365" s="38" t="s">
        <v>340</v>
      </c>
      <c r="Y365" s="38">
        <v>135000</v>
      </c>
      <c r="Z365" s="38">
        <f t="shared" si="52"/>
        <v>181900</v>
      </c>
      <c r="AA365" s="38">
        <v>0</v>
      </c>
      <c r="AB365" s="38">
        <v>181900</v>
      </c>
    </row>
    <row r="366" spans="1:28" ht="15">
      <c r="A366" s="67">
        <v>360</v>
      </c>
      <c r="B366" s="68" t="s">
        <v>776</v>
      </c>
      <c r="C366" s="67" t="s">
        <v>777</v>
      </c>
      <c r="D366" s="67" t="s">
        <v>662</v>
      </c>
      <c r="E366" s="16" t="s">
        <v>778</v>
      </c>
      <c r="F366" s="52">
        <f t="shared" si="50"/>
        <v>4233376</v>
      </c>
      <c r="G366" s="30">
        <f>VLOOKUP(C366,P$7:U366,3,FALSE)</f>
        <v>1701550</v>
      </c>
      <c r="H366" s="30">
        <f t="shared" si="53"/>
        <v>1853664</v>
      </c>
      <c r="I366" s="30">
        <f t="shared" si="54"/>
        <v>337900</v>
      </c>
      <c r="J366" s="30">
        <f t="shared" si="55"/>
        <v>1515764</v>
      </c>
      <c r="K366" s="30">
        <f t="shared" si="56"/>
        <v>41156</v>
      </c>
      <c r="L366" s="30">
        <f t="shared" si="57"/>
        <v>637006</v>
      </c>
      <c r="M366" s="53">
        <f t="shared" si="58"/>
        <v>0</v>
      </c>
      <c r="N366" s="53">
        <f t="shared" si="59"/>
        <v>637006</v>
      </c>
      <c r="O366" s="53"/>
      <c r="P366" s="38" t="s">
        <v>783</v>
      </c>
      <c r="Q366" s="38" t="s">
        <v>339</v>
      </c>
      <c r="R366" s="38">
        <v>4273161</v>
      </c>
      <c r="S366" s="38">
        <f t="shared" si="51"/>
        <v>3275444</v>
      </c>
      <c r="T366" s="38">
        <v>687815</v>
      </c>
      <c r="U366" s="38">
        <v>2587629</v>
      </c>
      <c r="W366" s="38" t="s">
        <v>789</v>
      </c>
      <c r="X366" s="38" t="s">
        <v>542</v>
      </c>
      <c r="Y366" s="38">
        <v>0</v>
      </c>
      <c r="Z366" s="38">
        <f t="shared" si="52"/>
        <v>347894</v>
      </c>
      <c r="AA366" s="38">
        <v>0</v>
      </c>
      <c r="AB366" s="38">
        <v>347894</v>
      </c>
    </row>
    <row r="367" spans="1:28" ht="15">
      <c r="A367" s="67">
        <v>361</v>
      </c>
      <c r="B367" s="68" t="s">
        <v>779</v>
      </c>
      <c r="C367" s="67" t="s">
        <v>780</v>
      </c>
      <c r="D367" s="67" t="s">
        <v>662</v>
      </c>
      <c r="E367" s="16" t="s">
        <v>781</v>
      </c>
      <c r="F367" s="52">
        <f t="shared" si="50"/>
        <v>10373520</v>
      </c>
      <c r="G367" s="30">
        <f>VLOOKUP(C367,P$7:U367,3,FALSE)</f>
        <v>327675</v>
      </c>
      <c r="H367" s="30">
        <f t="shared" si="53"/>
        <v>5350937</v>
      </c>
      <c r="I367" s="30">
        <f t="shared" si="54"/>
        <v>808262</v>
      </c>
      <c r="J367" s="30">
        <f t="shared" si="55"/>
        <v>4542675</v>
      </c>
      <c r="K367" s="30">
        <f t="shared" si="56"/>
        <v>200</v>
      </c>
      <c r="L367" s="30">
        <f t="shared" si="57"/>
        <v>4694708</v>
      </c>
      <c r="M367" s="53">
        <f t="shared" si="58"/>
        <v>300900</v>
      </c>
      <c r="N367" s="53">
        <f t="shared" si="59"/>
        <v>4393808</v>
      </c>
      <c r="O367" s="53"/>
      <c r="P367" s="38" t="s">
        <v>786</v>
      </c>
      <c r="Q367" s="38" t="s">
        <v>340</v>
      </c>
      <c r="R367" s="38">
        <v>0</v>
      </c>
      <c r="S367" s="38">
        <f t="shared" si="51"/>
        <v>183484</v>
      </c>
      <c r="T367" s="38">
        <v>7000</v>
      </c>
      <c r="U367" s="38">
        <v>176484</v>
      </c>
      <c r="W367" s="38" t="s">
        <v>792</v>
      </c>
      <c r="X367" s="38" t="s">
        <v>341</v>
      </c>
      <c r="Y367" s="38">
        <v>0</v>
      </c>
      <c r="Z367" s="38">
        <f t="shared" si="52"/>
        <v>579312</v>
      </c>
      <c r="AA367" s="38">
        <v>299500</v>
      </c>
      <c r="AB367" s="38">
        <v>279812</v>
      </c>
    </row>
    <row r="368" spans="1:28" ht="15">
      <c r="A368" s="67">
        <v>362</v>
      </c>
      <c r="B368" s="68" t="s">
        <v>782</v>
      </c>
      <c r="C368" s="67" t="s">
        <v>783</v>
      </c>
      <c r="D368" s="67" t="s">
        <v>662</v>
      </c>
      <c r="E368" s="16" t="s">
        <v>784</v>
      </c>
      <c r="F368" s="52">
        <f t="shared" si="50"/>
        <v>20939663</v>
      </c>
      <c r="G368" s="30">
        <f>VLOOKUP(C368,P$7:U368,3,FALSE)</f>
        <v>4273161</v>
      </c>
      <c r="H368" s="30">
        <f t="shared" si="53"/>
        <v>3275444</v>
      </c>
      <c r="I368" s="30">
        <f t="shared" si="54"/>
        <v>687815</v>
      </c>
      <c r="J368" s="30">
        <f t="shared" si="55"/>
        <v>2587629</v>
      </c>
      <c r="K368" s="30">
        <f t="shared" si="56"/>
        <v>52221</v>
      </c>
      <c r="L368" s="30">
        <f t="shared" si="57"/>
        <v>13338837</v>
      </c>
      <c r="M368" s="53">
        <f t="shared" si="58"/>
        <v>9900</v>
      </c>
      <c r="N368" s="53">
        <f t="shared" si="59"/>
        <v>13328937</v>
      </c>
      <c r="O368" s="53"/>
      <c r="P368" s="38" t="s">
        <v>789</v>
      </c>
      <c r="Q368" s="38" t="s">
        <v>542</v>
      </c>
      <c r="R368" s="38">
        <v>22196051</v>
      </c>
      <c r="S368" s="38">
        <f t="shared" si="51"/>
        <v>10920514</v>
      </c>
      <c r="T368" s="38">
        <v>5992237</v>
      </c>
      <c r="U368" s="38">
        <v>4928277</v>
      </c>
      <c r="W368" s="38" t="s">
        <v>795</v>
      </c>
      <c r="X368" s="38" t="s">
        <v>342</v>
      </c>
      <c r="Y368" s="38">
        <v>246629</v>
      </c>
      <c r="Z368" s="38">
        <f t="shared" si="52"/>
        <v>269749</v>
      </c>
      <c r="AA368" s="38">
        <v>0</v>
      </c>
      <c r="AB368" s="38">
        <v>269749</v>
      </c>
    </row>
    <row r="369" spans="1:28" ht="15">
      <c r="A369" s="67">
        <v>363</v>
      </c>
      <c r="B369" s="68" t="s">
        <v>785</v>
      </c>
      <c r="C369" s="67" t="s">
        <v>786</v>
      </c>
      <c r="D369" s="67" t="s">
        <v>662</v>
      </c>
      <c r="E369" s="16" t="s">
        <v>787</v>
      </c>
      <c r="F369" s="52">
        <f t="shared" si="50"/>
        <v>500384</v>
      </c>
      <c r="G369" s="30">
        <f>VLOOKUP(C369,P$7:U369,3,FALSE)</f>
        <v>0</v>
      </c>
      <c r="H369" s="30">
        <f t="shared" si="53"/>
        <v>183484</v>
      </c>
      <c r="I369" s="30">
        <f t="shared" si="54"/>
        <v>7000</v>
      </c>
      <c r="J369" s="30">
        <f t="shared" si="55"/>
        <v>176484</v>
      </c>
      <c r="K369" s="30">
        <f t="shared" si="56"/>
        <v>135000</v>
      </c>
      <c r="L369" s="30">
        <f t="shared" si="57"/>
        <v>181900</v>
      </c>
      <c r="M369" s="53">
        <f t="shared" si="58"/>
        <v>0</v>
      </c>
      <c r="N369" s="53">
        <f t="shared" si="59"/>
        <v>181900</v>
      </c>
      <c r="O369" s="53"/>
      <c r="P369" s="38" t="s">
        <v>792</v>
      </c>
      <c r="Q369" s="38" t="s">
        <v>341</v>
      </c>
      <c r="R369" s="38">
        <v>1445676</v>
      </c>
      <c r="S369" s="38">
        <f t="shared" si="51"/>
        <v>1320142</v>
      </c>
      <c r="T369" s="38">
        <v>207780</v>
      </c>
      <c r="U369" s="38">
        <v>1112362</v>
      </c>
      <c r="W369" s="38" t="s">
        <v>798</v>
      </c>
      <c r="X369" s="38" t="s">
        <v>343</v>
      </c>
      <c r="Y369" s="38">
        <v>0</v>
      </c>
      <c r="Z369" s="38">
        <f t="shared" si="52"/>
        <v>2381644</v>
      </c>
      <c r="AA369" s="38">
        <v>0</v>
      </c>
      <c r="AB369" s="38">
        <v>2381644</v>
      </c>
    </row>
    <row r="370" spans="1:28" ht="15">
      <c r="A370" s="67">
        <v>364</v>
      </c>
      <c r="B370" s="68" t="s">
        <v>788</v>
      </c>
      <c r="C370" s="67" t="s">
        <v>789</v>
      </c>
      <c r="D370" s="67" t="s">
        <v>662</v>
      </c>
      <c r="E370" s="16" t="s">
        <v>790</v>
      </c>
      <c r="F370" s="52">
        <f t="shared" si="50"/>
        <v>33464459</v>
      </c>
      <c r="G370" s="30">
        <f>VLOOKUP(C370,P$7:U370,3,FALSE)</f>
        <v>22196051</v>
      </c>
      <c r="H370" s="30">
        <f t="shared" si="53"/>
        <v>10920514</v>
      </c>
      <c r="I370" s="30">
        <f t="shared" si="54"/>
        <v>5992237</v>
      </c>
      <c r="J370" s="30">
        <f t="shared" si="55"/>
        <v>4928277</v>
      </c>
      <c r="K370" s="30">
        <f t="shared" si="56"/>
        <v>0</v>
      </c>
      <c r="L370" s="30">
        <f t="shared" si="57"/>
        <v>347894</v>
      </c>
      <c r="M370" s="53">
        <f t="shared" si="58"/>
        <v>0</v>
      </c>
      <c r="N370" s="53">
        <f t="shared" si="59"/>
        <v>347894</v>
      </c>
      <c r="O370" s="53"/>
      <c r="P370" s="38" t="s">
        <v>795</v>
      </c>
      <c r="Q370" s="38" t="s">
        <v>342</v>
      </c>
      <c r="R370" s="38">
        <v>7767600</v>
      </c>
      <c r="S370" s="38">
        <f t="shared" si="51"/>
        <v>2578054</v>
      </c>
      <c r="T370" s="38">
        <v>1281610</v>
      </c>
      <c r="U370" s="38">
        <v>1296444</v>
      </c>
      <c r="W370" s="38" t="s">
        <v>801</v>
      </c>
      <c r="X370" s="38" t="s">
        <v>543</v>
      </c>
      <c r="Y370" s="38">
        <v>0</v>
      </c>
      <c r="Z370" s="38">
        <f t="shared" si="52"/>
        <v>8600</v>
      </c>
      <c r="AA370" s="38">
        <v>0</v>
      </c>
      <c r="AB370" s="38">
        <v>8600</v>
      </c>
    </row>
    <row r="371" spans="1:28" ht="15">
      <c r="A371" s="67">
        <v>365</v>
      </c>
      <c r="B371" s="68" t="s">
        <v>791</v>
      </c>
      <c r="C371" s="67" t="s">
        <v>792</v>
      </c>
      <c r="D371" s="67" t="s">
        <v>662</v>
      </c>
      <c r="E371" s="16" t="s">
        <v>793</v>
      </c>
      <c r="F371" s="52">
        <f t="shared" si="50"/>
        <v>3345130</v>
      </c>
      <c r="G371" s="30">
        <f>VLOOKUP(C371,P$7:U371,3,FALSE)</f>
        <v>1445676</v>
      </c>
      <c r="H371" s="30">
        <f t="shared" si="53"/>
        <v>1320142</v>
      </c>
      <c r="I371" s="30">
        <f t="shared" si="54"/>
        <v>207780</v>
      </c>
      <c r="J371" s="30">
        <f t="shared" si="55"/>
        <v>1112362</v>
      </c>
      <c r="K371" s="30">
        <f t="shared" si="56"/>
        <v>0</v>
      </c>
      <c r="L371" s="30">
        <f t="shared" si="57"/>
        <v>579312</v>
      </c>
      <c r="M371" s="53">
        <f t="shared" si="58"/>
        <v>299500</v>
      </c>
      <c r="N371" s="53">
        <f t="shared" si="59"/>
        <v>279812</v>
      </c>
      <c r="O371" s="53"/>
      <c r="P371" s="38" t="s">
        <v>798</v>
      </c>
      <c r="Q371" s="38" t="s">
        <v>343</v>
      </c>
      <c r="R371" s="38">
        <v>4087425</v>
      </c>
      <c r="S371" s="38">
        <f t="shared" si="51"/>
        <v>2239306</v>
      </c>
      <c r="T371" s="38">
        <v>721100</v>
      </c>
      <c r="U371" s="38">
        <v>1518206</v>
      </c>
      <c r="W371" s="38" t="s">
        <v>804</v>
      </c>
      <c r="X371" s="38" t="s">
        <v>436</v>
      </c>
      <c r="Y371" s="38">
        <v>13100</v>
      </c>
      <c r="Z371" s="38">
        <f t="shared" si="52"/>
        <v>164404</v>
      </c>
      <c r="AA371" s="38">
        <v>0</v>
      </c>
      <c r="AB371" s="38">
        <v>164404</v>
      </c>
    </row>
    <row r="372" spans="1:28" ht="15">
      <c r="A372" s="67">
        <v>366</v>
      </c>
      <c r="B372" s="68" t="s">
        <v>794</v>
      </c>
      <c r="C372" s="67" t="s">
        <v>795</v>
      </c>
      <c r="D372" s="67" t="s">
        <v>662</v>
      </c>
      <c r="E372" s="16" t="s">
        <v>796</v>
      </c>
      <c r="F372" s="52">
        <f t="shared" si="50"/>
        <v>10862032</v>
      </c>
      <c r="G372" s="30">
        <f>VLOOKUP(C372,P$7:U372,3,FALSE)</f>
        <v>7767600</v>
      </c>
      <c r="H372" s="30">
        <f t="shared" si="53"/>
        <v>2578054</v>
      </c>
      <c r="I372" s="30">
        <f t="shared" si="54"/>
        <v>1281610</v>
      </c>
      <c r="J372" s="30">
        <f t="shared" si="55"/>
        <v>1296444</v>
      </c>
      <c r="K372" s="30">
        <f t="shared" si="56"/>
        <v>246629</v>
      </c>
      <c r="L372" s="30">
        <f t="shared" si="57"/>
        <v>269749</v>
      </c>
      <c r="M372" s="53">
        <f t="shared" si="58"/>
        <v>0</v>
      </c>
      <c r="N372" s="53">
        <f t="shared" si="59"/>
        <v>269749</v>
      </c>
      <c r="O372" s="53"/>
      <c r="P372" s="38" t="s">
        <v>801</v>
      </c>
      <c r="Q372" s="38" t="s">
        <v>543</v>
      </c>
      <c r="R372" s="38">
        <v>0</v>
      </c>
      <c r="S372" s="38">
        <f t="shared" si="51"/>
        <v>223370</v>
      </c>
      <c r="T372" s="38">
        <v>9000</v>
      </c>
      <c r="U372" s="38">
        <v>214370</v>
      </c>
      <c r="W372" s="38" t="s">
        <v>806</v>
      </c>
      <c r="X372" s="38" t="s">
        <v>344</v>
      </c>
      <c r="Y372" s="38">
        <v>902225</v>
      </c>
      <c r="Z372" s="38">
        <f t="shared" si="52"/>
        <v>1773942</v>
      </c>
      <c r="AA372" s="38">
        <v>51500</v>
      </c>
      <c r="AB372" s="38">
        <v>1722442</v>
      </c>
    </row>
    <row r="373" spans="1:28" ht="15">
      <c r="A373" s="67">
        <v>367</v>
      </c>
      <c r="B373" s="68" t="s">
        <v>797</v>
      </c>
      <c r="C373" s="67" t="s">
        <v>798</v>
      </c>
      <c r="D373" s="67" t="s">
        <v>662</v>
      </c>
      <c r="E373" s="16" t="s">
        <v>799</v>
      </c>
      <c r="F373" s="52">
        <f t="shared" si="50"/>
        <v>8708375</v>
      </c>
      <c r="G373" s="30">
        <f>VLOOKUP(C373,P$7:U373,3,FALSE)</f>
        <v>4087425</v>
      </c>
      <c r="H373" s="30">
        <f t="shared" si="53"/>
        <v>2239306</v>
      </c>
      <c r="I373" s="30">
        <f t="shared" si="54"/>
        <v>721100</v>
      </c>
      <c r="J373" s="30">
        <f t="shared" si="55"/>
        <v>1518206</v>
      </c>
      <c r="K373" s="30">
        <f t="shared" si="56"/>
        <v>0</v>
      </c>
      <c r="L373" s="30">
        <f t="shared" si="57"/>
        <v>2381644</v>
      </c>
      <c r="M373" s="53">
        <f t="shared" si="58"/>
        <v>0</v>
      </c>
      <c r="N373" s="53">
        <f t="shared" si="59"/>
        <v>2381644</v>
      </c>
      <c r="O373" s="53"/>
      <c r="P373" s="38" t="s">
        <v>804</v>
      </c>
      <c r="Q373" s="38" t="s">
        <v>436</v>
      </c>
      <c r="R373" s="38">
        <v>552350</v>
      </c>
      <c r="S373" s="38">
        <f t="shared" si="51"/>
        <v>582259</v>
      </c>
      <c r="T373" s="38">
        <v>60850</v>
      </c>
      <c r="U373" s="38">
        <v>521409</v>
      </c>
      <c r="W373" s="38" t="s">
        <v>809</v>
      </c>
      <c r="X373" s="38" t="s">
        <v>345</v>
      </c>
      <c r="Y373" s="38">
        <v>173702</v>
      </c>
      <c r="Z373" s="38">
        <f t="shared" si="52"/>
        <v>209523</v>
      </c>
      <c r="AA373" s="38">
        <v>0</v>
      </c>
      <c r="AB373" s="38">
        <v>209523</v>
      </c>
    </row>
    <row r="374" spans="1:28" ht="15">
      <c r="A374" s="67">
        <v>368</v>
      </c>
      <c r="B374" s="68" t="s">
        <v>800</v>
      </c>
      <c r="C374" s="67" t="s">
        <v>801</v>
      </c>
      <c r="D374" s="67" t="s">
        <v>662</v>
      </c>
      <c r="E374" s="16" t="s">
        <v>802</v>
      </c>
      <c r="F374" s="52">
        <f t="shared" si="50"/>
        <v>231970</v>
      </c>
      <c r="G374" s="30">
        <f>VLOOKUP(C374,P$7:U374,3,FALSE)</f>
        <v>0</v>
      </c>
      <c r="H374" s="30">
        <f t="shared" si="53"/>
        <v>223370</v>
      </c>
      <c r="I374" s="30">
        <f t="shared" si="54"/>
        <v>9000</v>
      </c>
      <c r="J374" s="30">
        <f t="shared" si="55"/>
        <v>214370</v>
      </c>
      <c r="K374" s="30">
        <f t="shared" si="56"/>
        <v>0</v>
      </c>
      <c r="L374" s="30">
        <f t="shared" si="57"/>
        <v>8600</v>
      </c>
      <c r="M374" s="53">
        <f t="shared" si="58"/>
        <v>0</v>
      </c>
      <c r="N374" s="53">
        <f t="shared" si="59"/>
        <v>8600</v>
      </c>
      <c r="O374" s="53"/>
      <c r="P374" s="38" t="s">
        <v>806</v>
      </c>
      <c r="Q374" s="38" t="s">
        <v>344</v>
      </c>
      <c r="R374" s="38">
        <v>10948002</v>
      </c>
      <c r="S374" s="38">
        <f t="shared" si="51"/>
        <v>8900056</v>
      </c>
      <c r="T374" s="38">
        <v>5748060</v>
      </c>
      <c r="U374" s="38">
        <v>3151996</v>
      </c>
      <c r="W374" s="38" t="s">
        <v>811</v>
      </c>
      <c r="X374" s="38" t="s">
        <v>273</v>
      </c>
      <c r="Y374" s="38">
        <v>900</v>
      </c>
      <c r="Z374" s="38">
        <f t="shared" si="52"/>
        <v>2735451</v>
      </c>
      <c r="AA374" s="38">
        <v>96201</v>
      </c>
      <c r="AB374" s="38">
        <v>2639250</v>
      </c>
    </row>
    <row r="375" spans="1:28" ht="15">
      <c r="A375" s="67">
        <v>369</v>
      </c>
      <c r="B375" s="68" t="s">
        <v>803</v>
      </c>
      <c r="C375" s="67" t="s">
        <v>804</v>
      </c>
      <c r="D375" s="67" t="s">
        <v>662</v>
      </c>
      <c r="E375" s="16" t="s">
        <v>4</v>
      </c>
      <c r="F375" s="52">
        <f t="shared" si="50"/>
        <v>1312113</v>
      </c>
      <c r="G375" s="30">
        <f>VLOOKUP(C375,P$7:U375,3,FALSE)</f>
        <v>552350</v>
      </c>
      <c r="H375" s="30">
        <f t="shared" si="53"/>
        <v>582259</v>
      </c>
      <c r="I375" s="30">
        <f t="shared" si="54"/>
        <v>60850</v>
      </c>
      <c r="J375" s="30">
        <f t="shared" si="55"/>
        <v>521409</v>
      </c>
      <c r="K375" s="30">
        <f t="shared" si="56"/>
        <v>13100</v>
      </c>
      <c r="L375" s="30">
        <f t="shared" si="57"/>
        <v>164404</v>
      </c>
      <c r="M375" s="53">
        <f t="shared" si="58"/>
        <v>0</v>
      </c>
      <c r="N375" s="53">
        <f t="shared" si="59"/>
        <v>164404</v>
      </c>
      <c r="O375" s="53"/>
      <c r="P375" s="38" t="s">
        <v>809</v>
      </c>
      <c r="Q375" s="38" t="s">
        <v>345</v>
      </c>
      <c r="R375" s="38">
        <v>263600</v>
      </c>
      <c r="S375" s="38">
        <f t="shared" si="51"/>
        <v>1858464</v>
      </c>
      <c r="T375" s="38">
        <v>648100</v>
      </c>
      <c r="U375" s="38">
        <v>1210364</v>
      </c>
      <c r="W375" s="38" t="s">
        <v>814</v>
      </c>
      <c r="X375" s="38" t="s">
        <v>346</v>
      </c>
      <c r="Y375" s="38">
        <v>1054771</v>
      </c>
      <c r="Z375" s="38">
        <f t="shared" si="52"/>
        <v>1572401</v>
      </c>
      <c r="AA375" s="38">
        <v>274664</v>
      </c>
      <c r="AB375" s="38">
        <v>1297737</v>
      </c>
    </row>
    <row r="376" spans="1:28" ht="15">
      <c r="A376" s="67">
        <v>370</v>
      </c>
      <c r="B376" s="68" t="s">
        <v>805</v>
      </c>
      <c r="C376" s="67" t="s">
        <v>806</v>
      </c>
      <c r="D376" s="67" t="s">
        <v>662</v>
      </c>
      <c r="E376" s="16" t="s">
        <v>807</v>
      </c>
      <c r="F376" s="52">
        <f t="shared" si="50"/>
        <v>22524225</v>
      </c>
      <c r="G376" s="30">
        <f>VLOOKUP(C376,P$7:U376,3,FALSE)</f>
        <v>10948002</v>
      </c>
      <c r="H376" s="30">
        <f t="shared" si="53"/>
        <v>8900056</v>
      </c>
      <c r="I376" s="30">
        <f t="shared" si="54"/>
        <v>5748060</v>
      </c>
      <c r="J376" s="30">
        <f t="shared" si="55"/>
        <v>3151996</v>
      </c>
      <c r="K376" s="30">
        <f t="shared" si="56"/>
        <v>902225</v>
      </c>
      <c r="L376" s="30">
        <f t="shared" si="57"/>
        <v>1773942</v>
      </c>
      <c r="M376" s="53">
        <f t="shared" si="58"/>
        <v>51500</v>
      </c>
      <c r="N376" s="53">
        <f t="shared" si="59"/>
        <v>1722442</v>
      </c>
      <c r="O376" s="53"/>
      <c r="P376" s="38" t="s">
        <v>811</v>
      </c>
      <c r="Q376" s="38" t="s">
        <v>273</v>
      </c>
      <c r="R376" s="38">
        <v>882800</v>
      </c>
      <c r="S376" s="38">
        <f t="shared" si="51"/>
        <v>1169430</v>
      </c>
      <c r="T376" s="38">
        <v>53975</v>
      </c>
      <c r="U376" s="38">
        <v>1115455</v>
      </c>
      <c r="W376" s="38" t="s">
        <v>817</v>
      </c>
      <c r="X376" s="38" t="s">
        <v>347</v>
      </c>
      <c r="Y376" s="38">
        <v>913303</v>
      </c>
      <c r="Z376" s="38">
        <f t="shared" si="52"/>
        <v>13728702</v>
      </c>
      <c r="AA376" s="38">
        <v>76900</v>
      </c>
      <c r="AB376" s="38">
        <v>13651802</v>
      </c>
    </row>
    <row r="377" spans="1:28" ht="15">
      <c r="A377" s="67">
        <v>371</v>
      </c>
      <c r="B377" s="68" t="s">
        <v>808</v>
      </c>
      <c r="C377" s="67" t="s">
        <v>809</v>
      </c>
      <c r="D377" s="67" t="s">
        <v>662</v>
      </c>
      <c r="E377" s="16" t="s">
        <v>1119</v>
      </c>
      <c r="F377" s="52">
        <f t="shared" si="50"/>
        <v>2505289</v>
      </c>
      <c r="G377" s="30">
        <f>VLOOKUP(C377,P$7:U377,3,FALSE)</f>
        <v>263600</v>
      </c>
      <c r="H377" s="30">
        <f t="shared" si="53"/>
        <v>1858464</v>
      </c>
      <c r="I377" s="30">
        <f t="shared" si="54"/>
        <v>648100</v>
      </c>
      <c r="J377" s="30">
        <f t="shared" si="55"/>
        <v>1210364</v>
      </c>
      <c r="K377" s="30">
        <f t="shared" si="56"/>
        <v>173702</v>
      </c>
      <c r="L377" s="30">
        <f t="shared" si="57"/>
        <v>209523</v>
      </c>
      <c r="M377" s="53">
        <f t="shared" si="58"/>
        <v>0</v>
      </c>
      <c r="N377" s="53">
        <f t="shared" si="59"/>
        <v>209523</v>
      </c>
      <c r="O377" s="53"/>
      <c r="P377" s="38" t="s">
        <v>814</v>
      </c>
      <c r="Q377" s="38" t="s">
        <v>346</v>
      </c>
      <c r="R377" s="38">
        <v>3268680</v>
      </c>
      <c r="S377" s="38">
        <f t="shared" si="51"/>
        <v>3025420</v>
      </c>
      <c r="T377" s="38">
        <v>660428</v>
      </c>
      <c r="U377" s="38">
        <v>2364992</v>
      </c>
      <c r="W377" s="38" t="s">
        <v>820</v>
      </c>
      <c r="X377" s="38" t="s">
        <v>544</v>
      </c>
      <c r="Y377" s="38">
        <v>190800</v>
      </c>
      <c r="Z377" s="38">
        <f t="shared" si="52"/>
        <v>5088739</v>
      </c>
      <c r="AA377" s="38">
        <v>3057500</v>
      </c>
      <c r="AB377" s="38">
        <v>2031239</v>
      </c>
    </row>
    <row r="378" spans="1:28" ht="15">
      <c r="A378" s="67">
        <v>372</v>
      </c>
      <c r="B378" s="68" t="s">
        <v>810</v>
      </c>
      <c r="C378" s="67" t="s">
        <v>811</v>
      </c>
      <c r="D378" s="67" t="s">
        <v>662</v>
      </c>
      <c r="E378" s="16" t="s">
        <v>812</v>
      </c>
      <c r="F378" s="52">
        <f t="shared" si="50"/>
        <v>4788581</v>
      </c>
      <c r="G378" s="30">
        <f>VLOOKUP(C378,P$7:U378,3,FALSE)</f>
        <v>882800</v>
      </c>
      <c r="H378" s="30">
        <f t="shared" si="53"/>
        <v>1169430</v>
      </c>
      <c r="I378" s="30">
        <f t="shared" si="54"/>
        <v>53975</v>
      </c>
      <c r="J378" s="30">
        <f t="shared" si="55"/>
        <v>1115455</v>
      </c>
      <c r="K378" s="30">
        <f t="shared" si="56"/>
        <v>900</v>
      </c>
      <c r="L378" s="30">
        <f t="shared" si="57"/>
        <v>2735451</v>
      </c>
      <c r="M378" s="53">
        <f t="shared" si="58"/>
        <v>96201</v>
      </c>
      <c r="N378" s="53">
        <f t="shared" si="59"/>
        <v>2639250</v>
      </c>
      <c r="O378" s="53"/>
      <c r="P378" s="38" t="s">
        <v>817</v>
      </c>
      <c r="Q378" s="38" t="s">
        <v>347</v>
      </c>
      <c r="R378" s="38">
        <v>6550033</v>
      </c>
      <c r="S378" s="38">
        <f t="shared" si="51"/>
        <v>9982792</v>
      </c>
      <c r="T378" s="38">
        <v>3006231</v>
      </c>
      <c r="U378" s="38">
        <v>6976561</v>
      </c>
      <c r="W378" s="38" t="s">
        <v>824</v>
      </c>
      <c r="X378" s="38" t="s">
        <v>348</v>
      </c>
      <c r="Y378" s="38">
        <v>99000</v>
      </c>
      <c r="Z378" s="38">
        <f t="shared" si="52"/>
        <v>14510114</v>
      </c>
      <c r="AA378" s="38">
        <v>13494000</v>
      </c>
      <c r="AB378" s="38">
        <v>1016114</v>
      </c>
    </row>
    <row r="379" spans="1:28" ht="15">
      <c r="A379" s="67">
        <v>373</v>
      </c>
      <c r="B379" s="68" t="s">
        <v>813</v>
      </c>
      <c r="C379" s="67" t="s">
        <v>814</v>
      </c>
      <c r="D379" s="67" t="s">
        <v>662</v>
      </c>
      <c r="E379" s="16" t="s">
        <v>815</v>
      </c>
      <c r="F379" s="52">
        <f t="shared" si="50"/>
        <v>8921272</v>
      </c>
      <c r="G379" s="30">
        <f>VLOOKUP(C379,P$7:U379,3,FALSE)</f>
        <v>3268680</v>
      </c>
      <c r="H379" s="30">
        <f t="shared" si="53"/>
        <v>3025420</v>
      </c>
      <c r="I379" s="30">
        <f t="shared" si="54"/>
        <v>660428</v>
      </c>
      <c r="J379" s="30">
        <f t="shared" si="55"/>
        <v>2364992</v>
      </c>
      <c r="K379" s="30">
        <f t="shared" si="56"/>
        <v>1054771</v>
      </c>
      <c r="L379" s="30">
        <f t="shared" si="57"/>
        <v>1572401</v>
      </c>
      <c r="M379" s="53">
        <f t="shared" si="58"/>
        <v>274664</v>
      </c>
      <c r="N379" s="53">
        <f t="shared" si="59"/>
        <v>1297737</v>
      </c>
      <c r="O379" s="53"/>
      <c r="P379" s="38" t="s">
        <v>820</v>
      </c>
      <c r="Q379" s="38" t="s">
        <v>544</v>
      </c>
      <c r="R379" s="38">
        <v>35000</v>
      </c>
      <c r="S379" s="38">
        <f t="shared" si="51"/>
        <v>4956400</v>
      </c>
      <c r="T379" s="38">
        <v>918775</v>
      </c>
      <c r="U379" s="38">
        <v>4037625</v>
      </c>
      <c r="W379" s="38" t="s">
        <v>827</v>
      </c>
      <c r="X379" s="38" t="s">
        <v>349</v>
      </c>
      <c r="Y379" s="38">
        <v>0</v>
      </c>
      <c r="Z379" s="38">
        <f t="shared" si="52"/>
        <v>72000</v>
      </c>
      <c r="AA379" s="38">
        <v>0</v>
      </c>
      <c r="AB379" s="38">
        <v>72000</v>
      </c>
    </row>
    <row r="380" spans="1:28" ht="15">
      <c r="A380" s="67">
        <v>374</v>
      </c>
      <c r="B380" s="68" t="s">
        <v>816</v>
      </c>
      <c r="C380" s="67" t="s">
        <v>817</v>
      </c>
      <c r="D380" s="67" t="s">
        <v>662</v>
      </c>
      <c r="E380" s="16" t="s">
        <v>818</v>
      </c>
      <c r="F380" s="52">
        <f t="shared" si="50"/>
        <v>31174830</v>
      </c>
      <c r="G380" s="30">
        <f>VLOOKUP(C380,P$7:U380,3,FALSE)</f>
        <v>6550033</v>
      </c>
      <c r="H380" s="30">
        <f t="shared" si="53"/>
        <v>9982792</v>
      </c>
      <c r="I380" s="30">
        <f t="shared" si="54"/>
        <v>3006231</v>
      </c>
      <c r="J380" s="30">
        <f t="shared" si="55"/>
        <v>6976561</v>
      </c>
      <c r="K380" s="30">
        <f t="shared" si="56"/>
        <v>913303</v>
      </c>
      <c r="L380" s="30">
        <f t="shared" si="57"/>
        <v>13728702</v>
      </c>
      <c r="M380" s="53">
        <f t="shared" si="58"/>
        <v>76900</v>
      </c>
      <c r="N380" s="53">
        <f t="shared" si="59"/>
        <v>13651802</v>
      </c>
      <c r="O380" s="53"/>
      <c r="P380" s="38" t="s">
        <v>824</v>
      </c>
      <c r="Q380" s="38" t="s">
        <v>348</v>
      </c>
      <c r="R380" s="38">
        <v>340000</v>
      </c>
      <c r="S380" s="38">
        <f t="shared" si="51"/>
        <v>2631386</v>
      </c>
      <c r="T380" s="38">
        <v>71999</v>
      </c>
      <c r="U380" s="38">
        <v>2559387</v>
      </c>
      <c r="W380" s="38" t="s">
        <v>830</v>
      </c>
      <c r="X380" s="38" t="s">
        <v>350</v>
      </c>
      <c r="Y380" s="38">
        <v>5100</v>
      </c>
      <c r="Z380" s="38">
        <f t="shared" si="52"/>
        <v>826221</v>
      </c>
      <c r="AA380" s="38">
        <v>8000</v>
      </c>
      <c r="AB380" s="38">
        <v>818221</v>
      </c>
    </row>
    <row r="381" spans="1:28" ht="15">
      <c r="A381" s="67">
        <v>375</v>
      </c>
      <c r="B381" s="68" t="s">
        <v>819</v>
      </c>
      <c r="C381" s="67" t="s">
        <v>820</v>
      </c>
      <c r="D381" s="67" t="s">
        <v>662</v>
      </c>
      <c r="E381" s="16" t="s">
        <v>821</v>
      </c>
      <c r="F381" s="52">
        <f t="shared" si="50"/>
        <v>10270939</v>
      </c>
      <c r="G381" s="30">
        <f>VLOOKUP(C381,P$7:U381,3,FALSE)</f>
        <v>35000</v>
      </c>
      <c r="H381" s="30">
        <f t="shared" si="53"/>
        <v>4956400</v>
      </c>
      <c r="I381" s="30">
        <f t="shared" si="54"/>
        <v>918775</v>
      </c>
      <c r="J381" s="30">
        <f t="shared" si="55"/>
        <v>4037625</v>
      </c>
      <c r="K381" s="30">
        <f t="shared" si="56"/>
        <v>190800</v>
      </c>
      <c r="L381" s="30">
        <f t="shared" si="57"/>
        <v>5088739</v>
      </c>
      <c r="M381" s="53">
        <f t="shared" si="58"/>
        <v>3057500</v>
      </c>
      <c r="N381" s="53">
        <f t="shared" si="59"/>
        <v>2031239</v>
      </c>
      <c r="O381" s="53"/>
      <c r="P381" s="38" t="s">
        <v>827</v>
      </c>
      <c r="Q381" s="38" t="s">
        <v>349</v>
      </c>
      <c r="R381" s="38">
        <v>312300</v>
      </c>
      <c r="S381" s="38">
        <f t="shared" si="51"/>
        <v>3463619</v>
      </c>
      <c r="T381" s="38">
        <v>1154245</v>
      </c>
      <c r="U381" s="38">
        <v>2309374</v>
      </c>
      <c r="W381" s="38" t="s">
        <v>833</v>
      </c>
      <c r="X381" s="38" t="s">
        <v>351</v>
      </c>
      <c r="Y381" s="38">
        <v>0</v>
      </c>
      <c r="Z381" s="38">
        <f t="shared" si="52"/>
        <v>954900</v>
      </c>
      <c r="AA381" s="38">
        <v>0</v>
      </c>
      <c r="AB381" s="38">
        <v>954900</v>
      </c>
    </row>
    <row r="382" spans="1:28" ht="15">
      <c r="A382" s="67">
        <v>376</v>
      </c>
      <c r="B382" s="68" t="s">
        <v>823</v>
      </c>
      <c r="C382" s="67" t="s">
        <v>824</v>
      </c>
      <c r="D382" s="67" t="s">
        <v>822</v>
      </c>
      <c r="E382" s="16" t="s">
        <v>825</v>
      </c>
      <c r="F382" s="52">
        <f t="shared" si="50"/>
        <v>17580500</v>
      </c>
      <c r="G382" s="30">
        <f>VLOOKUP(C382,P$7:U382,3,FALSE)</f>
        <v>340000</v>
      </c>
      <c r="H382" s="30">
        <f t="shared" si="53"/>
        <v>2631386</v>
      </c>
      <c r="I382" s="30">
        <f t="shared" si="54"/>
        <v>71999</v>
      </c>
      <c r="J382" s="30">
        <f t="shared" si="55"/>
        <v>2559387</v>
      </c>
      <c r="K382" s="30">
        <f t="shared" si="56"/>
        <v>99000</v>
      </c>
      <c r="L382" s="30">
        <f t="shared" si="57"/>
        <v>14510114</v>
      </c>
      <c r="M382" s="53">
        <f t="shared" si="58"/>
        <v>13494000</v>
      </c>
      <c r="N382" s="53">
        <f t="shared" si="59"/>
        <v>1016114</v>
      </c>
      <c r="O382" s="53"/>
      <c r="P382" s="38" t="s">
        <v>830</v>
      </c>
      <c r="Q382" s="38" t="s">
        <v>350</v>
      </c>
      <c r="R382" s="38">
        <v>0</v>
      </c>
      <c r="S382" s="38">
        <f t="shared" si="51"/>
        <v>1364082</v>
      </c>
      <c r="T382" s="38">
        <v>132620</v>
      </c>
      <c r="U382" s="38">
        <v>1231462</v>
      </c>
      <c r="W382" s="38" t="s">
        <v>836</v>
      </c>
      <c r="X382" s="38" t="s">
        <v>352</v>
      </c>
      <c r="Y382" s="38">
        <v>0</v>
      </c>
      <c r="Z382" s="38">
        <f t="shared" si="52"/>
        <v>4179987</v>
      </c>
      <c r="AA382" s="38">
        <v>2176700</v>
      </c>
      <c r="AB382" s="38">
        <v>2003287</v>
      </c>
    </row>
    <row r="383" spans="1:28" ht="15">
      <c r="A383" s="67">
        <v>377</v>
      </c>
      <c r="B383" s="68" t="s">
        <v>826</v>
      </c>
      <c r="C383" s="67" t="s">
        <v>827</v>
      </c>
      <c r="D383" s="67" t="s">
        <v>822</v>
      </c>
      <c r="E383" s="16" t="s">
        <v>828</v>
      </c>
      <c r="F383" s="52">
        <f t="shared" si="50"/>
        <v>3847919</v>
      </c>
      <c r="G383" s="30">
        <f>VLOOKUP(C383,P$7:U383,3,FALSE)</f>
        <v>312300</v>
      </c>
      <c r="H383" s="30">
        <f t="shared" si="53"/>
        <v>3463619</v>
      </c>
      <c r="I383" s="30">
        <f t="shared" si="54"/>
        <v>1154245</v>
      </c>
      <c r="J383" s="30">
        <f t="shared" si="55"/>
        <v>2309374</v>
      </c>
      <c r="K383" s="30">
        <f t="shared" si="56"/>
        <v>0</v>
      </c>
      <c r="L383" s="30">
        <f t="shared" si="57"/>
        <v>72000</v>
      </c>
      <c r="M383" s="53">
        <f t="shared" si="58"/>
        <v>0</v>
      </c>
      <c r="N383" s="53">
        <f t="shared" si="59"/>
        <v>72000</v>
      </c>
      <c r="O383" s="53"/>
      <c r="P383" s="38" t="s">
        <v>833</v>
      </c>
      <c r="Q383" s="38" t="s">
        <v>351</v>
      </c>
      <c r="R383" s="38">
        <v>2731000</v>
      </c>
      <c r="S383" s="38">
        <f t="shared" si="51"/>
        <v>7752908</v>
      </c>
      <c r="T383" s="38">
        <v>3717740</v>
      </c>
      <c r="U383" s="38">
        <v>4035168</v>
      </c>
      <c r="W383" s="38" t="s">
        <v>839</v>
      </c>
      <c r="X383" s="38" t="s">
        <v>353</v>
      </c>
      <c r="Y383" s="38">
        <v>0</v>
      </c>
      <c r="Z383" s="38">
        <f t="shared" si="52"/>
        <v>1230953</v>
      </c>
      <c r="AA383" s="38">
        <v>0</v>
      </c>
      <c r="AB383" s="38">
        <v>1230953</v>
      </c>
    </row>
    <row r="384" spans="1:28" ht="15">
      <c r="A384" s="67">
        <v>378</v>
      </c>
      <c r="B384" s="68" t="s">
        <v>829</v>
      </c>
      <c r="C384" s="67" t="s">
        <v>830</v>
      </c>
      <c r="D384" s="67" t="s">
        <v>822</v>
      </c>
      <c r="E384" s="16" t="s">
        <v>831</v>
      </c>
      <c r="F384" s="52">
        <f t="shared" si="50"/>
        <v>2195403</v>
      </c>
      <c r="G384" s="30">
        <f>VLOOKUP(C384,P$7:U384,3,FALSE)</f>
        <v>0</v>
      </c>
      <c r="H384" s="30">
        <f t="shared" si="53"/>
        <v>1364082</v>
      </c>
      <c r="I384" s="30">
        <f t="shared" si="54"/>
        <v>132620</v>
      </c>
      <c r="J384" s="30">
        <f t="shared" si="55"/>
        <v>1231462</v>
      </c>
      <c r="K384" s="30">
        <f t="shared" si="56"/>
        <v>5100</v>
      </c>
      <c r="L384" s="30">
        <f t="shared" si="57"/>
        <v>826221</v>
      </c>
      <c r="M384" s="53">
        <f t="shared" si="58"/>
        <v>8000</v>
      </c>
      <c r="N384" s="53">
        <f t="shared" si="59"/>
        <v>818221</v>
      </c>
      <c r="O384" s="53"/>
      <c r="P384" s="38" t="s">
        <v>836</v>
      </c>
      <c r="Q384" s="38" t="s">
        <v>352</v>
      </c>
      <c r="R384" s="38">
        <v>14043913</v>
      </c>
      <c r="S384" s="38">
        <f t="shared" si="51"/>
        <v>13811760</v>
      </c>
      <c r="T384" s="38">
        <v>7707627</v>
      </c>
      <c r="U384" s="38">
        <v>6104133</v>
      </c>
      <c r="W384" s="38" t="s">
        <v>842</v>
      </c>
      <c r="X384" s="38" t="s">
        <v>274</v>
      </c>
      <c r="Y384" s="38">
        <v>153550</v>
      </c>
      <c r="Z384" s="38">
        <f t="shared" si="52"/>
        <v>1667129</v>
      </c>
      <c r="AA384" s="38">
        <v>526100</v>
      </c>
      <c r="AB384" s="38">
        <v>1141029</v>
      </c>
    </row>
    <row r="385" spans="1:28" ht="15">
      <c r="A385" s="67">
        <v>379</v>
      </c>
      <c r="B385" s="68" t="s">
        <v>832</v>
      </c>
      <c r="C385" s="67" t="s">
        <v>833</v>
      </c>
      <c r="D385" s="67" t="s">
        <v>822</v>
      </c>
      <c r="E385" s="16" t="s">
        <v>834</v>
      </c>
      <c r="F385" s="52">
        <f t="shared" si="50"/>
        <v>11438808</v>
      </c>
      <c r="G385" s="30">
        <f>VLOOKUP(C385,P$7:U385,3,FALSE)</f>
        <v>2731000</v>
      </c>
      <c r="H385" s="30">
        <f t="shared" si="53"/>
        <v>7752908</v>
      </c>
      <c r="I385" s="30">
        <f t="shared" si="54"/>
        <v>3717740</v>
      </c>
      <c r="J385" s="30">
        <f t="shared" si="55"/>
        <v>4035168</v>
      </c>
      <c r="K385" s="30">
        <f t="shared" si="56"/>
        <v>0</v>
      </c>
      <c r="L385" s="30">
        <f t="shared" si="57"/>
        <v>954900</v>
      </c>
      <c r="M385" s="53">
        <f t="shared" si="58"/>
        <v>0</v>
      </c>
      <c r="N385" s="53">
        <f t="shared" si="59"/>
        <v>954900</v>
      </c>
      <c r="O385" s="53"/>
      <c r="P385" s="38" t="s">
        <v>839</v>
      </c>
      <c r="Q385" s="38" t="s">
        <v>353</v>
      </c>
      <c r="R385" s="38">
        <v>0</v>
      </c>
      <c r="S385" s="38">
        <f t="shared" si="51"/>
        <v>548396</v>
      </c>
      <c r="T385" s="38">
        <v>0</v>
      </c>
      <c r="U385" s="38">
        <v>548396</v>
      </c>
      <c r="W385" s="38" t="s">
        <v>845</v>
      </c>
      <c r="X385" s="38" t="s">
        <v>354</v>
      </c>
      <c r="Y385" s="38">
        <v>133400</v>
      </c>
      <c r="Z385" s="38">
        <f t="shared" si="52"/>
        <v>7468275</v>
      </c>
      <c r="AA385" s="38">
        <v>64036</v>
      </c>
      <c r="AB385" s="38">
        <v>7404239</v>
      </c>
    </row>
    <row r="386" spans="1:28" ht="15">
      <c r="A386" s="67">
        <v>380</v>
      </c>
      <c r="B386" s="68" t="s">
        <v>835</v>
      </c>
      <c r="C386" s="67" t="s">
        <v>836</v>
      </c>
      <c r="D386" s="67" t="s">
        <v>822</v>
      </c>
      <c r="E386" s="16" t="s">
        <v>837</v>
      </c>
      <c r="F386" s="52">
        <f t="shared" si="50"/>
        <v>32035660</v>
      </c>
      <c r="G386" s="30">
        <f>VLOOKUP(C386,P$7:U386,3,FALSE)</f>
        <v>14043913</v>
      </c>
      <c r="H386" s="30">
        <f t="shared" si="53"/>
        <v>13811760</v>
      </c>
      <c r="I386" s="30">
        <f t="shared" si="54"/>
        <v>7707627</v>
      </c>
      <c r="J386" s="30">
        <f t="shared" si="55"/>
        <v>6104133</v>
      </c>
      <c r="K386" s="30">
        <f t="shared" si="56"/>
        <v>0</v>
      </c>
      <c r="L386" s="30">
        <f t="shared" si="57"/>
        <v>4179987</v>
      </c>
      <c r="M386" s="53">
        <f t="shared" si="58"/>
        <v>2176700</v>
      </c>
      <c r="N386" s="53">
        <f t="shared" si="59"/>
        <v>2003287</v>
      </c>
      <c r="O386" s="53"/>
      <c r="P386" s="38" t="s">
        <v>842</v>
      </c>
      <c r="Q386" s="38" t="s">
        <v>274</v>
      </c>
      <c r="R386" s="38">
        <v>584937</v>
      </c>
      <c r="S386" s="38">
        <f t="shared" si="51"/>
        <v>5729015</v>
      </c>
      <c r="T386" s="38">
        <v>1674429</v>
      </c>
      <c r="U386" s="38">
        <v>4054586</v>
      </c>
      <c r="W386" s="38" t="s">
        <v>848</v>
      </c>
      <c r="X386" s="38" t="s">
        <v>355</v>
      </c>
      <c r="Y386" s="38">
        <v>0</v>
      </c>
      <c r="Z386" s="38">
        <f t="shared" si="52"/>
        <v>5008111</v>
      </c>
      <c r="AA386" s="38">
        <v>0</v>
      </c>
      <c r="AB386" s="38">
        <v>5008111</v>
      </c>
    </row>
    <row r="387" spans="1:28" ht="15">
      <c r="A387" s="67">
        <v>381</v>
      </c>
      <c r="B387" s="68" t="s">
        <v>838</v>
      </c>
      <c r="C387" s="67" t="s">
        <v>839</v>
      </c>
      <c r="D387" s="67" t="s">
        <v>822</v>
      </c>
      <c r="E387" s="16" t="s">
        <v>840</v>
      </c>
      <c r="F387" s="52">
        <f t="shared" si="50"/>
        <v>1779349</v>
      </c>
      <c r="G387" s="30">
        <f>VLOOKUP(C387,P$7:U387,3,FALSE)</f>
        <v>0</v>
      </c>
      <c r="H387" s="30">
        <f t="shared" si="53"/>
        <v>548396</v>
      </c>
      <c r="I387" s="30">
        <f t="shared" si="54"/>
        <v>0</v>
      </c>
      <c r="J387" s="30">
        <f t="shared" si="55"/>
        <v>548396</v>
      </c>
      <c r="K387" s="30">
        <f t="shared" si="56"/>
        <v>0</v>
      </c>
      <c r="L387" s="30">
        <f t="shared" si="57"/>
        <v>1230953</v>
      </c>
      <c r="M387" s="53">
        <f t="shared" si="58"/>
        <v>0</v>
      </c>
      <c r="N387" s="53">
        <f t="shared" si="59"/>
        <v>1230953</v>
      </c>
      <c r="O387" s="53"/>
      <c r="P387" s="38" t="s">
        <v>845</v>
      </c>
      <c r="Q387" s="38" t="s">
        <v>354</v>
      </c>
      <c r="R387" s="38">
        <v>3325351</v>
      </c>
      <c r="S387" s="38">
        <f t="shared" si="51"/>
        <v>9976879</v>
      </c>
      <c r="T387" s="38">
        <v>2038040</v>
      </c>
      <c r="U387" s="38">
        <v>7938839</v>
      </c>
      <c r="W387" s="38" t="s">
        <v>851</v>
      </c>
      <c r="X387" s="38" t="s">
        <v>356</v>
      </c>
      <c r="Y387" s="38">
        <v>96965400</v>
      </c>
      <c r="Z387" s="38">
        <f t="shared" si="52"/>
        <v>18410847</v>
      </c>
      <c r="AA387" s="38">
        <v>300950</v>
      </c>
      <c r="AB387" s="38">
        <v>18109897</v>
      </c>
    </row>
    <row r="388" spans="1:28" ht="15">
      <c r="A388" s="67">
        <v>382</v>
      </c>
      <c r="B388" s="68" t="s">
        <v>841</v>
      </c>
      <c r="C388" s="67" t="s">
        <v>842</v>
      </c>
      <c r="D388" s="67" t="s">
        <v>822</v>
      </c>
      <c r="E388" s="16" t="s">
        <v>843</v>
      </c>
      <c r="F388" s="52">
        <f t="shared" si="50"/>
        <v>8134631</v>
      </c>
      <c r="G388" s="30">
        <f>VLOOKUP(C388,P$7:U388,3,FALSE)</f>
        <v>584937</v>
      </c>
      <c r="H388" s="30">
        <f t="shared" si="53"/>
        <v>5729015</v>
      </c>
      <c r="I388" s="30">
        <f t="shared" si="54"/>
        <v>1674429</v>
      </c>
      <c r="J388" s="30">
        <f t="shared" si="55"/>
        <v>4054586</v>
      </c>
      <c r="K388" s="30">
        <f t="shared" si="56"/>
        <v>153550</v>
      </c>
      <c r="L388" s="30">
        <f t="shared" si="57"/>
        <v>1667129</v>
      </c>
      <c r="M388" s="53">
        <f t="shared" si="58"/>
        <v>526100</v>
      </c>
      <c r="N388" s="53">
        <f t="shared" si="59"/>
        <v>1141029</v>
      </c>
      <c r="O388" s="53"/>
      <c r="P388" s="38" t="s">
        <v>848</v>
      </c>
      <c r="Q388" s="38" t="s">
        <v>355</v>
      </c>
      <c r="R388" s="38">
        <v>439700</v>
      </c>
      <c r="S388" s="38">
        <f t="shared" si="51"/>
        <v>4117918</v>
      </c>
      <c r="T388" s="38">
        <v>117350</v>
      </c>
      <c r="U388" s="38">
        <v>4000568</v>
      </c>
      <c r="W388" s="38" t="s">
        <v>854</v>
      </c>
      <c r="X388" s="38" t="s">
        <v>357</v>
      </c>
      <c r="Y388" s="38">
        <v>22612800</v>
      </c>
      <c r="Z388" s="38">
        <f t="shared" si="52"/>
        <v>14039707</v>
      </c>
      <c r="AA388" s="38">
        <v>3799050</v>
      </c>
      <c r="AB388" s="38">
        <v>10240657</v>
      </c>
    </row>
    <row r="389" spans="1:28" ht="15">
      <c r="A389" s="67">
        <v>383</v>
      </c>
      <c r="B389" s="68" t="s">
        <v>844</v>
      </c>
      <c r="C389" s="67" t="s">
        <v>845</v>
      </c>
      <c r="D389" s="67" t="s">
        <v>822</v>
      </c>
      <c r="E389" s="16" t="s">
        <v>846</v>
      </c>
      <c r="F389" s="52">
        <f t="shared" si="50"/>
        <v>20903905</v>
      </c>
      <c r="G389" s="30">
        <f>VLOOKUP(C389,P$7:U389,3,FALSE)</f>
        <v>3325351</v>
      </c>
      <c r="H389" s="30">
        <f t="shared" si="53"/>
        <v>9976879</v>
      </c>
      <c r="I389" s="30">
        <f t="shared" si="54"/>
        <v>2038040</v>
      </c>
      <c r="J389" s="30">
        <f t="shared" si="55"/>
        <v>7938839</v>
      </c>
      <c r="K389" s="30">
        <f t="shared" si="56"/>
        <v>133400</v>
      </c>
      <c r="L389" s="30">
        <f t="shared" si="57"/>
        <v>7468275</v>
      </c>
      <c r="M389" s="53">
        <f t="shared" si="58"/>
        <v>64036</v>
      </c>
      <c r="N389" s="53">
        <f t="shared" si="59"/>
        <v>7404239</v>
      </c>
      <c r="O389" s="53"/>
      <c r="P389" s="38" t="s">
        <v>851</v>
      </c>
      <c r="Q389" s="38" t="s">
        <v>356</v>
      </c>
      <c r="R389" s="38">
        <v>781500</v>
      </c>
      <c r="S389" s="38">
        <f t="shared" si="51"/>
        <v>4058067</v>
      </c>
      <c r="T389" s="38">
        <v>1142301</v>
      </c>
      <c r="U389" s="38">
        <v>2915766</v>
      </c>
      <c r="W389" s="38" t="s">
        <v>857</v>
      </c>
      <c r="X389" s="38" t="s">
        <v>358</v>
      </c>
      <c r="Y389" s="38">
        <v>600</v>
      </c>
      <c r="Z389" s="38">
        <f t="shared" si="52"/>
        <v>16151455</v>
      </c>
      <c r="AA389" s="38">
        <v>3484501</v>
      </c>
      <c r="AB389" s="38">
        <v>12666954</v>
      </c>
    </row>
    <row r="390" spans="1:28" ht="15">
      <c r="A390" s="67">
        <v>384</v>
      </c>
      <c r="B390" s="68" t="s">
        <v>847</v>
      </c>
      <c r="C390" s="67" t="s">
        <v>848</v>
      </c>
      <c r="D390" s="67" t="s">
        <v>822</v>
      </c>
      <c r="E390" s="16" t="s">
        <v>849</v>
      </c>
      <c r="F390" s="52">
        <f t="shared" si="50"/>
        <v>9565729</v>
      </c>
      <c r="G390" s="30">
        <f>VLOOKUP(C390,P$7:U390,3,FALSE)</f>
        <v>439700</v>
      </c>
      <c r="H390" s="30">
        <f t="shared" si="53"/>
        <v>4117918</v>
      </c>
      <c r="I390" s="30">
        <f t="shared" si="54"/>
        <v>117350</v>
      </c>
      <c r="J390" s="30">
        <f t="shared" si="55"/>
        <v>4000568</v>
      </c>
      <c r="K390" s="30">
        <f t="shared" si="56"/>
        <v>0</v>
      </c>
      <c r="L390" s="30">
        <f t="shared" si="57"/>
        <v>5008111</v>
      </c>
      <c r="M390" s="53">
        <f t="shared" si="58"/>
        <v>0</v>
      </c>
      <c r="N390" s="53">
        <f t="shared" si="59"/>
        <v>5008111</v>
      </c>
      <c r="O390" s="53"/>
      <c r="P390" s="38" t="s">
        <v>854</v>
      </c>
      <c r="Q390" s="38" t="s">
        <v>357</v>
      </c>
      <c r="R390" s="38">
        <v>12042000</v>
      </c>
      <c r="S390" s="38">
        <f t="shared" si="51"/>
        <v>4842965</v>
      </c>
      <c r="T390" s="38">
        <v>1101161</v>
      </c>
      <c r="U390" s="38">
        <v>3741804</v>
      </c>
      <c r="W390" s="38" t="s">
        <v>860</v>
      </c>
      <c r="X390" s="38" t="s">
        <v>359</v>
      </c>
      <c r="Y390" s="38">
        <v>325025</v>
      </c>
      <c r="Z390" s="38">
        <f t="shared" si="52"/>
        <v>1594677</v>
      </c>
      <c r="AA390" s="38">
        <v>271900</v>
      </c>
      <c r="AB390" s="38">
        <v>1322777</v>
      </c>
    </row>
    <row r="391" spans="1:28" ht="15">
      <c r="A391" s="67">
        <v>385</v>
      </c>
      <c r="B391" s="68" t="s">
        <v>850</v>
      </c>
      <c r="C391" s="67" t="s">
        <v>851</v>
      </c>
      <c r="D391" s="67" t="s">
        <v>822</v>
      </c>
      <c r="E391" s="16" t="s">
        <v>852</v>
      </c>
      <c r="F391" s="52">
        <f aca="true" t="shared" si="60" ref="F391:F454">G391+H391+K391+L391</f>
        <v>120215814</v>
      </c>
      <c r="G391" s="30">
        <f>VLOOKUP(C391,P$7:U391,3,FALSE)</f>
        <v>781500</v>
      </c>
      <c r="H391" s="30">
        <f t="shared" si="53"/>
        <v>4058067</v>
      </c>
      <c r="I391" s="30">
        <f t="shared" si="54"/>
        <v>1142301</v>
      </c>
      <c r="J391" s="30">
        <f t="shared" si="55"/>
        <v>2915766</v>
      </c>
      <c r="K391" s="30">
        <f t="shared" si="56"/>
        <v>96965400</v>
      </c>
      <c r="L391" s="30">
        <f t="shared" si="57"/>
        <v>18410847</v>
      </c>
      <c r="M391" s="53">
        <f t="shared" si="58"/>
        <v>300950</v>
      </c>
      <c r="N391" s="53">
        <f t="shared" si="59"/>
        <v>18109897</v>
      </c>
      <c r="O391" s="53"/>
      <c r="P391" s="38" t="s">
        <v>857</v>
      </c>
      <c r="Q391" s="38" t="s">
        <v>358</v>
      </c>
      <c r="R391" s="38">
        <v>1329575</v>
      </c>
      <c r="S391" s="38">
        <f t="shared" si="51"/>
        <v>5216512</v>
      </c>
      <c r="T391" s="38">
        <v>1440452</v>
      </c>
      <c r="U391" s="38">
        <v>3776060</v>
      </c>
      <c r="W391" s="38" t="s">
        <v>863</v>
      </c>
      <c r="X391" s="38" t="s">
        <v>360</v>
      </c>
      <c r="Y391" s="38">
        <v>1852814</v>
      </c>
      <c r="Z391" s="38">
        <f t="shared" si="52"/>
        <v>4744755</v>
      </c>
      <c r="AA391" s="38">
        <v>51500</v>
      </c>
      <c r="AB391" s="38">
        <v>4693255</v>
      </c>
    </row>
    <row r="392" spans="1:28" ht="15">
      <c r="A392" s="67">
        <v>386</v>
      </c>
      <c r="B392" s="68" t="s">
        <v>853</v>
      </c>
      <c r="C392" s="67" t="s">
        <v>854</v>
      </c>
      <c r="D392" s="67" t="s">
        <v>822</v>
      </c>
      <c r="E392" s="16" t="s">
        <v>855</v>
      </c>
      <c r="F392" s="52">
        <f t="shared" si="60"/>
        <v>53537472</v>
      </c>
      <c r="G392" s="30">
        <f>VLOOKUP(C392,P$7:U392,3,FALSE)</f>
        <v>12042000</v>
      </c>
      <c r="H392" s="30">
        <f t="shared" si="53"/>
        <v>4842965</v>
      </c>
      <c r="I392" s="30">
        <f t="shared" si="54"/>
        <v>1101161</v>
      </c>
      <c r="J392" s="30">
        <f t="shared" si="55"/>
        <v>3741804</v>
      </c>
      <c r="K392" s="30">
        <f t="shared" si="56"/>
        <v>22612800</v>
      </c>
      <c r="L392" s="30">
        <f t="shared" si="57"/>
        <v>14039707</v>
      </c>
      <c r="M392" s="53">
        <f t="shared" si="58"/>
        <v>3799050</v>
      </c>
      <c r="N392" s="53">
        <f t="shared" si="59"/>
        <v>10240657</v>
      </c>
      <c r="O392" s="53"/>
      <c r="P392" s="38" t="s">
        <v>860</v>
      </c>
      <c r="Q392" s="38" t="s">
        <v>359</v>
      </c>
      <c r="R392" s="38">
        <v>3164751</v>
      </c>
      <c r="S392" s="38">
        <f aca="true" t="shared" si="61" ref="S392:S455">T392+U392</f>
        <v>6003473</v>
      </c>
      <c r="T392" s="38">
        <v>2915932</v>
      </c>
      <c r="U392" s="38">
        <v>3087541</v>
      </c>
      <c r="W392" s="38" t="s">
        <v>866</v>
      </c>
      <c r="X392" s="38" t="s">
        <v>361</v>
      </c>
      <c r="Y392" s="38">
        <v>75500</v>
      </c>
      <c r="Z392" s="38">
        <f aca="true" t="shared" si="62" ref="Z392:Z455">AA392+AB392</f>
        <v>20725</v>
      </c>
      <c r="AA392" s="38">
        <v>0</v>
      </c>
      <c r="AB392" s="38">
        <v>20725</v>
      </c>
    </row>
    <row r="393" spans="1:28" ht="15">
      <c r="A393" s="67">
        <v>387</v>
      </c>
      <c r="B393" s="68" t="s">
        <v>856</v>
      </c>
      <c r="C393" s="67" t="s">
        <v>857</v>
      </c>
      <c r="D393" s="67" t="s">
        <v>822</v>
      </c>
      <c r="E393" s="16" t="s">
        <v>858</v>
      </c>
      <c r="F393" s="52">
        <f t="shared" si="60"/>
        <v>22698142</v>
      </c>
      <c r="G393" s="30">
        <f>VLOOKUP(C393,P$7:U393,3,FALSE)</f>
        <v>1329575</v>
      </c>
      <c r="H393" s="30">
        <f aca="true" t="shared" si="63" ref="H393:H456">I393+J393</f>
        <v>5216512</v>
      </c>
      <c r="I393" s="30">
        <f aca="true" t="shared" si="64" ref="I393:I456">VLOOKUP(C393,P$7:U$570,5,FALSE)</f>
        <v>1440452</v>
      </c>
      <c r="J393" s="30">
        <f aca="true" t="shared" si="65" ref="J393:J456">VLOOKUP(C393,P$7:U$570,6,FALSE)</f>
        <v>3776060</v>
      </c>
      <c r="K393" s="30">
        <f aca="true" t="shared" si="66" ref="K393:K456">VLOOKUP(C393,W$7:AB$566,3,FALSE)</f>
        <v>600</v>
      </c>
      <c r="L393" s="30">
        <f aca="true" t="shared" si="67" ref="L393:L456">M393+N393</f>
        <v>16151455</v>
      </c>
      <c r="M393" s="53">
        <f aca="true" t="shared" si="68" ref="M393:M456">VLOOKUP(C393,W$7:AB$566,5,FALSE)</f>
        <v>3484501</v>
      </c>
      <c r="N393" s="53">
        <f aca="true" t="shared" si="69" ref="N393:N456">VLOOKUP(C393,W$7:AB$566,6,FALSE)</f>
        <v>12666954</v>
      </c>
      <c r="O393" s="53"/>
      <c r="P393" s="38" t="s">
        <v>863</v>
      </c>
      <c r="Q393" s="38" t="s">
        <v>360</v>
      </c>
      <c r="R393" s="38">
        <v>656600</v>
      </c>
      <c r="S393" s="38">
        <f t="shared" si="61"/>
        <v>4919217</v>
      </c>
      <c r="T393" s="38">
        <v>1411223</v>
      </c>
      <c r="U393" s="38">
        <v>3507994</v>
      </c>
      <c r="W393" s="38" t="s">
        <v>869</v>
      </c>
      <c r="X393" s="38" t="s">
        <v>275</v>
      </c>
      <c r="Y393" s="38">
        <v>7601</v>
      </c>
      <c r="Z393" s="38">
        <f t="shared" si="62"/>
        <v>1699424</v>
      </c>
      <c r="AA393" s="38">
        <v>0</v>
      </c>
      <c r="AB393" s="38">
        <v>1699424</v>
      </c>
    </row>
    <row r="394" spans="1:28" ht="15">
      <c r="A394" s="67">
        <v>388</v>
      </c>
      <c r="B394" s="68" t="s">
        <v>859</v>
      </c>
      <c r="C394" s="67" t="s">
        <v>860</v>
      </c>
      <c r="D394" s="67" t="s">
        <v>822</v>
      </c>
      <c r="E394" s="16" t="s">
        <v>861</v>
      </c>
      <c r="F394" s="52">
        <f t="shared" si="60"/>
        <v>11087926</v>
      </c>
      <c r="G394" s="30">
        <f>VLOOKUP(C394,P$7:U394,3,FALSE)</f>
        <v>3164751</v>
      </c>
      <c r="H394" s="30">
        <f t="shared" si="63"/>
        <v>6003473</v>
      </c>
      <c r="I394" s="30">
        <f t="shared" si="64"/>
        <v>2915932</v>
      </c>
      <c r="J394" s="30">
        <f t="shared" si="65"/>
        <v>3087541</v>
      </c>
      <c r="K394" s="30">
        <f t="shared" si="66"/>
        <v>325025</v>
      </c>
      <c r="L394" s="30">
        <f t="shared" si="67"/>
        <v>1594677</v>
      </c>
      <c r="M394" s="53">
        <f t="shared" si="68"/>
        <v>271900</v>
      </c>
      <c r="N394" s="53">
        <f t="shared" si="69"/>
        <v>1322777</v>
      </c>
      <c r="O394" s="53"/>
      <c r="P394" s="38" t="s">
        <v>866</v>
      </c>
      <c r="Q394" s="38" t="s">
        <v>361</v>
      </c>
      <c r="R394" s="38">
        <v>2433568</v>
      </c>
      <c r="S394" s="38">
        <f t="shared" si="61"/>
        <v>5338483</v>
      </c>
      <c r="T394" s="38">
        <v>1467885</v>
      </c>
      <c r="U394" s="38">
        <v>3870598</v>
      </c>
      <c r="W394" s="38" t="s">
        <v>872</v>
      </c>
      <c r="X394" s="38" t="s">
        <v>362</v>
      </c>
      <c r="Y394" s="38">
        <v>2903650</v>
      </c>
      <c r="Z394" s="38">
        <f t="shared" si="62"/>
        <v>45806683</v>
      </c>
      <c r="AA394" s="38">
        <v>6235000</v>
      </c>
      <c r="AB394" s="38">
        <v>39571683</v>
      </c>
    </row>
    <row r="395" spans="1:28" ht="15">
      <c r="A395" s="67">
        <v>389</v>
      </c>
      <c r="B395" s="68" t="s">
        <v>862</v>
      </c>
      <c r="C395" s="67" t="s">
        <v>863</v>
      </c>
      <c r="D395" s="67" t="s">
        <v>822</v>
      </c>
      <c r="E395" s="16" t="s">
        <v>864</v>
      </c>
      <c r="F395" s="52">
        <f t="shared" si="60"/>
        <v>12173386</v>
      </c>
      <c r="G395" s="30">
        <f>VLOOKUP(C395,P$7:U395,3,FALSE)</f>
        <v>656600</v>
      </c>
      <c r="H395" s="30">
        <f t="shared" si="63"/>
        <v>4919217</v>
      </c>
      <c r="I395" s="30">
        <f t="shared" si="64"/>
        <v>1411223</v>
      </c>
      <c r="J395" s="30">
        <f t="shared" si="65"/>
        <v>3507994</v>
      </c>
      <c r="K395" s="30">
        <f t="shared" si="66"/>
        <v>1852814</v>
      </c>
      <c r="L395" s="30">
        <f t="shared" si="67"/>
        <v>4744755</v>
      </c>
      <c r="M395" s="53">
        <f t="shared" si="68"/>
        <v>51500</v>
      </c>
      <c r="N395" s="53">
        <f t="shared" si="69"/>
        <v>4693255</v>
      </c>
      <c r="O395" s="53"/>
      <c r="P395" s="38" t="s">
        <v>869</v>
      </c>
      <c r="Q395" s="38" t="s">
        <v>275</v>
      </c>
      <c r="R395" s="38">
        <v>319351</v>
      </c>
      <c r="S395" s="38">
        <f t="shared" si="61"/>
        <v>4084987</v>
      </c>
      <c r="T395" s="38">
        <v>373100</v>
      </c>
      <c r="U395" s="38">
        <v>3711887</v>
      </c>
      <c r="W395" s="38" t="s">
        <v>875</v>
      </c>
      <c r="X395" s="38" t="s">
        <v>363</v>
      </c>
      <c r="Y395" s="38">
        <v>0</v>
      </c>
      <c r="Z395" s="38">
        <f t="shared" si="62"/>
        <v>1011058</v>
      </c>
      <c r="AA395" s="38">
        <v>0</v>
      </c>
      <c r="AB395" s="38">
        <v>1011058</v>
      </c>
    </row>
    <row r="396" spans="1:28" ht="15">
      <c r="A396" s="67">
        <v>390</v>
      </c>
      <c r="B396" s="68" t="s">
        <v>865</v>
      </c>
      <c r="C396" s="67" t="s">
        <v>866</v>
      </c>
      <c r="D396" s="67" t="s">
        <v>822</v>
      </c>
      <c r="E396" s="16" t="s">
        <v>867</v>
      </c>
      <c r="F396" s="52">
        <f t="shared" si="60"/>
        <v>7868276</v>
      </c>
      <c r="G396" s="30">
        <f>VLOOKUP(C396,P$7:U396,3,FALSE)</f>
        <v>2433568</v>
      </c>
      <c r="H396" s="30">
        <f t="shared" si="63"/>
        <v>5338483</v>
      </c>
      <c r="I396" s="30">
        <f t="shared" si="64"/>
        <v>1467885</v>
      </c>
      <c r="J396" s="30">
        <f t="shared" si="65"/>
        <v>3870598</v>
      </c>
      <c r="K396" s="30">
        <f t="shared" si="66"/>
        <v>75500</v>
      </c>
      <c r="L396" s="30">
        <f t="shared" si="67"/>
        <v>20725</v>
      </c>
      <c r="M396" s="53">
        <f t="shared" si="68"/>
        <v>0</v>
      </c>
      <c r="N396" s="53">
        <f t="shared" si="69"/>
        <v>20725</v>
      </c>
      <c r="O396" s="53"/>
      <c r="P396" s="38" t="s">
        <v>872</v>
      </c>
      <c r="Q396" s="38" t="s">
        <v>362</v>
      </c>
      <c r="R396" s="38">
        <v>8995170</v>
      </c>
      <c r="S396" s="38">
        <f t="shared" si="61"/>
        <v>11714496</v>
      </c>
      <c r="T396" s="38">
        <v>6240283</v>
      </c>
      <c r="U396" s="38">
        <v>5474213</v>
      </c>
      <c r="W396" s="38" t="s">
        <v>878</v>
      </c>
      <c r="X396" s="38" t="s">
        <v>364</v>
      </c>
      <c r="Y396" s="38">
        <v>50000</v>
      </c>
      <c r="Z396" s="38">
        <f t="shared" si="62"/>
        <v>142571</v>
      </c>
      <c r="AA396" s="38">
        <v>0</v>
      </c>
      <c r="AB396" s="38">
        <v>142571</v>
      </c>
    </row>
    <row r="397" spans="1:28" ht="15">
      <c r="A397" s="67">
        <v>391</v>
      </c>
      <c r="B397" s="68" t="s">
        <v>868</v>
      </c>
      <c r="C397" s="67" t="s">
        <v>869</v>
      </c>
      <c r="D397" s="67" t="s">
        <v>822</v>
      </c>
      <c r="E397" s="16" t="s">
        <v>870</v>
      </c>
      <c r="F397" s="52">
        <f t="shared" si="60"/>
        <v>6111363</v>
      </c>
      <c r="G397" s="30">
        <f>VLOOKUP(C397,P$7:U397,3,FALSE)</f>
        <v>319351</v>
      </c>
      <c r="H397" s="30">
        <f t="shared" si="63"/>
        <v>4084987</v>
      </c>
      <c r="I397" s="30">
        <f t="shared" si="64"/>
        <v>373100</v>
      </c>
      <c r="J397" s="30">
        <f t="shared" si="65"/>
        <v>3711887</v>
      </c>
      <c r="K397" s="30">
        <f t="shared" si="66"/>
        <v>7601</v>
      </c>
      <c r="L397" s="30">
        <f t="shared" si="67"/>
        <v>1699424</v>
      </c>
      <c r="M397" s="53">
        <f t="shared" si="68"/>
        <v>0</v>
      </c>
      <c r="N397" s="53">
        <f t="shared" si="69"/>
        <v>1699424</v>
      </c>
      <c r="O397" s="53"/>
      <c r="P397" s="38" t="s">
        <v>875</v>
      </c>
      <c r="Q397" s="38" t="s">
        <v>363</v>
      </c>
      <c r="R397" s="38">
        <v>21400</v>
      </c>
      <c r="S397" s="38">
        <f t="shared" si="61"/>
        <v>4163655</v>
      </c>
      <c r="T397" s="38">
        <v>1592076</v>
      </c>
      <c r="U397" s="38">
        <v>2571579</v>
      </c>
      <c r="W397" s="38" t="s">
        <v>881</v>
      </c>
      <c r="X397" s="38" t="s">
        <v>1372</v>
      </c>
      <c r="Y397" s="38">
        <v>0</v>
      </c>
      <c r="Z397" s="38">
        <f t="shared" si="62"/>
        <v>496700</v>
      </c>
      <c r="AA397" s="38">
        <v>0</v>
      </c>
      <c r="AB397" s="38">
        <v>496700</v>
      </c>
    </row>
    <row r="398" spans="1:28" ht="15">
      <c r="A398" s="67">
        <v>392</v>
      </c>
      <c r="B398" s="68" t="s">
        <v>871</v>
      </c>
      <c r="C398" s="67" t="s">
        <v>872</v>
      </c>
      <c r="D398" s="67" t="s">
        <v>822</v>
      </c>
      <c r="E398" s="16" t="s">
        <v>873</v>
      </c>
      <c r="F398" s="52">
        <f t="shared" si="60"/>
        <v>69419999</v>
      </c>
      <c r="G398" s="30">
        <f>VLOOKUP(C398,P$7:U398,3,FALSE)</f>
        <v>8995170</v>
      </c>
      <c r="H398" s="30">
        <f t="shared" si="63"/>
        <v>11714496</v>
      </c>
      <c r="I398" s="30">
        <f t="shared" si="64"/>
        <v>6240283</v>
      </c>
      <c r="J398" s="30">
        <f t="shared" si="65"/>
        <v>5474213</v>
      </c>
      <c r="K398" s="30">
        <f t="shared" si="66"/>
        <v>2903650</v>
      </c>
      <c r="L398" s="30">
        <f t="shared" si="67"/>
        <v>45806683</v>
      </c>
      <c r="M398" s="53">
        <f t="shared" si="68"/>
        <v>6235000</v>
      </c>
      <c r="N398" s="53">
        <f t="shared" si="69"/>
        <v>39571683</v>
      </c>
      <c r="O398" s="53"/>
      <c r="P398" s="38" t="s">
        <v>878</v>
      </c>
      <c r="Q398" s="38" t="s">
        <v>364</v>
      </c>
      <c r="R398" s="38">
        <v>550001</v>
      </c>
      <c r="S398" s="38">
        <f t="shared" si="61"/>
        <v>5987499</v>
      </c>
      <c r="T398" s="38">
        <v>201250</v>
      </c>
      <c r="U398" s="38">
        <v>5786249</v>
      </c>
      <c r="W398" s="38" t="s">
        <v>884</v>
      </c>
      <c r="X398" s="38" t="s">
        <v>365</v>
      </c>
      <c r="Y398" s="38">
        <v>1644136</v>
      </c>
      <c r="Z398" s="38">
        <f t="shared" si="62"/>
        <v>3203339</v>
      </c>
      <c r="AA398" s="38">
        <v>386500</v>
      </c>
      <c r="AB398" s="38">
        <v>2816839</v>
      </c>
    </row>
    <row r="399" spans="1:28" ht="15">
      <c r="A399" s="67">
        <v>393</v>
      </c>
      <c r="B399" s="68" t="s">
        <v>874</v>
      </c>
      <c r="C399" s="67" t="s">
        <v>875</v>
      </c>
      <c r="D399" s="67" t="s">
        <v>822</v>
      </c>
      <c r="E399" s="16" t="s">
        <v>876</v>
      </c>
      <c r="F399" s="52">
        <f t="shared" si="60"/>
        <v>5196113</v>
      </c>
      <c r="G399" s="30">
        <f>VLOOKUP(C399,P$7:U399,3,FALSE)</f>
        <v>21400</v>
      </c>
      <c r="H399" s="30">
        <f t="shared" si="63"/>
        <v>4163655</v>
      </c>
      <c r="I399" s="30">
        <f t="shared" si="64"/>
        <v>1592076</v>
      </c>
      <c r="J399" s="30">
        <f t="shared" si="65"/>
        <v>2571579</v>
      </c>
      <c r="K399" s="30">
        <f t="shared" si="66"/>
        <v>0</v>
      </c>
      <c r="L399" s="30">
        <f t="shared" si="67"/>
        <v>1011058</v>
      </c>
      <c r="M399" s="53">
        <f t="shared" si="68"/>
        <v>0</v>
      </c>
      <c r="N399" s="53">
        <f t="shared" si="69"/>
        <v>1011058</v>
      </c>
      <c r="O399" s="53"/>
      <c r="P399" s="38" t="s">
        <v>881</v>
      </c>
      <c r="Q399" s="38" t="s">
        <v>1372</v>
      </c>
      <c r="R399" s="38">
        <v>682173</v>
      </c>
      <c r="S399" s="38">
        <f t="shared" si="61"/>
        <v>753159</v>
      </c>
      <c r="T399" s="38">
        <v>49000</v>
      </c>
      <c r="U399" s="38">
        <v>704159</v>
      </c>
      <c r="W399" s="38" t="s">
        <v>887</v>
      </c>
      <c r="X399" s="38" t="s">
        <v>366</v>
      </c>
      <c r="Y399" s="38">
        <v>88800</v>
      </c>
      <c r="Z399" s="38">
        <f t="shared" si="62"/>
        <v>20040786</v>
      </c>
      <c r="AA399" s="38">
        <v>809800</v>
      </c>
      <c r="AB399" s="38">
        <v>19230986</v>
      </c>
    </row>
    <row r="400" spans="1:28" ht="15">
      <c r="A400" s="67">
        <v>394</v>
      </c>
      <c r="B400" s="68" t="s">
        <v>877</v>
      </c>
      <c r="C400" s="67" t="s">
        <v>878</v>
      </c>
      <c r="D400" s="67" t="s">
        <v>822</v>
      </c>
      <c r="E400" s="16" t="s">
        <v>879</v>
      </c>
      <c r="F400" s="52">
        <f t="shared" si="60"/>
        <v>6730071</v>
      </c>
      <c r="G400" s="30">
        <f>VLOOKUP(C400,P$7:U400,3,FALSE)</f>
        <v>550001</v>
      </c>
      <c r="H400" s="30">
        <f t="shared" si="63"/>
        <v>5987499</v>
      </c>
      <c r="I400" s="30">
        <f t="shared" si="64"/>
        <v>201250</v>
      </c>
      <c r="J400" s="30">
        <f t="shared" si="65"/>
        <v>5786249</v>
      </c>
      <c r="K400" s="30">
        <f t="shared" si="66"/>
        <v>50000</v>
      </c>
      <c r="L400" s="30">
        <f t="shared" si="67"/>
        <v>142571</v>
      </c>
      <c r="M400" s="53">
        <f t="shared" si="68"/>
        <v>0</v>
      </c>
      <c r="N400" s="53">
        <f t="shared" si="69"/>
        <v>142571</v>
      </c>
      <c r="O400" s="53"/>
      <c r="P400" s="38" t="s">
        <v>884</v>
      </c>
      <c r="Q400" s="38" t="s">
        <v>365</v>
      </c>
      <c r="R400" s="38">
        <v>4743791</v>
      </c>
      <c r="S400" s="38">
        <f t="shared" si="61"/>
        <v>7270939</v>
      </c>
      <c r="T400" s="38">
        <v>2473986</v>
      </c>
      <c r="U400" s="38">
        <v>4796953</v>
      </c>
      <c r="W400" s="38" t="s">
        <v>890</v>
      </c>
      <c r="X400" s="38" t="s">
        <v>367</v>
      </c>
      <c r="Y400" s="38">
        <v>22000</v>
      </c>
      <c r="Z400" s="38">
        <f t="shared" si="62"/>
        <v>2125362</v>
      </c>
      <c r="AA400" s="38">
        <v>0</v>
      </c>
      <c r="AB400" s="38">
        <v>2125362</v>
      </c>
    </row>
    <row r="401" spans="1:28" ht="15">
      <c r="A401" s="67">
        <v>395</v>
      </c>
      <c r="B401" s="68" t="s">
        <v>880</v>
      </c>
      <c r="C401" s="67" t="s">
        <v>881</v>
      </c>
      <c r="D401" s="67" t="s">
        <v>822</v>
      </c>
      <c r="E401" s="16" t="s">
        <v>882</v>
      </c>
      <c r="F401" s="52">
        <f t="shared" si="60"/>
        <v>1932032</v>
      </c>
      <c r="G401" s="30">
        <f>VLOOKUP(C401,P$7:U401,3,FALSE)</f>
        <v>682173</v>
      </c>
      <c r="H401" s="30">
        <f t="shared" si="63"/>
        <v>753159</v>
      </c>
      <c r="I401" s="30">
        <f t="shared" si="64"/>
        <v>49000</v>
      </c>
      <c r="J401" s="30">
        <f t="shared" si="65"/>
        <v>704159</v>
      </c>
      <c r="K401" s="30">
        <f t="shared" si="66"/>
        <v>0</v>
      </c>
      <c r="L401" s="30">
        <f t="shared" si="67"/>
        <v>496700</v>
      </c>
      <c r="M401" s="53">
        <f t="shared" si="68"/>
        <v>0</v>
      </c>
      <c r="N401" s="53">
        <f t="shared" si="69"/>
        <v>496700</v>
      </c>
      <c r="O401" s="53"/>
      <c r="P401" s="38" t="s">
        <v>887</v>
      </c>
      <c r="Q401" s="38" t="s">
        <v>366</v>
      </c>
      <c r="R401" s="38">
        <v>4268900</v>
      </c>
      <c r="S401" s="38">
        <f t="shared" si="61"/>
        <v>13147917</v>
      </c>
      <c r="T401" s="38">
        <v>2612722</v>
      </c>
      <c r="U401" s="38">
        <v>10535195</v>
      </c>
      <c r="W401" s="38" t="s">
        <v>893</v>
      </c>
      <c r="X401" s="38" t="s">
        <v>368</v>
      </c>
      <c r="Y401" s="38">
        <v>836900</v>
      </c>
      <c r="Z401" s="38">
        <f t="shared" si="62"/>
        <v>18786293</v>
      </c>
      <c r="AA401" s="38">
        <v>81000</v>
      </c>
      <c r="AB401" s="38">
        <v>18705293</v>
      </c>
    </row>
    <row r="402" spans="1:28" ht="15">
      <c r="A402" s="67">
        <v>396</v>
      </c>
      <c r="B402" s="68" t="s">
        <v>883</v>
      </c>
      <c r="C402" s="67" t="s">
        <v>884</v>
      </c>
      <c r="D402" s="67" t="s">
        <v>822</v>
      </c>
      <c r="E402" s="16" t="s">
        <v>885</v>
      </c>
      <c r="F402" s="52">
        <f t="shared" si="60"/>
        <v>16862205</v>
      </c>
      <c r="G402" s="30">
        <f>VLOOKUP(C402,P$7:U402,3,FALSE)</f>
        <v>4743791</v>
      </c>
      <c r="H402" s="30">
        <f t="shared" si="63"/>
        <v>7270939</v>
      </c>
      <c r="I402" s="30">
        <f t="shared" si="64"/>
        <v>2473986</v>
      </c>
      <c r="J402" s="30">
        <f t="shared" si="65"/>
        <v>4796953</v>
      </c>
      <c r="K402" s="30">
        <f t="shared" si="66"/>
        <v>1644136</v>
      </c>
      <c r="L402" s="30">
        <f t="shared" si="67"/>
        <v>3203339</v>
      </c>
      <c r="M402" s="53">
        <f t="shared" si="68"/>
        <v>386500</v>
      </c>
      <c r="N402" s="53">
        <f t="shared" si="69"/>
        <v>2816839</v>
      </c>
      <c r="O402" s="53"/>
      <c r="P402" s="38" t="s">
        <v>890</v>
      </c>
      <c r="Q402" s="38" t="s">
        <v>367</v>
      </c>
      <c r="R402" s="38">
        <v>763600</v>
      </c>
      <c r="S402" s="38">
        <f t="shared" si="61"/>
        <v>2858296</v>
      </c>
      <c r="T402" s="38">
        <v>335000</v>
      </c>
      <c r="U402" s="38">
        <v>2523296</v>
      </c>
      <c r="W402" s="38" t="s">
        <v>896</v>
      </c>
      <c r="X402" s="38" t="s">
        <v>369</v>
      </c>
      <c r="Y402" s="38">
        <v>0</v>
      </c>
      <c r="Z402" s="38">
        <f t="shared" si="62"/>
        <v>1435192</v>
      </c>
      <c r="AA402" s="38">
        <v>0</v>
      </c>
      <c r="AB402" s="38">
        <v>1435192</v>
      </c>
    </row>
    <row r="403" spans="1:28" ht="15">
      <c r="A403" s="67">
        <v>397</v>
      </c>
      <c r="B403" s="68" t="s">
        <v>886</v>
      </c>
      <c r="C403" s="67" t="s">
        <v>887</v>
      </c>
      <c r="D403" s="67" t="s">
        <v>822</v>
      </c>
      <c r="E403" s="16" t="s">
        <v>888</v>
      </c>
      <c r="F403" s="52">
        <f t="shared" si="60"/>
        <v>37546403</v>
      </c>
      <c r="G403" s="30">
        <f>VLOOKUP(C403,P$7:U403,3,FALSE)</f>
        <v>4268900</v>
      </c>
      <c r="H403" s="30">
        <f t="shared" si="63"/>
        <v>13147917</v>
      </c>
      <c r="I403" s="30">
        <f t="shared" si="64"/>
        <v>2612722</v>
      </c>
      <c r="J403" s="30">
        <f t="shared" si="65"/>
        <v>10535195</v>
      </c>
      <c r="K403" s="30">
        <f t="shared" si="66"/>
        <v>88800</v>
      </c>
      <c r="L403" s="30">
        <f t="shared" si="67"/>
        <v>20040786</v>
      </c>
      <c r="M403" s="53">
        <f t="shared" si="68"/>
        <v>809800</v>
      </c>
      <c r="N403" s="53">
        <f t="shared" si="69"/>
        <v>19230986</v>
      </c>
      <c r="O403" s="53"/>
      <c r="P403" s="38" t="s">
        <v>893</v>
      </c>
      <c r="Q403" s="38" t="s">
        <v>368</v>
      </c>
      <c r="R403" s="38">
        <v>857251</v>
      </c>
      <c r="S403" s="38">
        <f t="shared" si="61"/>
        <v>5856584</v>
      </c>
      <c r="T403" s="38">
        <v>438545</v>
      </c>
      <c r="U403" s="38">
        <v>5418039</v>
      </c>
      <c r="W403" s="38" t="s">
        <v>899</v>
      </c>
      <c r="X403" s="38" t="s">
        <v>370</v>
      </c>
      <c r="Y403" s="38">
        <v>0</v>
      </c>
      <c r="Z403" s="38">
        <f t="shared" si="62"/>
        <v>743588</v>
      </c>
      <c r="AA403" s="38">
        <v>0</v>
      </c>
      <c r="AB403" s="38">
        <v>743588</v>
      </c>
    </row>
    <row r="404" spans="1:28" ht="15">
      <c r="A404" s="67">
        <v>398</v>
      </c>
      <c r="B404" s="68" t="s">
        <v>889</v>
      </c>
      <c r="C404" s="67" t="s">
        <v>890</v>
      </c>
      <c r="D404" s="67" t="s">
        <v>822</v>
      </c>
      <c r="E404" s="16" t="s">
        <v>891</v>
      </c>
      <c r="F404" s="52">
        <f t="shared" si="60"/>
        <v>5769258</v>
      </c>
      <c r="G404" s="30">
        <f>VLOOKUP(C404,P$7:U404,3,FALSE)</f>
        <v>763600</v>
      </c>
      <c r="H404" s="30">
        <f t="shared" si="63"/>
        <v>2858296</v>
      </c>
      <c r="I404" s="30">
        <f t="shared" si="64"/>
        <v>335000</v>
      </c>
      <c r="J404" s="30">
        <f t="shared" si="65"/>
        <v>2523296</v>
      </c>
      <c r="K404" s="30">
        <f t="shared" si="66"/>
        <v>22000</v>
      </c>
      <c r="L404" s="30">
        <f t="shared" si="67"/>
        <v>2125362</v>
      </c>
      <c r="M404" s="53">
        <f t="shared" si="68"/>
        <v>0</v>
      </c>
      <c r="N404" s="53">
        <f t="shared" si="69"/>
        <v>2125362</v>
      </c>
      <c r="O404" s="53"/>
      <c r="P404" s="38" t="s">
        <v>896</v>
      </c>
      <c r="Q404" s="38" t="s">
        <v>369</v>
      </c>
      <c r="R404" s="38">
        <v>2859900</v>
      </c>
      <c r="S404" s="38">
        <f t="shared" si="61"/>
        <v>4495968</v>
      </c>
      <c r="T404" s="38">
        <v>1826530</v>
      </c>
      <c r="U404" s="38">
        <v>2669438</v>
      </c>
      <c r="W404" s="38" t="s">
        <v>902</v>
      </c>
      <c r="X404" s="38" t="s">
        <v>371</v>
      </c>
      <c r="Y404" s="38">
        <v>2752510</v>
      </c>
      <c r="Z404" s="38">
        <f t="shared" si="62"/>
        <v>17977750</v>
      </c>
      <c r="AA404" s="38">
        <v>471200</v>
      </c>
      <c r="AB404" s="38">
        <v>17506550</v>
      </c>
    </row>
    <row r="405" spans="1:28" ht="15">
      <c r="A405" s="67">
        <v>399</v>
      </c>
      <c r="B405" s="68" t="s">
        <v>892</v>
      </c>
      <c r="C405" s="67" t="s">
        <v>893</v>
      </c>
      <c r="D405" s="67" t="s">
        <v>822</v>
      </c>
      <c r="E405" s="16" t="s">
        <v>894</v>
      </c>
      <c r="F405" s="52">
        <f t="shared" si="60"/>
        <v>26337028</v>
      </c>
      <c r="G405" s="30">
        <f>VLOOKUP(C405,P$7:U405,3,FALSE)</f>
        <v>857251</v>
      </c>
      <c r="H405" s="30">
        <f t="shared" si="63"/>
        <v>5856584</v>
      </c>
      <c r="I405" s="30">
        <f t="shared" si="64"/>
        <v>438545</v>
      </c>
      <c r="J405" s="30">
        <f t="shared" si="65"/>
        <v>5418039</v>
      </c>
      <c r="K405" s="30">
        <f t="shared" si="66"/>
        <v>836900</v>
      </c>
      <c r="L405" s="30">
        <f t="shared" si="67"/>
        <v>18786293</v>
      </c>
      <c r="M405" s="53">
        <f t="shared" si="68"/>
        <v>81000</v>
      </c>
      <c r="N405" s="53">
        <f t="shared" si="69"/>
        <v>18705293</v>
      </c>
      <c r="O405" s="53"/>
      <c r="P405" s="38" t="s">
        <v>899</v>
      </c>
      <c r="Q405" s="38" t="s">
        <v>370</v>
      </c>
      <c r="R405" s="38">
        <v>2108600</v>
      </c>
      <c r="S405" s="38">
        <f t="shared" si="61"/>
        <v>2038491</v>
      </c>
      <c r="T405" s="38">
        <v>477090</v>
      </c>
      <c r="U405" s="38">
        <v>1561401</v>
      </c>
      <c r="W405" s="38" t="s">
        <v>905</v>
      </c>
      <c r="X405" s="38" t="s">
        <v>372</v>
      </c>
      <c r="Y405" s="38">
        <v>0</v>
      </c>
      <c r="Z405" s="38">
        <f t="shared" si="62"/>
        <v>3421010</v>
      </c>
      <c r="AA405" s="38">
        <v>0</v>
      </c>
      <c r="AB405" s="38">
        <v>3421010</v>
      </c>
    </row>
    <row r="406" spans="1:28" ht="15">
      <c r="A406" s="67">
        <v>400</v>
      </c>
      <c r="B406" s="68" t="s">
        <v>895</v>
      </c>
      <c r="C406" s="67" t="s">
        <v>896</v>
      </c>
      <c r="D406" s="67" t="s">
        <v>822</v>
      </c>
      <c r="E406" s="16" t="s">
        <v>897</v>
      </c>
      <c r="F406" s="52">
        <f t="shared" si="60"/>
        <v>8791060</v>
      </c>
      <c r="G406" s="30">
        <f>VLOOKUP(C406,P$7:U406,3,FALSE)</f>
        <v>2859900</v>
      </c>
      <c r="H406" s="30">
        <f t="shared" si="63"/>
        <v>4495968</v>
      </c>
      <c r="I406" s="30">
        <f t="shared" si="64"/>
        <v>1826530</v>
      </c>
      <c r="J406" s="30">
        <f t="shared" si="65"/>
        <v>2669438</v>
      </c>
      <c r="K406" s="30">
        <f t="shared" si="66"/>
        <v>0</v>
      </c>
      <c r="L406" s="30">
        <f t="shared" si="67"/>
        <v>1435192</v>
      </c>
      <c r="M406" s="53">
        <f t="shared" si="68"/>
        <v>0</v>
      </c>
      <c r="N406" s="53">
        <f t="shared" si="69"/>
        <v>1435192</v>
      </c>
      <c r="O406" s="53"/>
      <c r="P406" s="38" t="s">
        <v>902</v>
      </c>
      <c r="Q406" s="38" t="s">
        <v>371</v>
      </c>
      <c r="R406" s="38">
        <v>8088716</v>
      </c>
      <c r="S406" s="38">
        <f t="shared" si="61"/>
        <v>4335177</v>
      </c>
      <c r="T406" s="38">
        <v>840103</v>
      </c>
      <c r="U406" s="38">
        <v>3495074</v>
      </c>
      <c r="W406" s="38" t="s">
        <v>908</v>
      </c>
      <c r="X406" s="38" t="s">
        <v>373</v>
      </c>
      <c r="Y406" s="38">
        <v>138001</v>
      </c>
      <c r="Z406" s="38">
        <f t="shared" si="62"/>
        <v>45019635</v>
      </c>
      <c r="AA406" s="38">
        <v>1289737</v>
      </c>
      <c r="AB406" s="38">
        <v>43729898</v>
      </c>
    </row>
    <row r="407" spans="1:28" ht="15">
      <c r="A407" s="67">
        <v>401</v>
      </c>
      <c r="B407" s="68" t="s">
        <v>898</v>
      </c>
      <c r="C407" s="67" t="s">
        <v>899</v>
      </c>
      <c r="D407" s="67" t="s">
        <v>822</v>
      </c>
      <c r="E407" s="16" t="s">
        <v>900</v>
      </c>
      <c r="F407" s="52">
        <f t="shared" si="60"/>
        <v>4890679</v>
      </c>
      <c r="G407" s="30">
        <f>VLOOKUP(C407,P$7:U407,3,FALSE)</f>
        <v>2108600</v>
      </c>
      <c r="H407" s="30">
        <f t="shared" si="63"/>
        <v>2038491</v>
      </c>
      <c r="I407" s="30">
        <f t="shared" si="64"/>
        <v>477090</v>
      </c>
      <c r="J407" s="30">
        <f t="shared" si="65"/>
        <v>1561401</v>
      </c>
      <c r="K407" s="30">
        <f t="shared" si="66"/>
        <v>0</v>
      </c>
      <c r="L407" s="30">
        <f t="shared" si="67"/>
        <v>743588</v>
      </c>
      <c r="M407" s="53">
        <f t="shared" si="68"/>
        <v>0</v>
      </c>
      <c r="N407" s="53">
        <f t="shared" si="69"/>
        <v>743588</v>
      </c>
      <c r="O407" s="53"/>
      <c r="P407" s="38" t="s">
        <v>905</v>
      </c>
      <c r="Q407" s="38" t="s">
        <v>372</v>
      </c>
      <c r="R407" s="38">
        <v>111600</v>
      </c>
      <c r="S407" s="38">
        <f t="shared" si="61"/>
        <v>592828</v>
      </c>
      <c r="T407" s="38">
        <v>118870</v>
      </c>
      <c r="U407" s="38">
        <v>473958</v>
      </c>
      <c r="W407" s="38" t="s">
        <v>911</v>
      </c>
      <c r="X407" s="38" t="s">
        <v>374</v>
      </c>
      <c r="Y407" s="38">
        <v>77500</v>
      </c>
      <c r="Z407" s="38">
        <f t="shared" si="62"/>
        <v>819069</v>
      </c>
      <c r="AA407" s="38">
        <v>0</v>
      </c>
      <c r="AB407" s="38">
        <v>819069</v>
      </c>
    </row>
    <row r="408" spans="1:28" ht="15">
      <c r="A408" s="67">
        <v>402</v>
      </c>
      <c r="B408" s="68" t="s">
        <v>901</v>
      </c>
      <c r="C408" s="67" t="s">
        <v>902</v>
      </c>
      <c r="D408" s="67" t="s">
        <v>822</v>
      </c>
      <c r="E408" s="16" t="s">
        <v>903</v>
      </c>
      <c r="F408" s="52">
        <f t="shared" si="60"/>
        <v>33154153</v>
      </c>
      <c r="G408" s="30">
        <f>VLOOKUP(C408,P$7:U408,3,FALSE)</f>
        <v>8088716</v>
      </c>
      <c r="H408" s="30">
        <f t="shared" si="63"/>
        <v>4335177</v>
      </c>
      <c r="I408" s="30">
        <f t="shared" si="64"/>
        <v>840103</v>
      </c>
      <c r="J408" s="30">
        <f t="shared" si="65"/>
        <v>3495074</v>
      </c>
      <c r="K408" s="30">
        <f t="shared" si="66"/>
        <v>2752510</v>
      </c>
      <c r="L408" s="30">
        <f t="shared" si="67"/>
        <v>17977750</v>
      </c>
      <c r="M408" s="53">
        <f t="shared" si="68"/>
        <v>471200</v>
      </c>
      <c r="N408" s="53">
        <f t="shared" si="69"/>
        <v>17506550</v>
      </c>
      <c r="O408" s="53"/>
      <c r="P408" s="38" t="s">
        <v>908</v>
      </c>
      <c r="Q408" s="38" t="s">
        <v>373</v>
      </c>
      <c r="R408" s="38">
        <v>1386987</v>
      </c>
      <c r="S408" s="38">
        <f t="shared" si="61"/>
        <v>15757400</v>
      </c>
      <c r="T408" s="38">
        <v>2502699</v>
      </c>
      <c r="U408" s="38">
        <v>13254701</v>
      </c>
      <c r="W408" s="38" t="s">
        <v>914</v>
      </c>
      <c r="X408" s="38" t="s">
        <v>375</v>
      </c>
      <c r="Y408" s="38">
        <v>658000</v>
      </c>
      <c r="Z408" s="38">
        <f t="shared" si="62"/>
        <v>8002303</v>
      </c>
      <c r="AA408" s="38">
        <v>0</v>
      </c>
      <c r="AB408" s="38">
        <v>8002303</v>
      </c>
    </row>
    <row r="409" spans="1:28" ht="15">
      <c r="A409" s="67">
        <v>403</v>
      </c>
      <c r="B409" s="68" t="s">
        <v>904</v>
      </c>
      <c r="C409" s="67" t="s">
        <v>905</v>
      </c>
      <c r="D409" s="67" t="s">
        <v>822</v>
      </c>
      <c r="E409" s="16" t="s">
        <v>906</v>
      </c>
      <c r="F409" s="52">
        <f t="shared" si="60"/>
        <v>4125438</v>
      </c>
      <c r="G409" s="30">
        <f>VLOOKUP(C409,P$7:U409,3,FALSE)</f>
        <v>111600</v>
      </c>
      <c r="H409" s="30">
        <f t="shared" si="63"/>
        <v>592828</v>
      </c>
      <c r="I409" s="30">
        <f t="shared" si="64"/>
        <v>118870</v>
      </c>
      <c r="J409" s="30">
        <f t="shared" si="65"/>
        <v>473958</v>
      </c>
      <c r="K409" s="30">
        <f t="shared" si="66"/>
        <v>0</v>
      </c>
      <c r="L409" s="30">
        <f t="shared" si="67"/>
        <v>3421010</v>
      </c>
      <c r="M409" s="53">
        <f t="shared" si="68"/>
        <v>0</v>
      </c>
      <c r="N409" s="53">
        <f t="shared" si="69"/>
        <v>3421010</v>
      </c>
      <c r="O409" s="53"/>
      <c r="P409" s="38" t="s">
        <v>911</v>
      </c>
      <c r="Q409" s="38" t="s">
        <v>374</v>
      </c>
      <c r="R409" s="38">
        <v>998640</v>
      </c>
      <c r="S409" s="38">
        <f t="shared" si="61"/>
        <v>3776190</v>
      </c>
      <c r="T409" s="38">
        <v>1198932</v>
      </c>
      <c r="U409" s="38">
        <v>2577258</v>
      </c>
      <c r="W409" s="38" t="s">
        <v>917</v>
      </c>
      <c r="X409" s="38" t="s">
        <v>376</v>
      </c>
      <c r="Y409" s="38">
        <v>1341850</v>
      </c>
      <c r="Z409" s="38">
        <f t="shared" si="62"/>
        <v>8167601</v>
      </c>
      <c r="AA409" s="38">
        <v>16000</v>
      </c>
      <c r="AB409" s="38">
        <v>8151601</v>
      </c>
    </row>
    <row r="410" spans="1:28" ht="15">
      <c r="A410" s="67">
        <v>404</v>
      </c>
      <c r="B410" s="68" t="s">
        <v>907</v>
      </c>
      <c r="C410" s="67" t="s">
        <v>908</v>
      </c>
      <c r="D410" s="67" t="s">
        <v>822</v>
      </c>
      <c r="E410" s="16" t="s">
        <v>909</v>
      </c>
      <c r="F410" s="52">
        <f t="shared" si="60"/>
        <v>62302023</v>
      </c>
      <c r="G410" s="30">
        <f>VLOOKUP(C410,P$7:U410,3,FALSE)</f>
        <v>1386987</v>
      </c>
      <c r="H410" s="30">
        <f t="shared" si="63"/>
        <v>15757400</v>
      </c>
      <c r="I410" s="30">
        <f t="shared" si="64"/>
        <v>2502699</v>
      </c>
      <c r="J410" s="30">
        <f t="shared" si="65"/>
        <v>13254701</v>
      </c>
      <c r="K410" s="30">
        <f t="shared" si="66"/>
        <v>138001</v>
      </c>
      <c r="L410" s="30">
        <f t="shared" si="67"/>
        <v>45019635</v>
      </c>
      <c r="M410" s="53">
        <f t="shared" si="68"/>
        <v>1289737</v>
      </c>
      <c r="N410" s="53">
        <f t="shared" si="69"/>
        <v>43729898</v>
      </c>
      <c r="O410" s="53"/>
      <c r="P410" s="38" t="s">
        <v>914</v>
      </c>
      <c r="Q410" s="38" t="s">
        <v>375</v>
      </c>
      <c r="R410" s="38">
        <v>5652200</v>
      </c>
      <c r="S410" s="38">
        <f t="shared" si="61"/>
        <v>14537158</v>
      </c>
      <c r="T410" s="38">
        <v>3548224</v>
      </c>
      <c r="U410" s="38">
        <v>10988934</v>
      </c>
      <c r="W410" s="38" t="s">
        <v>920</v>
      </c>
      <c r="X410" s="38" t="s">
        <v>377</v>
      </c>
      <c r="Y410" s="38">
        <v>0</v>
      </c>
      <c r="Z410" s="38">
        <f t="shared" si="62"/>
        <v>4774923</v>
      </c>
      <c r="AA410" s="38">
        <v>0</v>
      </c>
      <c r="AB410" s="38">
        <v>4774923</v>
      </c>
    </row>
    <row r="411" spans="1:28" ht="15">
      <c r="A411" s="67">
        <v>405</v>
      </c>
      <c r="B411" s="68" t="s">
        <v>910</v>
      </c>
      <c r="C411" s="67" t="s">
        <v>911</v>
      </c>
      <c r="D411" s="67" t="s">
        <v>822</v>
      </c>
      <c r="E411" s="16" t="s">
        <v>912</v>
      </c>
      <c r="F411" s="52">
        <f t="shared" si="60"/>
        <v>5671399</v>
      </c>
      <c r="G411" s="30">
        <f>VLOOKUP(C411,P$7:U411,3,FALSE)</f>
        <v>998640</v>
      </c>
      <c r="H411" s="30">
        <f t="shared" si="63"/>
        <v>3776190</v>
      </c>
      <c r="I411" s="30">
        <f t="shared" si="64"/>
        <v>1198932</v>
      </c>
      <c r="J411" s="30">
        <f t="shared" si="65"/>
        <v>2577258</v>
      </c>
      <c r="K411" s="30">
        <f t="shared" si="66"/>
        <v>77500</v>
      </c>
      <c r="L411" s="30">
        <f t="shared" si="67"/>
        <v>819069</v>
      </c>
      <c r="M411" s="53">
        <f t="shared" si="68"/>
        <v>0</v>
      </c>
      <c r="N411" s="53">
        <f t="shared" si="69"/>
        <v>819069</v>
      </c>
      <c r="O411" s="53"/>
      <c r="P411" s="38" t="s">
        <v>917</v>
      </c>
      <c r="Q411" s="38" t="s">
        <v>376</v>
      </c>
      <c r="R411" s="38">
        <v>1267602</v>
      </c>
      <c r="S411" s="38">
        <f t="shared" si="61"/>
        <v>10018156</v>
      </c>
      <c r="T411" s="38">
        <v>2115728</v>
      </c>
      <c r="U411" s="38">
        <v>7902428</v>
      </c>
      <c r="W411" s="38" t="s">
        <v>923</v>
      </c>
      <c r="X411" s="38" t="s">
        <v>378</v>
      </c>
      <c r="Y411" s="38">
        <v>734768</v>
      </c>
      <c r="Z411" s="38">
        <f t="shared" si="62"/>
        <v>990343</v>
      </c>
      <c r="AA411" s="38">
        <v>0</v>
      </c>
      <c r="AB411" s="38">
        <v>990343</v>
      </c>
    </row>
    <row r="412" spans="1:28" ht="15">
      <c r="A412" s="67">
        <v>406</v>
      </c>
      <c r="B412" s="68" t="s">
        <v>913</v>
      </c>
      <c r="C412" s="67" t="s">
        <v>914</v>
      </c>
      <c r="D412" s="67" t="s">
        <v>822</v>
      </c>
      <c r="E412" s="16" t="s">
        <v>915</v>
      </c>
      <c r="F412" s="52">
        <f t="shared" si="60"/>
        <v>28849661</v>
      </c>
      <c r="G412" s="30">
        <f>VLOOKUP(C412,P$7:U412,3,FALSE)</f>
        <v>5652200</v>
      </c>
      <c r="H412" s="30">
        <f t="shared" si="63"/>
        <v>14537158</v>
      </c>
      <c r="I412" s="30">
        <f t="shared" si="64"/>
        <v>3548224</v>
      </c>
      <c r="J412" s="30">
        <f t="shared" si="65"/>
        <v>10988934</v>
      </c>
      <c r="K412" s="30">
        <f t="shared" si="66"/>
        <v>658000</v>
      </c>
      <c r="L412" s="30">
        <f t="shared" si="67"/>
        <v>8002303</v>
      </c>
      <c r="M412" s="53">
        <f t="shared" si="68"/>
        <v>0</v>
      </c>
      <c r="N412" s="53">
        <f t="shared" si="69"/>
        <v>8002303</v>
      </c>
      <c r="O412" s="53"/>
      <c r="P412" s="38" t="s">
        <v>920</v>
      </c>
      <c r="Q412" s="38" t="s">
        <v>377</v>
      </c>
      <c r="R412" s="38">
        <v>7763900</v>
      </c>
      <c r="S412" s="38">
        <f t="shared" si="61"/>
        <v>1044622</v>
      </c>
      <c r="T412" s="38">
        <v>431370</v>
      </c>
      <c r="U412" s="38">
        <v>613252</v>
      </c>
      <c r="W412" s="38" t="s">
        <v>926</v>
      </c>
      <c r="X412" s="38" t="s">
        <v>379</v>
      </c>
      <c r="Y412" s="38">
        <v>157000</v>
      </c>
      <c r="Z412" s="38">
        <f t="shared" si="62"/>
        <v>17385236</v>
      </c>
      <c r="AA412" s="38">
        <v>357100</v>
      </c>
      <c r="AB412" s="38">
        <v>17028136</v>
      </c>
    </row>
    <row r="413" spans="1:28" ht="15">
      <c r="A413" s="67">
        <v>407</v>
      </c>
      <c r="B413" s="68" t="s">
        <v>916</v>
      </c>
      <c r="C413" s="67" t="s">
        <v>917</v>
      </c>
      <c r="D413" s="67" t="s">
        <v>822</v>
      </c>
      <c r="E413" s="16" t="s">
        <v>918</v>
      </c>
      <c r="F413" s="52">
        <f t="shared" si="60"/>
        <v>20795209</v>
      </c>
      <c r="G413" s="30">
        <f>VLOOKUP(C413,P$7:U413,3,FALSE)</f>
        <v>1267602</v>
      </c>
      <c r="H413" s="30">
        <f t="shared" si="63"/>
        <v>10018156</v>
      </c>
      <c r="I413" s="30">
        <f t="shared" si="64"/>
        <v>2115728</v>
      </c>
      <c r="J413" s="30">
        <f t="shared" si="65"/>
        <v>7902428</v>
      </c>
      <c r="K413" s="30">
        <f t="shared" si="66"/>
        <v>1341850</v>
      </c>
      <c r="L413" s="30">
        <f t="shared" si="67"/>
        <v>8167601</v>
      </c>
      <c r="M413" s="53">
        <f t="shared" si="68"/>
        <v>16000</v>
      </c>
      <c r="N413" s="53">
        <f t="shared" si="69"/>
        <v>8151601</v>
      </c>
      <c r="O413" s="53"/>
      <c r="P413" s="38" t="s">
        <v>923</v>
      </c>
      <c r="Q413" s="38" t="s">
        <v>378</v>
      </c>
      <c r="R413" s="38">
        <v>83850</v>
      </c>
      <c r="S413" s="38">
        <f t="shared" si="61"/>
        <v>1964327</v>
      </c>
      <c r="T413" s="38">
        <v>591612</v>
      </c>
      <c r="U413" s="38">
        <v>1372715</v>
      </c>
      <c r="W413" s="38" t="s">
        <v>929</v>
      </c>
      <c r="X413" s="38" t="s">
        <v>380</v>
      </c>
      <c r="Y413" s="38">
        <v>482650</v>
      </c>
      <c r="Z413" s="38">
        <f t="shared" si="62"/>
        <v>8320394</v>
      </c>
      <c r="AA413" s="38">
        <v>0</v>
      </c>
      <c r="AB413" s="38">
        <v>8320394</v>
      </c>
    </row>
    <row r="414" spans="1:28" ht="15">
      <c r="A414" s="67">
        <v>408</v>
      </c>
      <c r="B414" s="68" t="s">
        <v>919</v>
      </c>
      <c r="C414" s="67" t="s">
        <v>920</v>
      </c>
      <c r="D414" s="67" t="s">
        <v>822</v>
      </c>
      <c r="E414" s="16" t="s">
        <v>921</v>
      </c>
      <c r="F414" s="52">
        <f t="shared" si="60"/>
        <v>13583445</v>
      </c>
      <c r="G414" s="30">
        <f>VLOOKUP(C414,P$7:U414,3,FALSE)</f>
        <v>7763900</v>
      </c>
      <c r="H414" s="30">
        <f t="shared" si="63"/>
        <v>1044622</v>
      </c>
      <c r="I414" s="30">
        <f t="shared" si="64"/>
        <v>431370</v>
      </c>
      <c r="J414" s="30">
        <f t="shared" si="65"/>
        <v>613252</v>
      </c>
      <c r="K414" s="30">
        <f t="shared" si="66"/>
        <v>0</v>
      </c>
      <c r="L414" s="30">
        <f t="shared" si="67"/>
        <v>4774923</v>
      </c>
      <c r="M414" s="53">
        <f t="shared" si="68"/>
        <v>0</v>
      </c>
      <c r="N414" s="53">
        <f t="shared" si="69"/>
        <v>4774923</v>
      </c>
      <c r="O414" s="53"/>
      <c r="P414" s="38" t="s">
        <v>926</v>
      </c>
      <c r="Q414" s="38" t="s">
        <v>379</v>
      </c>
      <c r="R414" s="38">
        <v>1389881</v>
      </c>
      <c r="S414" s="38">
        <f t="shared" si="61"/>
        <v>11516341</v>
      </c>
      <c r="T414" s="38">
        <v>2738830</v>
      </c>
      <c r="U414" s="38">
        <v>8777511</v>
      </c>
      <c r="W414" s="38" t="s">
        <v>935</v>
      </c>
      <c r="X414" s="38" t="s">
        <v>88</v>
      </c>
      <c r="Y414" s="38">
        <v>863000</v>
      </c>
      <c r="Z414" s="38">
        <f t="shared" si="62"/>
        <v>4620677</v>
      </c>
      <c r="AA414" s="38">
        <v>10526</v>
      </c>
      <c r="AB414" s="38">
        <v>4610151</v>
      </c>
    </row>
    <row r="415" spans="1:28" ht="15">
      <c r="A415" s="67">
        <v>409</v>
      </c>
      <c r="B415" s="68" t="s">
        <v>922</v>
      </c>
      <c r="C415" s="67" t="s">
        <v>923</v>
      </c>
      <c r="D415" s="67" t="s">
        <v>822</v>
      </c>
      <c r="E415" s="16" t="s">
        <v>924</v>
      </c>
      <c r="F415" s="52">
        <f t="shared" si="60"/>
        <v>3773288</v>
      </c>
      <c r="G415" s="30">
        <f>VLOOKUP(C415,P$7:U415,3,FALSE)</f>
        <v>83850</v>
      </c>
      <c r="H415" s="30">
        <f t="shared" si="63"/>
        <v>1964327</v>
      </c>
      <c r="I415" s="30">
        <f t="shared" si="64"/>
        <v>591612</v>
      </c>
      <c r="J415" s="30">
        <f t="shared" si="65"/>
        <v>1372715</v>
      </c>
      <c r="K415" s="30">
        <f t="shared" si="66"/>
        <v>734768</v>
      </c>
      <c r="L415" s="30">
        <f t="shared" si="67"/>
        <v>990343</v>
      </c>
      <c r="M415" s="53">
        <f t="shared" si="68"/>
        <v>0</v>
      </c>
      <c r="N415" s="53">
        <f t="shared" si="69"/>
        <v>990343</v>
      </c>
      <c r="O415" s="53"/>
      <c r="P415" s="38" t="s">
        <v>929</v>
      </c>
      <c r="Q415" s="38" t="s">
        <v>380</v>
      </c>
      <c r="R415" s="38">
        <v>1338150</v>
      </c>
      <c r="S415" s="38">
        <f t="shared" si="61"/>
        <v>5520136</v>
      </c>
      <c r="T415" s="38">
        <v>922225</v>
      </c>
      <c r="U415" s="38">
        <v>4597911</v>
      </c>
      <c r="W415" s="38" t="s">
        <v>937</v>
      </c>
      <c r="X415" s="38" t="s">
        <v>381</v>
      </c>
      <c r="Y415" s="38">
        <v>1666760</v>
      </c>
      <c r="Z415" s="38">
        <f t="shared" si="62"/>
        <v>670379</v>
      </c>
      <c r="AA415" s="38">
        <v>0</v>
      </c>
      <c r="AB415" s="38">
        <v>670379</v>
      </c>
    </row>
    <row r="416" spans="1:28" ht="15">
      <c r="A416" s="67">
        <v>410</v>
      </c>
      <c r="B416" s="68" t="s">
        <v>925</v>
      </c>
      <c r="C416" s="67" t="s">
        <v>926</v>
      </c>
      <c r="D416" s="67" t="s">
        <v>822</v>
      </c>
      <c r="E416" s="16" t="s">
        <v>927</v>
      </c>
      <c r="F416" s="52">
        <f t="shared" si="60"/>
        <v>30448458</v>
      </c>
      <c r="G416" s="30">
        <f>VLOOKUP(C416,P$7:U416,3,FALSE)</f>
        <v>1389881</v>
      </c>
      <c r="H416" s="30">
        <f t="shared" si="63"/>
        <v>11516341</v>
      </c>
      <c r="I416" s="30">
        <f t="shared" si="64"/>
        <v>2738830</v>
      </c>
      <c r="J416" s="30">
        <f t="shared" si="65"/>
        <v>8777511</v>
      </c>
      <c r="K416" s="30">
        <f t="shared" si="66"/>
        <v>157000</v>
      </c>
      <c r="L416" s="30">
        <f t="shared" si="67"/>
        <v>17385236</v>
      </c>
      <c r="M416" s="53">
        <f t="shared" si="68"/>
        <v>357100</v>
      </c>
      <c r="N416" s="53">
        <f t="shared" si="69"/>
        <v>17028136</v>
      </c>
      <c r="O416" s="53"/>
      <c r="P416" s="38" t="s">
        <v>932</v>
      </c>
      <c r="Q416" s="38" t="s">
        <v>545</v>
      </c>
      <c r="R416" s="38">
        <v>0</v>
      </c>
      <c r="S416" s="38">
        <f t="shared" si="61"/>
        <v>106795</v>
      </c>
      <c r="T416" s="38">
        <v>0</v>
      </c>
      <c r="U416" s="38">
        <v>106795</v>
      </c>
      <c r="W416" s="38" t="s">
        <v>941</v>
      </c>
      <c r="X416" s="38" t="s">
        <v>276</v>
      </c>
      <c r="Y416" s="38">
        <v>0</v>
      </c>
      <c r="Z416" s="38">
        <f t="shared" si="62"/>
        <v>99093</v>
      </c>
      <c r="AA416" s="38">
        <v>5778</v>
      </c>
      <c r="AB416" s="38">
        <v>93315</v>
      </c>
    </row>
    <row r="417" spans="1:28" ht="15">
      <c r="A417" s="67">
        <v>411</v>
      </c>
      <c r="B417" s="68" t="s">
        <v>928</v>
      </c>
      <c r="C417" s="67" t="s">
        <v>929</v>
      </c>
      <c r="D417" s="67" t="s">
        <v>822</v>
      </c>
      <c r="E417" s="16" t="s">
        <v>930</v>
      </c>
      <c r="F417" s="52">
        <f t="shared" si="60"/>
        <v>15661330</v>
      </c>
      <c r="G417" s="30">
        <f>VLOOKUP(C417,P$7:U417,3,FALSE)</f>
        <v>1338150</v>
      </c>
      <c r="H417" s="30">
        <f t="shared" si="63"/>
        <v>5520136</v>
      </c>
      <c r="I417" s="30">
        <f t="shared" si="64"/>
        <v>922225</v>
      </c>
      <c r="J417" s="30">
        <f t="shared" si="65"/>
        <v>4597911</v>
      </c>
      <c r="K417" s="30">
        <f t="shared" si="66"/>
        <v>482650</v>
      </c>
      <c r="L417" s="30">
        <f t="shared" si="67"/>
        <v>8320394</v>
      </c>
      <c r="M417" s="53">
        <f t="shared" si="68"/>
        <v>0</v>
      </c>
      <c r="N417" s="53">
        <f t="shared" si="69"/>
        <v>8320394</v>
      </c>
      <c r="O417" s="53"/>
      <c r="P417" s="38" t="s">
        <v>935</v>
      </c>
      <c r="Q417" s="38" t="s">
        <v>88</v>
      </c>
      <c r="R417" s="38">
        <v>2412786</v>
      </c>
      <c r="S417" s="38">
        <f t="shared" si="61"/>
        <v>13439962</v>
      </c>
      <c r="T417" s="38">
        <v>3144535</v>
      </c>
      <c r="U417" s="38">
        <v>10295427</v>
      </c>
      <c r="W417" s="38" t="s">
        <v>944</v>
      </c>
      <c r="X417" s="38" t="s">
        <v>546</v>
      </c>
      <c r="Y417" s="38">
        <v>0</v>
      </c>
      <c r="Z417" s="38">
        <f t="shared" si="62"/>
        <v>35564</v>
      </c>
      <c r="AA417" s="38">
        <v>0</v>
      </c>
      <c r="AB417" s="38">
        <v>35564</v>
      </c>
    </row>
    <row r="418" spans="1:28" ht="15">
      <c r="A418" s="67">
        <v>412</v>
      </c>
      <c r="B418" s="68" t="s">
        <v>931</v>
      </c>
      <c r="C418" s="67" t="s">
        <v>932</v>
      </c>
      <c r="D418" s="67" t="s">
        <v>822</v>
      </c>
      <c r="E418" s="16" t="s">
        <v>933</v>
      </c>
      <c r="F418" s="52">
        <f t="shared" si="60"/>
        <v>106795</v>
      </c>
      <c r="G418" s="30">
        <f>VLOOKUP(C418,P$7:U418,3,FALSE)</f>
        <v>0</v>
      </c>
      <c r="H418" s="30">
        <f t="shared" si="63"/>
        <v>106795</v>
      </c>
      <c r="I418" s="30">
        <f t="shared" si="64"/>
        <v>0</v>
      </c>
      <c r="J418" s="30">
        <f t="shared" si="65"/>
        <v>106795</v>
      </c>
      <c r="K418" s="30">
        <v>0</v>
      </c>
      <c r="L418" s="30">
        <f t="shared" si="67"/>
        <v>0</v>
      </c>
      <c r="M418" s="53">
        <v>0</v>
      </c>
      <c r="N418" s="53">
        <v>0</v>
      </c>
      <c r="O418" s="53"/>
      <c r="P418" s="38" t="s">
        <v>937</v>
      </c>
      <c r="Q418" s="38" t="s">
        <v>381</v>
      </c>
      <c r="R418" s="38">
        <v>1124050</v>
      </c>
      <c r="S418" s="38">
        <f t="shared" si="61"/>
        <v>1161943</v>
      </c>
      <c r="T418" s="38">
        <v>251900</v>
      </c>
      <c r="U418" s="38">
        <v>910043</v>
      </c>
      <c r="W418" s="38" t="s">
        <v>947</v>
      </c>
      <c r="X418" s="38" t="s">
        <v>382</v>
      </c>
      <c r="Y418" s="38">
        <v>103000</v>
      </c>
      <c r="Z418" s="38">
        <f t="shared" si="62"/>
        <v>625961</v>
      </c>
      <c r="AA418" s="38">
        <v>234993</v>
      </c>
      <c r="AB418" s="38">
        <v>390968</v>
      </c>
    </row>
    <row r="419" spans="1:28" ht="15">
      <c r="A419" s="67">
        <v>413</v>
      </c>
      <c r="B419" s="68" t="s">
        <v>934</v>
      </c>
      <c r="C419" s="67" t="s">
        <v>935</v>
      </c>
      <c r="D419" s="67" t="s">
        <v>822</v>
      </c>
      <c r="E419" s="16" t="s">
        <v>1694</v>
      </c>
      <c r="F419" s="52">
        <f t="shared" si="60"/>
        <v>21336425</v>
      </c>
      <c r="G419" s="30">
        <f>VLOOKUP(C419,P$7:U419,3,FALSE)</f>
        <v>2412786</v>
      </c>
      <c r="H419" s="30">
        <f t="shared" si="63"/>
        <v>13439962</v>
      </c>
      <c r="I419" s="30">
        <f t="shared" si="64"/>
        <v>3144535</v>
      </c>
      <c r="J419" s="30">
        <f t="shared" si="65"/>
        <v>10295427</v>
      </c>
      <c r="K419" s="30">
        <f t="shared" si="66"/>
        <v>863000</v>
      </c>
      <c r="L419" s="30">
        <f t="shared" si="67"/>
        <v>4620677</v>
      </c>
      <c r="M419" s="53">
        <f t="shared" si="68"/>
        <v>10526</v>
      </c>
      <c r="N419" s="53">
        <f t="shared" si="69"/>
        <v>4610151</v>
      </c>
      <c r="O419" s="53"/>
      <c r="P419" s="38" t="s">
        <v>941</v>
      </c>
      <c r="Q419" s="38" t="s">
        <v>276</v>
      </c>
      <c r="R419" s="38">
        <v>1718790</v>
      </c>
      <c r="S419" s="38">
        <f t="shared" si="61"/>
        <v>1511200</v>
      </c>
      <c r="T419" s="38">
        <v>593500</v>
      </c>
      <c r="U419" s="38">
        <v>917700</v>
      </c>
      <c r="W419" s="38" t="s">
        <v>950</v>
      </c>
      <c r="X419" s="38" t="s">
        <v>547</v>
      </c>
      <c r="Y419" s="38">
        <v>58600</v>
      </c>
      <c r="Z419" s="38">
        <f t="shared" si="62"/>
        <v>551610</v>
      </c>
      <c r="AA419" s="38">
        <v>224221</v>
      </c>
      <c r="AB419" s="38">
        <v>327389</v>
      </c>
    </row>
    <row r="420" spans="1:28" ht="15">
      <c r="A420" s="67">
        <v>414</v>
      </c>
      <c r="B420" s="68" t="s">
        <v>936</v>
      </c>
      <c r="C420" s="67" t="s">
        <v>937</v>
      </c>
      <c r="D420" s="67" t="s">
        <v>822</v>
      </c>
      <c r="E420" s="16" t="s">
        <v>938</v>
      </c>
      <c r="F420" s="52">
        <f t="shared" si="60"/>
        <v>4623132</v>
      </c>
      <c r="G420" s="30">
        <f>VLOOKUP(C420,P$7:U420,3,FALSE)</f>
        <v>1124050</v>
      </c>
      <c r="H420" s="30">
        <f t="shared" si="63"/>
        <v>1161943</v>
      </c>
      <c r="I420" s="30">
        <f t="shared" si="64"/>
        <v>251900</v>
      </c>
      <c r="J420" s="30">
        <f t="shared" si="65"/>
        <v>910043</v>
      </c>
      <c r="K420" s="30">
        <f t="shared" si="66"/>
        <v>1666760</v>
      </c>
      <c r="L420" s="30">
        <f t="shared" si="67"/>
        <v>670379</v>
      </c>
      <c r="M420" s="53">
        <f t="shared" si="68"/>
        <v>0</v>
      </c>
      <c r="N420" s="53">
        <f t="shared" si="69"/>
        <v>670379</v>
      </c>
      <c r="O420" s="53"/>
      <c r="P420" s="38" t="s">
        <v>944</v>
      </c>
      <c r="Q420" s="38" t="s">
        <v>546</v>
      </c>
      <c r="R420" s="38">
        <v>5806000</v>
      </c>
      <c r="S420" s="38">
        <f t="shared" si="61"/>
        <v>3820086</v>
      </c>
      <c r="T420" s="38">
        <v>1067252</v>
      </c>
      <c r="U420" s="38">
        <v>2752834</v>
      </c>
      <c r="W420" s="38" t="s">
        <v>953</v>
      </c>
      <c r="X420" s="38" t="s">
        <v>383</v>
      </c>
      <c r="Y420" s="38">
        <v>2017275</v>
      </c>
      <c r="Z420" s="38">
        <f t="shared" si="62"/>
        <v>6410772</v>
      </c>
      <c r="AA420" s="38">
        <v>10000</v>
      </c>
      <c r="AB420" s="38">
        <v>6400772</v>
      </c>
    </row>
    <row r="421" spans="1:28" ht="15">
      <c r="A421" s="67">
        <v>415</v>
      </c>
      <c r="B421" s="68" t="s">
        <v>940</v>
      </c>
      <c r="C421" s="67" t="s">
        <v>941</v>
      </c>
      <c r="D421" s="67" t="s">
        <v>939</v>
      </c>
      <c r="E421" s="16" t="s">
        <v>942</v>
      </c>
      <c r="F421" s="52">
        <f t="shared" si="60"/>
        <v>3329083</v>
      </c>
      <c r="G421" s="30">
        <f>VLOOKUP(C421,P$7:U421,3,FALSE)</f>
        <v>1718790</v>
      </c>
      <c r="H421" s="30">
        <f t="shared" si="63"/>
        <v>1511200</v>
      </c>
      <c r="I421" s="30">
        <f t="shared" si="64"/>
        <v>593500</v>
      </c>
      <c r="J421" s="30">
        <f t="shared" si="65"/>
        <v>917700</v>
      </c>
      <c r="K421" s="30">
        <f t="shared" si="66"/>
        <v>0</v>
      </c>
      <c r="L421" s="30">
        <f t="shared" si="67"/>
        <v>99093</v>
      </c>
      <c r="M421" s="53">
        <f t="shared" si="68"/>
        <v>5778</v>
      </c>
      <c r="N421" s="53">
        <f t="shared" si="69"/>
        <v>93315</v>
      </c>
      <c r="O421" s="53"/>
      <c r="P421" s="38" t="s">
        <v>947</v>
      </c>
      <c r="Q421" s="38" t="s">
        <v>382</v>
      </c>
      <c r="R421" s="38">
        <v>5550745</v>
      </c>
      <c r="S421" s="38">
        <f t="shared" si="61"/>
        <v>2944840</v>
      </c>
      <c r="T421" s="38">
        <v>1227385</v>
      </c>
      <c r="U421" s="38">
        <v>1717455</v>
      </c>
      <c r="W421" s="38" t="s">
        <v>956</v>
      </c>
      <c r="X421" s="38" t="s">
        <v>384</v>
      </c>
      <c r="Y421" s="38">
        <v>3827682</v>
      </c>
      <c r="Z421" s="38">
        <f t="shared" si="62"/>
        <v>18600326</v>
      </c>
      <c r="AA421" s="38">
        <v>673550</v>
      </c>
      <c r="AB421" s="38">
        <v>17926776</v>
      </c>
    </row>
    <row r="422" spans="1:28" ht="15">
      <c r="A422" s="67">
        <v>416</v>
      </c>
      <c r="B422" s="68" t="s">
        <v>943</v>
      </c>
      <c r="C422" s="67" t="s">
        <v>944</v>
      </c>
      <c r="D422" s="67" t="s">
        <v>939</v>
      </c>
      <c r="E422" s="16" t="s">
        <v>945</v>
      </c>
      <c r="F422" s="52">
        <f t="shared" si="60"/>
        <v>9661650</v>
      </c>
      <c r="G422" s="30">
        <f>VLOOKUP(C422,P$7:U422,3,FALSE)</f>
        <v>5806000</v>
      </c>
      <c r="H422" s="30">
        <f t="shared" si="63"/>
        <v>3820086</v>
      </c>
      <c r="I422" s="30">
        <f t="shared" si="64"/>
        <v>1067252</v>
      </c>
      <c r="J422" s="30">
        <f t="shared" si="65"/>
        <v>2752834</v>
      </c>
      <c r="K422" s="30">
        <f t="shared" si="66"/>
        <v>0</v>
      </c>
      <c r="L422" s="30">
        <f t="shared" si="67"/>
        <v>35564</v>
      </c>
      <c r="M422" s="53">
        <f t="shared" si="68"/>
        <v>0</v>
      </c>
      <c r="N422" s="53">
        <f t="shared" si="69"/>
        <v>35564</v>
      </c>
      <c r="O422" s="53"/>
      <c r="P422" s="38" t="s">
        <v>950</v>
      </c>
      <c r="Q422" s="38" t="s">
        <v>547</v>
      </c>
      <c r="R422" s="38">
        <v>1164900</v>
      </c>
      <c r="S422" s="38">
        <f t="shared" si="61"/>
        <v>1825502</v>
      </c>
      <c r="T422" s="38">
        <v>254200</v>
      </c>
      <c r="U422" s="38">
        <v>1571302</v>
      </c>
      <c r="W422" s="38" t="s">
        <v>959</v>
      </c>
      <c r="X422" s="38" t="s">
        <v>385</v>
      </c>
      <c r="Y422" s="38">
        <v>44740268</v>
      </c>
      <c r="Z422" s="38">
        <f t="shared" si="62"/>
        <v>68553086</v>
      </c>
      <c r="AA422" s="38">
        <v>34260576</v>
      </c>
      <c r="AB422" s="38">
        <v>34292510</v>
      </c>
    </row>
    <row r="423" spans="1:28" ht="15">
      <c r="A423" s="67">
        <v>417</v>
      </c>
      <c r="B423" s="68" t="s">
        <v>946</v>
      </c>
      <c r="C423" s="67" t="s">
        <v>947</v>
      </c>
      <c r="D423" s="67" t="s">
        <v>939</v>
      </c>
      <c r="E423" s="16" t="s">
        <v>948</v>
      </c>
      <c r="F423" s="52">
        <f t="shared" si="60"/>
        <v>9224546</v>
      </c>
      <c r="G423" s="30">
        <f>VLOOKUP(C423,P$7:U423,3,FALSE)</f>
        <v>5550745</v>
      </c>
      <c r="H423" s="30">
        <f t="shared" si="63"/>
        <v>2944840</v>
      </c>
      <c r="I423" s="30">
        <f t="shared" si="64"/>
        <v>1227385</v>
      </c>
      <c r="J423" s="30">
        <f t="shared" si="65"/>
        <v>1717455</v>
      </c>
      <c r="K423" s="30">
        <f t="shared" si="66"/>
        <v>103000</v>
      </c>
      <c r="L423" s="30">
        <f t="shared" si="67"/>
        <v>625961</v>
      </c>
      <c r="M423" s="53">
        <f t="shared" si="68"/>
        <v>234993</v>
      </c>
      <c r="N423" s="53">
        <f t="shared" si="69"/>
        <v>390968</v>
      </c>
      <c r="O423" s="53"/>
      <c r="P423" s="38" t="s">
        <v>953</v>
      </c>
      <c r="Q423" s="38" t="s">
        <v>383</v>
      </c>
      <c r="R423" s="38">
        <v>7937457</v>
      </c>
      <c r="S423" s="38">
        <f t="shared" si="61"/>
        <v>13405753</v>
      </c>
      <c r="T423" s="38">
        <v>2081259</v>
      </c>
      <c r="U423" s="38">
        <v>11324494</v>
      </c>
      <c r="W423" s="38" t="s">
        <v>961</v>
      </c>
      <c r="X423" s="38" t="s">
        <v>386</v>
      </c>
      <c r="Y423" s="38">
        <v>900</v>
      </c>
      <c r="Z423" s="38">
        <f t="shared" si="62"/>
        <v>84613</v>
      </c>
      <c r="AA423" s="38">
        <v>15800</v>
      </c>
      <c r="AB423" s="38">
        <v>68813</v>
      </c>
    </row>
    <row r="424" spans="1:28" ht="15">
      <c r="A424" s="67">
        <v>418</v>
      </c>
      <c r="B424" s="68" t="s">
        <v>949</v>
      </c>
      <c r="C424" s="67" t="s">
        <v>950</v>
      </c>
      <c r="D424" s="67" t="s">
        <v>939</v>
      </c>
      <c r="E424" s="16" t="s">
        <v>951</v>
      </c>
      <c r="F424" s="52">
        <f t="shared" si="60"/>
        <v>3600612</v>
      </c>
      <c r="G424" s="30">
        <f>VLOOKUP(C424,P$7:U424,3,FALSE)</f>
        <v>1164900</v>
      </c>
      <c r="H424" s="30">
        <f t="shared" si="63"/>
        <v>1825502</v>
      </c>
      <c r="I424" s="30">
        <f t="shared" si="64"/>
        <v>254200</v>
      </c>
      <c r="J424" s="30">
        <f t="shared" si="65"/>
        <v>1571302</v>
      </c>
      <c r="K424" s="30">
        <f t="shared" si="66"/>
        <v>58600</v>
      </c>
      <c r="L424" s="30">
        <f t="shared" si="67"/>
        <v>551610</v>
      </c>
      <c r="M424" s="53">
        <f t="shared" si="68"/>
        <v>224221</v>
      </c>
      <c r="N424" s="53">
        <f t="shared" si="69"/>
        <v>327389</v>
      </c>
      <c r="O424" s="53"/>
      <c r="P424" s="38" t="s">
        <v>956</v>
      </c>
      <c r="Q424" s="38" t="s">
        <v>384</v>
      </c>
      <c r="R424" s="38">
        <v>26001100</v>
      </c>
      <c r="S424" s="38">
        <f t="shared" si="61"/>
        <v>32877378</v>
      </c>
      <c r="T424" s="38">
        <v>11197463</v>
      </c>
      <c r="U424" s="38">
        <v>21679915</v>
      </c>
      <c r="W424" s="38" t="s">
        <v>964</v>
      </c>
      <c r="X424" s="38" t="s">
        <v>387</v>
      </c>
      <c r="Y424" s="38">
        <v>153200</v>
      </c>
      <c r="Z424" s="38">
        <f t="shared" si="62"/>
        <v>269581</v>
      </c>
      <c r="AA424" s="38">
        <v>222200</v>
      </c>
      <c r="AB424" s="38">
        <v>47381</v>
      </c>
    </row>
    <row r="425" spans="1:28" ht="15">
      <c r="A425" s="67">
        <v>419</v>
      </c>
      <c r="B425" s="68" t="s">
        <v>952</v>
      </c>
      <c r="C425" s="67" t="s">
        <v>953</v>
      </c>
      <c r="D425" s="67" t="s">
        <v>939</v>
      </c>
      <c r="E425" s="16" t="s">
        <v>954</v>
      </c>
      <c r="F425" s="52">
        <f t="shared" si="60"/>
        <v>29771257</v>
      </c>
      <c r="G425" s="30">
        <f>VLOOKUP(C425,P$7:U425,3,FALSE)</f>
        <v>7937457</v>
      </c>
      <c r="H425" s="30">
        <f t="shared" si="63"/>
        <v>13405753</v>
      </c>
      <c r="I425" s="30">
        <f t="shared" si="64"/>
        <v>2081259</v>
      </c>
      <c r="J425" s="30">
        <f t="shared" si="65"/>
        <v>11324494</v>
      </c>
      <c r="K425" s="30">
        <f t="shared" si="66"/>
        <v>2017275</v>
      </c>
      <c r="L425" s="30">
        <f t="shared" si="67"/>
        <v>6410772</v>
      </c>
      <c r="M425" s="53">
        <f t="shared" si="68"/>
        <v>10000</v>
      </c>
      <c r="N425" s="53">
        <f t="shared" si="69"/>
        <v>6400772</v>
      </c>
      <c r="O425" s="53"/>
      <c r="P425" s="38" t="s">
        <v>959</v>
      </c>
      <c r="Q425" s="38" t="s">
        <v>385</v>
      </c>
      <c r="R425" s="38">
        <v>15207505</v>
      </c>
      <c r="S425" s="38">
        <f t="shared" si="61"/>
        <v>27614045</v>
      </c>
      <c r="T425" s="38">
        <v>7652546</v>
      </c>
      <c r="U425" s="38">
        <v>19961499</v>
      </c>
      <c r="W425" s="38" t="s">
        <v>967</v>
      </c>
      <c r="X425" s="38" t="s">
        <v>388</v>
      </c>
      <c r="Y425" s="38">
        <v>150000</v>
      </c>
      <c r="Z425" s="38">
        <f t="shared" si="62"/>
        <v>90875</v>
      </c>
      <c r="AA425" s="38">
        <v>0</v>
      </c>
      <c r="AB425" s="38">
        <v>90875</v>
      </c>
    </row>
    <row r="426" spans="1:28" ht="15">
      <c r="A426" s="67">
        <v>420</v>
      </c>
      <c r="B426" s="68" t="s">
        <v>955</v>
      </c>
      <c r="C426" s="67" t="s">
        <v>956</v>
      </c>
      <c r="D426" s="67" t="s">
        <v>939</v>
      </c>
      <c r="E426" s="16" t="s">
        <v>957</v>
      </c>
      <c r="F426" s="52">
        <f t="shared" si="60"/>
        <v>81306486</v>
      </c>
      <c r="G426" s="30">
        <f>VLOOKUP(C426,P$7:U426,3,FALSE)</f>
        <v>26001100</v>
      </c>
      <c r="H426" s="30">
        <f t="shared" si="63"/>
        <v>32877378</v>
      </c>
      <c r="I426" s="30">
        <f t="shared" si="64"/>
        <v>11197463</v>
      </c>
      <c r="J426" s="30">
        <f t="shared" si="65"/>
        <v>21679915</v>
      </c>
      <c r="K426" s="30">
        <f t="shared" si="66"/>
        <v>3827682</v>
      </c>
      <c r="L426" s="30">
        <f t="shared" si="67"/>
        <v>18600326</v>
      </c>
      <c r="M426" s="53">
        <f t="shared" si="68"/>
        <v>673550</v>
      </c>
      <c r="N426" s="53">
        <f t="shared" si="69"/>
        <v>17926776</v>
      </c>
      <c r="O426" s="53"/>
      <c r="P426" s="38" t="s">
        <v>961</v>
      </c>
      <c r="Q426" s="38" t="s">
        <v>386</v>
      </c>
      <c r="R426" s="38">
        <v>141501</v>
      </c>
      <c r="S426" s="38">
        <f t="shared" si="61"/>
        <v>654545</v>
      </c>
      <c r="T426" s="38">
        <v>213135</v>
      </c>
      <c r="U426" s="38">
        <v>441410</v>
      </c>
      <c r="W426" s="38" t="s">
        <v>970</v>
      </c>
      <c r="X426" s="38" t="s">
        <v>389</v>
      </c>
      <c r="Y426" s="38">
        <v>1738776</v>
      </c>
      <c r="Z426" s="38">
        <f t="shared" si="62"/>
        <v>5077727</v>
      </c>
      <c r="AA426" s="38">
        <v>55302</v>
      </c>
      <c r="AB426" s="38">
        <v>5022425</v>
      </c>
    </row>
    <row r="427" spans="1:28" ht="15">
      <c r="A427" s="67">
        <v>421</v>
      </c>
      <c r="B427" s="68" t="s">
        <v>958</v>
      </c>
      <c r="C427" s="67" t="s">
        <v>959</v>
      </c>
      <c r="D427" s="67" t="s">
        <v>939</v>
      </c>
      <c r="E427" s="16" t="s">
        <v>3</v>
      </c>
      <c r="F427" s="52">
        <f t="shared" si="60"/>
        <v>156114904</v>
      </c>
      <c r="G427" s="30">
        <f>VLOOKUP(C427,P$7:U427,3,FALSE)</f>
        <v>15207505</v>
      </c>
      <c r="H427" s="30">
        <f t="shared" si="63"/>
        <v>27614045</v>
      </c>
      <c r="I427" s="30">
        <f t="shared" si="64"/>
        <v>7652546</v>
      </c>
      <c r="J427" s="30">
        <f t="shared" si="65"/>
        <v>19961499</v>
      </c>
      <c r="K427" s="30">
        <f t="shared" si="66"/>
        <v>44740268</v>
      </c>
      <c r="L427" s="30">
        <f t="shared" si="67"/>
        <v>68553086</v>
      </c>
      <c r="M427" s="53">
        <f t="shared" si="68"/>
        <v>34260576</v>
      </c>
      <c r="N427" s="53">
        <f t="shared" si="69"/>
        <v>34292510</v>
      </c>
      <c r="O427" s="53"/>
      <c r="P427" s="38" t="s">
        <v>964</v>
      </c>
      <c r="Q427" s="38" t="s">
        <v>387</v>
      </c>
      <c r="R427" s="38">
        <v>5660004</v>
      </c>
      <c r="S427" s="38">
        <f t="shared" si="61"/>
        <v>2068387</v>
      </c>
      <c r="T427" s="38">
        <v>1157325</v>
      </c>
      <c r="U427" s="38">
        <v>911062</v>
      </c>
      <c r="W427" s="38" t="s">
        <v>973</v>
      </c>
      <c r="X427" s="38" t="s">
        <v>390</v>
      </c>
      <c r="Y427" s="38">
        <v>1981451</v>
      </c>
      <c r="Z427" s="38">
        <f t="shared" si="62"/>
        <v>2164368</v>
      </c>
      <c r="AA427" s="38">
        <v>206985</v>
      </c>
      <c r="AB427" s="38">
        <v>1957383</v>
      </c>
    </row>
    <row r="428" spans="1:28" ht="15">
      <c r="A428" s="67">
        <v>422</v>
      </c>
      <c r="B428" s="68" t="s">
        <v>960</v>
      </c>
      <c r="C428" s="67" t="s">
        <v>961</v>
      </c>
      <c r="D428" s="67" t="s">
        <v>939</v>
      </c>
      <c r="E428" s="16" t="s">
        <v>962</v>
      </c>
      <c r="F428" s="52">
        <f t="shared" si="60"/>
        <v>881559</v>
      </c>
      <c r="G428" s="30">
        <f>VLOOKUP(C428,P$7:U428,3,FALSE)</f>
        <v>141501</v>
      </c>
      <c r="H428" s="30">
        <f t="shared" si="63"/>
        <v>654545</v>
      </c>
      <c r="I428" s="30">
        <f t="shared" si="64"/>
        <v>213135</v>
      </c>
      <c r="J428" s="30">
        <f t="shared" si="65"/>
        <v>441410</v>
      </c>
      <c r="K428" s="30">
        <f t="shared" si="66"/>
        <v>900</v>
      </c>
      <c r="L428" s="30">
        <f t="shared" si="67"/>
        <v>84613</v>
      </c>
      <c r="M428" s="53">
        <f t="shared" si="68"/>
        <v>15800</v>
      </c>
      <c r="N428" s="53">
        <f t="shared" si="69"/>
        <v>68813</v>
      </c>
      <c r="O428" s="53"/>
      <c r="P428" s="38" t="s">
        <v>967</v>
      </c>
      <c r="Q428" s="38" t="s">
        <v>388</v>
      </c>
      <c r="R428" s="38">
        <v>200000</v>
      </c>
      <c r="S428" s="38">
        <f t="shared" si="61"/>
        <v>965313</v>
      </c>
      <c r="T428" s="38">
        <v>498200</v>
      </c>
      <c r="U428" s="38">
        <v>467113</v>
      </c>
      <c r="W428" s="38" t="s">
        <v>976</v>
      </c>
      <c r="X428" s="38" t="s">
        <v>548</v>
      </c>
      <c r="Y428" s="38">
        <v>0</v>
      </c>
      <c r="Z428" s="38">
        <f t="shared" si="62"/>
        <v>3660400</v>
      </c>
      <c r="AA428" s="38">
        <v>0</v>
      </c>
      <c r="AB428" s="38">
        <v>3660400</v>
      </c>
    </row>
    <row r="429" spans="1:28" ht="15">
      <c r="A429" s="67">
        <v>423</v>
      </c>
      <c r="B429" s="68" t="s">
        <v>963</v>
      </c>
      <c r="C429" s="67" t="s">
        <v>964</v>
      </c>
      <c r="D429" s="67" t="s">
        <v>939</v>
      </c>
      <c r="E429" s="16" t="s">
        <v>965</v>
      </c>
      <c r="F429" s="52">
        <f t="shared" si="60"/>
        <v>8151172</v>
      </c>
      <c r="G429" s="30">
        <f>VLOOKUP(C429,P$7:U429,3,FALSE)</f>
        <v>5660004</v>
      </c>
      <c r="H429" s="30">
        <f t="shared" si="63"/>
        <v>2068387</v>
      </c>
      <c r="I429" s="30">
        <f t="shared" si="64"/>
        <v>1157325</v>
      </c>
      <c r="J429" s="30">
        <f t="shared" si="65"/>
        <v>911062</v>
      </c>
      <c r="K429" s="30">
        <f t="shared" si="66"/>
        <v>153200</v>
      </c>
      <c r="L429" s="30">
        <f t="shared" si="67"/>
        <v>269581</v>
      </c>
      <c r="M429" s="53">
        <f t="shared" si="68"/>
        <v>222200</v>
      </c>
      <c r="N429" s="53">
        <f t="shared" si="69"/>
        <v>47381</v>
      </c>
      <c r="O429" s="53"/>
      <c r="P429" s="38" t="s">
        <v>970</v>
      </c>
      <c r="Q429" s="38" t="s">
        <v>389</v>
      </c>
      <c r="R429" s="38">
        <v>14217698</v>
      </c>
      <c r="S429" s="38">
        <f t="shared" si="61"/>
        <v>17806591</v>
      </c>
      <c r="T429" s="38">
        <v>1753288</v>
      </c>
      <c r="U429" s="38">
        <v>16053303</v>
      </c>
      <c r="W429" s="38" t="s">
        <v>979</v>
      </c>
      <c r="X429" s="38" t="s">
        <v>391</v>
      </c>
      <c r="Y429" s="38">
        <v>9067429</v>
      </c>
      <c r="Z429" s="38">
        <f t="shared" si="62"/>
        <v>31040656</v>
      </c>
      <c r="AA429" s="38">
        <v>8980318</v>
      </c>
      <c r="AB429" s="38">
        <v>22060338</v>
      </c>
    </row>
    <row r="430" spans="1:28" ht="15">
      <c r="A430" s="67">
        <v>424</v>
      </c>
      <c r="B430" s="68" t="s">
        <v>966</v>
      </c>
      <c r="C430" s="67" t="s">
        <v>967</v>
      </c>
      <c r="D430" s="67" t="s">
        <v>939</v>
      </c>
      <c r="E430" s="16" t="s">
        <v>968</v>
      </c>
      <c r="F430" s="52">
        <f t="shared" si="60"/>
        <v>1406188</v>
      </c>
      <c r="G430" s="30">
        <f>VLOOKUP(C430,P$7:U430,3,FALSE)</f>
        <v>200000</v>
      </c>
      <c r="H430" s="30">
        <f t="shared" si="63"/>
        <v>965313</v>
      </c>
      <c r="I430" s="30">
        <f t="shared" si="64"/>
        <v>498200</v>
      </c>
      <c r="J430" s="30">
        <f t="shared" si="65"/>
        <v>467113</v>
      </c>
      <c r="K430" s="30">
        <f t="shared" si="66"/>
        <v>150000</v>
      </c>
      <c r="L430" s="30">
        <f t="shared" si="67"/>
        <v>90875</v>
      </c>
      <c r="M430" s="53">
        <f t="shared" si="68"/>
        <v>0</v>
      </c>
      <c r="N430" s="53">
        <f t="shared" si="69"/>
        <v>90875</v>
      </c>
      <c r="O430" s="53"/>
      <c r="P430" s="38" t="s">
        <v>973</v>
      </c>
      <c r="Q430" s="38" t="s">
        <v>390</v>
      </c>
      <c r="R430" s="38">
        <v>9381941</v>
      </c>
      <c r="S430" s="38">
        <f t="shared" si="61"/>
        <v>7591867</v>
      </c>
      <c r="T430" s="38">
        <v>2419741</v>
      </c>
      <c r="U430" s="38">
        <v>5172126</v>
      </c>
      <c r="W430" s="38" t="s">
        <v>982</v>
      </c>
      <c r="X430" s="38" t="s">
        <v>277</v>
      </c>
      <c r="Y430" s="38">
        <v>0</v>
      </c>
      <c r="Z430" s="38">
        <f t="shared" si="62"/>
        <v>479050</v>
      </c>
      <c r="AA430" s="38">
        <v>393250</v>
      </c>
      <c r="AB430" s="38">
        <v>85800</v>
      </c>
    </row>
    <row r="431" spans="1:28" ht="15">
      <c r="A431" s="67">
        <v>425</v>
      </c>
      <c r="B431" s="68" t="s">
        <v>969</v>
      </c>
      <c r="C431" s="67" t="s">
        <v>970</v>
      </c>
      <c r="D431" s="67" t="s">
        <v>939</v>
      </c>
      <c r="E431" s="16" t="s">
        <v>971</v>
      </c>
      <c r="F431" s="52">
        <f t="shared" si="60"/>
        <v>38840792</v>
      </c>
      <c r="G431" s="30">
        <f>VLOOKUP(C431,P$7:U431,3,FALSE)</f>
        <v>14217698</v>
      </c>
      <c r="H431" s="30">
        <f t="shared" si="63"/>
        <v>17806591</v>
      </c>
      <c r="I431" s="30">
        <f t="shared" si="64"/>
        <v>1753288</v>
      </c>
      <c r="J431" s="30">
        <f t="shared" si="65"/>
        <v>16053303</v>
      </c>
      <c r="K431" s="30">
        <f t="shared" si="66"/>
        <v>1738776</v>
      </c>
      <c r="L431" s="30">
        <f t="shared" si="67"/>
        <v>5077727</v>
      </c>
      <c r="M431" s="53">
        <f t="shared" si="68"/>
        <v>55302</v>
      </c>
      <c r="N431" s="53">
        <f t="shared" si="69"/>
        <v>5022425</v>
      </c>
      <c r="O431" s="53"/>
      <c r="P431" s="38" t="s">
        <v>976</v>
      </c>
      <c r="Q431" s="38" t="s">
        <v>548</v>
      </c>
      <c r="R431" s="38">
        <v>0</v>
      </c>
      <c r="S431" s="38">
        <f t="shared" si="61"/>
        <v>252446</v>
      </c>
      <c r="T431" s="38">
        <v>0</v>
      </c>
      <c r="U431" s="38">
        <v>252446</v>
      </c>
      <c r="W431" s="38" t="s">
        <v>985</v>
      </c>
      <c r="X431" s="38" t="s">
        <v>392</v>
      </c>
      <c r="Y431" s="38">
        <v>216500</v>
      </c>
      <c r="Z431" s="38">
        <f t="shared" si="62"/>
        <v>1013252</v>
      </c>
      <c r="AA431" s="38">
        <v>563000</v>
      </c>
      <c r="AB431" s="38">
        <v>450252</v>
      </c>
    </row>
    <row r="432" spans="1:28" ht="15">
      <c r="A432" s="67">
        <v>426</v>
      </c>
      <c r="B432" s="68" t="s">
        <v>972</v>
      </c>
      <c r="C432" s="67" t="s">
        <v>973</v>
      </c>
      <c r="D432" s="67" t="s">
        <v>939</v>
      </c>
      <c r="E432" s="16" t="s">
        <v>974</v>
      </c>
      <c r="F432" s="52">
        <f t="shared" si="60"/>
        <v>21119627</v>
      </c>
      <c r="G432" s="30">
        <f>VLOOKUP(C432,P$7:U432,3,FALSE)</f>
        <v>9381941</v>
      </c>
      <c r="H432" s="30">
        <f t="shared" si="63"/>
        <v>7591867</v>
      </c>
      <c r="I432" s="30">
        <f t="shared" si="64"/>
        <v>2419741</v>
      </c>
      <c r="J432" s="30">
        <f t="shared" si="65"/>
        <v>5172126</v>
      </c>
      <c r="K432" s="30">
        <f t="shared" si="66"/>
        <v>1981451</v>
      </c>
      <c r="L432" s="30">
        <f t="shared" si="67"/>
        <v>2164368</v>
      </c>
      <c r="M432" s="53">
        <f t="shared" si="68"/>
        <v>206985</v>
      </c>
      <c r="N432" s="53">
        <f t="shared" si="69"/>
        <v>1957383</v>
      </c>
      <c r="O432" s="53"/>
      <c r="P432" s="38" t="s">
        <v>979</v>
      </c>
      <c r="Q432" s="38" t="s">
        <v>391</v>
      </c>
      <c r="R432" s="38">
        <v>47343206</v>
      </c>
      <c r="S432" s="38">
        <f t="shared" si="61"/>
        <v>12582924</v>
      </c>
      <c r="T432" s="38">
        <v>4607738</v>
      </c>
      <c r="U432" s="38">
        <v>7975186</v>
      </c>
      <c r="W432" s="38" t="s">
        <v>988</v>
      </c>
      <c r="X432" s="38" t="s">
        <v>393</v>
      </c>
      <c r="Y432" s="38">
        <v>0</v>
      </c>
      <c r="Z432" s="38">
        <f t="shared" si="62"/>
        <v>1119664</v>
      </c>
      <c r="AA432" s="38">
        <v>375000</v>
      </c>
      <c r="AB432" s="38">
        <v>744664</v>
      </c>
    </row>
    <row r="433" spans="1:28" ht="15">
      <c r="A433" s="67">
        <v>427</v>
      </c>
      <c r="B433" s="68" t="s">
        <v>975</v>
      </c>
      <c r="C433" s="67" t="s">
        <v>976</v>
      </c>
      <c r="D433" s="67" t="s">
        <v>939</v>
      </c>
      <c r="E433" s="16" t="s">
        <v>977</v>
      </c>
      <c r="F433" s="52">
        <f t="shared" si="60"/>
        <v>3912846</v>
      </c>
      <c r="G433" s="30">
        <f>VLOOKUP(C433,P$7:U433,3,FALSE)</f>
        <v>0</v>
      </c>
      <c r="H433" s="30">
        <f t="shared" si="63"/>
        <v>252446</v>
      </c>
      <c r="I433" s="30">
        <f t="shared" si="64"/>
        <v>0</v>
      </c>
      <c r="J433" s="30">
        <f t="shared" si="65"/>
        <v>252446</v>
      </c>
      <c r="K433" s="30">
        <f t="shared" si="66"/>
        <v>0</v>
      </c>
      <c r="L433" s="30">
        <f t="shared" si="67"/>
        <v>3660400</v>
      </c>
      <c r="M433" s="53">
        <f t="shared" si="68"/>
        <v>0</v>
      </c>
      <c r="N433" s="53">
        <f t="shared" si="69"/>
        <v>3660400</v>
      </c>
      <c r="O433" s="53"/>
      <c r="P433" s="38" t="s">
        <v>982</v>
      </c>
      <c r="Q433" s="38" t="s">
        <v>277</v>
      </c>
      <c r="R433" s="38">
        <v>5879941</v>
      </c>
      <c r="S433" s="38">
        <f t="shared" si="61"/>
        <v>3657942</v>
      </c>
      <c r="T433" s="38">
        <v>1623761</v>
      </c>
      <c r="U433" s="38">
        <v>2034181</v>
      </c>
      <c r="W433" s="38" t="s">
        <v>991</v>
      </c>
      <c r="X433" s="38" t="s">
        <v>394</v>
      </c>
      <c r="Y433" s="38">
        <v>1</v>
      </c>
      <c r="Z433" s="38">
        <f t="shared" si="62"/>
        <v>2395423</v>
      </c>
      <c r="AA433" s="38">
        <v>52754</v>
      </c>
      <c r="AB433" s="38">
        <v>2342669</v>
      </c>
    </row>
    <row r="434" spans="1:28" ht="15">
      <c r="A434" s="67">
        <v>428</v>
      </c>
      <c r="B434" s="68" t="s">
        <v>978</v>
      </c>
      <c r="C434" s="67" t="s">
        <v>979</v>
      </c>
      <c r="D434" s="67" t="s">
        <v>939</v>
      </c>
      <c r="E434" s="16" t="s">
        <v>980</v>
      </c>
      <c r="F434" s="52">
        <f t="shared" si="60"/>
        <v>100034215</v>
      </c>
      <c r="G434" s="30">
        <f>VLOOKUP(C434,P$7:U434,3,FALSE)</f>
        <v>47343206</v>
      </c>
      <c r="H434" s="30">
        <f t="shared" si="63"/>
        <v>12582924</v>
      </c>
      <c r="I434" s="30">
        <f t="shared" si="64"/>
        <v>4607738</v>
      </c>
      <c r="J434" s="30">
        <f t="shared" si="65"/>
        <v>7975186</v>
      </c>
      <c r="K434" s="30">
        <f t="shared" si="66"/>
        <v>9067429</v>
      </c>
      <c r="L434" s="30">
        <f t="shared" si="67"/>
        <v>31040656</v>
      </c>
      <c r="M434" s="53">
        <f t="shared" si="68"/>
        <v>8980318</v>
      </c>
      <c r="N434" s="53">
        <f t="shared" si="69"/>
        <v>22060338</v>
      </c>
      <c r="O434" s="53"/>
      <c r="P434" s="38" t="s">
        <v>985</v>
      </c>
      <c r="Q434" s="38" t="s">
        <v>392</v>
      </c>
      <c r="R434" s="38">
        <v>14481467</v>
      </c>
      <c r="S434" s="38">
        <f t="shared" si="61"/>
        <v>5238875</v>
      </c>
      <c r="T434" s="38">
        <v>698032</v>
      </c>
      <c r="U434" s="38">
        <v>4540843</v>
      </c>
      <c r="W434" s="38" t="s">
        <v>997</v>
      </c>
      <c r="X434" s="38" t="s">
        <v>336</v>
      </c>
      <c r="Y434" s="38">
        <v>12000</v>
      </c>
      <c r="Z434" s="38">
        <f t="shared" si="62"/>
        <v>353556</v>
      </c>
      <c r="AA434" s="38">
        <v>164800</v>
      </c>
      <c r="AB434" s="38">
        <v>188756</v>
      </c>
    </row>
    <row r="435" spans="1:28" ht="15">
      <c r="A435" s="67">
        <v>429</v>
      </c>
      <c r="B435" s="68" t="s">
        <v>981</v>
      </c>
      <c r="C435" s="67" t="s">
        <v>982</v>
      </c>
      <c r="D435" s="67" t="s">
        <v>939</v>
      </c>
      <c r="E435" s="16" t="s">
        <v>983</v>
      </c>
      <c r="F435" s="52">
        <f t="shared" si="60"/>
        <v>10016933</v>
      </c>
      <c r="G435" s="30">
        <f>VLOOKUP(C435,P$7:U435,3,FALSE)</f>
        <v>5879941</v>
      </c>
      <c r="H435" s="30">
        <f t="shared" si="63"/>
        <v>3657942</v>
      </c>
      <c r="I435" s="30">
        <f t="shared" si="64"/>
        <v>1623761</v>
      </c>
      <c r="J435" s="30">
        <f t="shared" si="65"/>
        <v>2034181</v>
      </c>
      <c r="K435" s="30">
        <f t="shared" si="66"/>
        <v>0</v>
      </c>
      <c r="L435" s="30">
        <f t="shared" si="67"/>
        <v>479050</v>
      </c>
      <c r="M435" s="53">
        <f t="shared" si="68"/>
        <v>393250</v>
      </c>
      <c r="N435" s="53">
        <f t="shared" si="69"/>
        <v>85800</v>
      </c>
      <c r="O435" s="53"/>
      <c r="P435" s="38" t="s">
        <v>988</v>
      </c>
      <c r="Q435" s="38" t="s">
        <v>393</v>
      </c>
      <c r="R435" s="38">
        <v>36306623</v>
      </c>
      <c r="S435" s="38">
        <f t="shared" si="61"/>
        <v>23682876</v>
      </c>
      <c r="T435" s="38">
        <v>6905626</v>
      </c>
      <c r="U435" s="38">
        <v>16777250</v>
      </c>
      <c r="W435" s="38" t="s">
        <v>999</v>
      </c>
      <c r="X435" s="38" t="s">
        <v>549</v>
      </c>
      <c r="Y435" s="38">
        <v>17200</v>
      </c>
      <c r="Z435" s="38">
        <f t="shared" si="62"/>
        <v>167600</v>
      </c>
      <c r="AA435" s="38">
        <v>0</v>
      </c>
      <c r="AB435" s="38">
        <v>167600</v>
      </c>
    </row>
    <row r="436" spans="1:28" ht="15">
      <c r="A436" s="67">
        <v>430</v>
      </c>
      <c r="B436" s="68" t="s">
        <v>984</v>
      </c>
      <c r="C436" s="67" t="s">
        <v>985</v>
      </c>
      <c r="D436" s="67" t="s">
        <v>939</v>
      </c>
      <c r="E436" s="16" t="s">
        <v>986</v>
      </c>
      <c r="F436" s="52">
        <f t="shared" si="60"/>
        <v>20950094</v>
      </c>
      <c r="G436" s="30">
        <f>VLOOKUP(C436,P$7:U436,3,FALSE)</f>
        <v>14481467</v>
      </c>
      <c r="H436" s="30">
        <f t="shared" si="63"/>
        <v>5238875</v>
      </c>
      <c r="I436" s="30">
        <f t="shared" si="64"/>
        <v>698032</v>
      </c>
      <c r="J436" s="30">
        <f t="shared" si="65"/>
        <v>4540843</v>
      </c>
      <c r="K436" s="30">
        <f t="shared" si="66"/>
        <v>216500</v>
      </c>
      <c r="L436" s="30">
        <f t="shared" si="67"/>
        <v>1013252</v>
      </c>
      <c r="M436" s="53">
        <f t="shared" si="68"/>
        <v>563000</v>
      </c>
      <c r="N436" s="53">
        <f t="shared" si="69"/>
        <v>450252</v>
      </c>
      <c r="O436" s="53"/>
      <c r="P436" s="38" t="s">
        <v>991</v>
      </c>
      <c r="Q436" s="38" t="s">
        <v>394</v>
      </c>
      <c r="R436" s="38">
        <v>5100778</v>
      </c>
      <c r="S436" s="38">
        <f t="shared" si="61"/>
        <v>14067979</v>
      </c>
      <c r="T436" s="38">
        <v>283927</v>
      </c>
      <c r="U436" s="38">
        <v>13784052</v>
      </c>
      <c r="W436" s="38" t="s">
        <v>1002</v>
      </c>
      <c r="X436" s="38" t="s">
        <v>550</v>
      </c>
      <c r="Y436" s="38">
        <v>0</v>
      </c>
      <c r="Z436" s="38">
        <f t="shared" si="62"/>
        <v>312250</v>
      </c>
      <c r="AA436" s="38">
        <v>0</v>
      </c>
      <c r="AB436" s="38">
        <v>312250</v>
      </c>
    </row>
    <row r="437" spans="1:28" ht="15">
      <c r="A437" s="67">
        <v>431</v>
      </c>
      <c r="B437" s="68" t="s">
        <v>987</v>
      </c>
      <c r="C437" s="67" t="s">
        <v>988</v>
      </c>
      <c r="D437" s="67" t="s">
        <v>939</v>
      </c>
      <c r="E437" s="16" t="s">
        <v>989</v>
      </c>
      <c r="F437" s="52">
        <f t="shared" si="60"/>
        <v>61109163</v>
      </c>
      <c r="G437" s="30">
        <f>VLOOKUP(C437,P$7:U437,3,FALSE)</f>
        <v>36306623</v>
      </c>
      <c r="H437" s="30">
        <f t="shared" si="63"/>
        <v>23682876</v>
      </c>
      <c r="I437" s="30">
        <f t="shared" si="64"/>
        <v>6905626</v>
      </c>
      <c r="J437" s="30">
        <f t="shared" si="65"/>
        <v>16777250</v>
      </c>
      <c r="K437" s="30">
        <f t="shared" si="66"/>
        <v>0</v>
      </c>
      <c r="L437" s="30">
        <f t="shared" si="67"/>
        <v>1119664</v>
      </c>
      <c r="M437" s="53">
        <f t="shared" si="68"/>
        <v>375000</v>
      </c>
      <c r="N437" s="53">
        <f t="shared" si="69"/>
        <v>744664</v>
      </c>
      <c r="O437" s="53"/>
      <c r="P437" s="38" t="s">
        <v>994</v>
      </c>
      <c r="Q437" s="38" t="s">
        <v>395</v>
      </c>
      <c r="R437" s="38">
        <v>7007281</v>
      </c>
      <c r="S437" s="38">
        <f t="shared" si="61"/>
        <v>2414986</v>
      </c>
      <c r="T437" s="38">
        <v>585850</v>
      </c>
      <c r="U437" s="38">
        <v>1829136</v>
      </c>
      <c r="W437" s="38" t="s">
        <v>1005</v>
      </c>
      <c r="X437" s="38" t="s">
        <v>396</v>
      </c>
      <c r="Y437" s="38">
        <v>407688</v>
      </c>
      <c r="Z437" s="38">
        <f t="shared" si="62"/>
        <v>1417333</v>
      </c>
      <c r="AA437" s="38">
        <v>0</v>
      </c>
      <c r="AB437" s="38">
        <v>1417333</v>
      </c>
    </row>
    <row r="438" spans="1:28" ht="15">
      <c r="A438" s="67">
        <v>432</v>
      </c>
      <c r="B438" s="68" t="s">
        <v>990</v>
      </c>
      <c r="C438" s="67" t="s">
        <v>991</v>
      </c>
      <c r="D438" s="67" t="s">
        <v>939</v>
      </c>
      <c r="E438" s="16" t="s">
        <v>992</v>
      </c>
      <c r="F438" s="52">
        <f t="shared" si="60"/>
        <v>21564181</v>
      </c>
      <c r="G438" s="30">
        <f>VLOOKUP(C438,P$7:U438,3,FALSE)</f>
        <v>5100778</v>
      </c>
      <c r="H438" s="30">
        <f t="shared" si="63"/>
        <v>14067979</v>
      </c>
      <c r="I438" s="30">
        <f t="shared" si="64"/>
        <v>283927</v>
      </c>
      <c r="J438" s="30">
        <f t="shared" si="65"/>
        <v>13784052</v>
      </c>
      <c r="K438" s="30">
        <f t="shared" si="66"/>
        <v>1</v>
      </c>
      <c r="L438" s="30">
        <f t="shared" si="67"/>
        <v>2395423</v>
      </c>
      <c r="M438" s="53">
        <f t="shared" si="68"/>
        <v>52754</v>
      </c>
      <c r="N438" s="53">
        <f t="shared" si="69"/>
        <v>2342669</v>
      </c>
      <c r="O438" s="53"/>
      <c r="P438" s="38" t="s">
        <v>997</v>
      </c>
      <c r="Q438" s="38" t="s">
        <v>336</v>
      </c>
      <c r="R438" s="38">
        <v>9193786</v>
      </c>
      <c r="S438" s="38">
        <f t="shared" si="61"/>
        <v>5265508</v>
      </c>
      <c r="T438" s="38">
        <v>1591841</v>
      </c>
      <c r="U438" s="38">
        <v>3673667</v>
      </c>
      <c r="W438" s="38" t="s">
        <v>1008</v>
      </c>
      <c r="X438" s="38" t="s">
        <v>397</v>
      </c>
      <c r="Y438" s="38">
        <v>1055241</v>
      </c>
      <c r="Z438" s="38">
        <f t="shared" si="62"/>
        <v>3841766</v>
      </c>
      <c r="AA438" s="38">
        <v>65500</v>
      </c>
      <c r="AB438" s="38">
        <v>3776266</v>
      </c>
    </row>
    <row r="439" spans="1:28" ht="15">
      <c r="A439" s="67">
        <v>433</v>
      </c>
      <c r="B439" s="68" t="s">
        <v>993</v>
      </c>
      <c r="C439" s="67" t="s">
        <v>994</v>
      </c>
      <c r="D439" s="67" t="s">
        <v>939</v>
      </c>
      <c r="E439" s="16" t="s">
        <v>995</v>
      </c>
      <c r="F439" s="52">
        <f t="shared" si="60"/>
        <v>9422267</v>
      </c>
      <c r="G439" s="30">
        <f>VLOOKUP(C439,P$7:U439,3,FALSE)</f>
        <v>7007281</v>
      </c>
      <c r="H439" s="30">
        <f t="shared" si="63"/>
        <v>2414986</v>
      </c>
      <c r="I439" s="30">
        <f t="shared" si="64"/>
        <v>585850</v>
      </c>
      <c r="J439" s="30">
        <f t="shared" si="65"/>
        <v>1829136</v>
      </c>
      <c r="K439" s="30">
        <v>0</v>
      </c>
      <c r="L439" s="30">
        <f t="shared" si="67"/>
        <v>0</v>
      </c>
      <c r="M439" s="53">
        <v>0</v>
      </c>
      <c r="N439" s="53">
        <v>0</v>
      </c>
      <c r="O439" s="53"/>
      <c r="P439" s="38" t="s">
        <v>999</v>
      </c>
      <c r="Q439" s="38" t="s">
        <v>549</v>
      </c>
      <c r="R439" s="38">
        <v>531700</v>
      </c>
      <c r="S439" s="38">
        <f t="shared" si="61"/>
        <v>728065</v>
      </c>
      <c r="T439" s="38">
        <v>425700</v>
      </c>
      <c r="U439" s="38">
        <v>302365</v>
      </c>
      <c r="W439" s="38" t="s">
        <v>1011</v>
      </c>
      <c r="X439" s="38" t="s">
        <v>398</v>
      </c>
      <c r="Y439" s="38">
        <v>24702</v>
      </c>
      <c r="Z439" s="38">
        <f t="shared" si="62"/>
        <v>2191479</v>
      </c>
      <c r="AA439" s="38">
        <v>0</v>
      </c>
      <c r="AB439" s="38">
        <v>2191479</v>
      </c>
    </row>
    <row r="440" spans="1:28" ht="15">
      <c r="A440" s="67">
        <v>434</v>
      </c>
      <c r="B440" s="68" t="s">
        <v>996</v>
      </c>
      <c r="C440" s="67" t="s">
        <v>997</v>
      </c>
      <c r="D440" s="67" t="s">
        <v>939</v>
      </c>
      <c r="E440" s="16" t="s">
        <v>775</v>
      </c>
      <c r="F440" s="52">
        <f t="shared" si="60"/>
        <v>14824850</v>
      </c>
      <c r="G440" s="30">
        <f>VLOOKUP(C440,P$7:U440,3,FALSE)</f>
        <v>9193786</v>
      </c>
      <c r="H440" s="30">
        <f t="shared" si="63"/>
        <v>5265508</v>
      </c>
      <c r="I440" s="30">
        <f t="shared" si="64"/>
        <v>1591841</v>
      </c>
      <c r="J440" s="30">
        <f t="shared" si="65"/>
        <v>3673667</v>
      </c>
      <c r="K440" s="30">
        <f t="shared" si="66"/>
        <v>12000</v>
      </c>
      <c r="L440" s="30">
        <f t="shared" si="67"/>
        <v>353556</v>
      </c>
      <c r="M440" s="53">
        <f t="shared" si="68"/>
        <v>164800</v>
      </c>
      <c r="N440" s="53">
        <f t="shared" si="69"/>
        <v>188756</v>
      </c>
      <c r="O440" s="53"/>
      <c r="P440" s="38" t="s">
        <v>1002</v>
      </c>
      <c r="Q440" s="38" t="s">
        <v>550</v>
      </c>
      <c r="R440" s="38">
        <v>526800</v>
      </c>
      <c r="S440" s="38">
        <f t="shared" si="61"/>
        <v>921914</v>
      </c>
      <c r="T440" s="38">
        <v>227000</v>
      </c>
      <c r="U440" s="38">
        <v>694914</v>
      </c>
      <c r="W440" s="38" t="s">
        <v>1014</v>
      </c>
      <c r="X440" s="38" t="s">
        <v>399</v>
      </c>
      <c r="Y440" s="38">
        <v>0</v>
      </c>
      <c r="Z440" s="38">
        <f t="shared" si="62"/>
        <v>496656</v>
      </c>
      <c r="AA440" s="38">
        <v>0</v>
      </c>
      <c r="AB440" s="38">
        <v>496656</v>
      </c>
    </row>
    <row r="441" spans="1:28" ht="15">
      <c r="A441" s="67">
        <v>435</v>
      </c>
      <c r="B441" s="68" t="s">
        <v>998</v>
      </c>
      <c r="C441" s="67" t="s">
        <v>999</v>
      </c>
      <c r="D441" s="67" t="s">
        <v>939</v>
      </c>
      <c r="E441" s="16" t="s">
        <v>1000</v>
      </c>
      <c r="F441" s="52">
        <f t="shared" si="60"/>
        <v>1444565</v>
      </c>
      <c r="G441" s="30">
        <f>VLOOKUP(C441,P$7:U441,3,FALSE)</f>
        <v>531700</v>
      </c>
      <c r="H441" s="30">
        <f t="shared" si="63"/>
        <v>728065</v>
      </c>
      <c r="I441" s="30">
        <f t="shared" si="64"/>
        <v>425700</v>
      </c>
      <c r="J441" s="30">
        <f t="shared" si="65"/>
        <v>302365</v>
      </c>
      <c r="K441" s="30">
        <f t="shared" si="66"/>
        <v>17200</v>
      </c>
      <c r="L441" s="30">
        <f t="shared" si="67"/>
        <v>167600</v>
      </c>
      <c r="M441" s="53">
        <f t="shared" si="68"/>
        <v>0</v>
      </c>
      <c r="N441" s="53">
        <f t="shared" si="69"/>
        <v>167600</v>
      </c>
      <c r="O441" s="53"/>
      <c r="P441" s="38" t="s">
        <v>1005</v>
      </c>
      <c r="Q441" s="38" t="s">
        <v>396</v>
      </c>
      <c r="R441" s="38">
        <v>870950</v>
      </c>
      <c r="S441" s="38">
        <f t="shared" si="61"/>
        <v>2158716</v>
      </c>
      <c r="T441" s="38">
        <v>301150</v>
      </c>
      <c r="U441" s="38">
        <v>1857566</v>
      </c>
      <c r="W441" s="38" t="s">
        <v>1017</v>
      </c>
      <c r="X441" s="38" t="s">
        <v>400</v>
      </c>
      <c r="Y441" s="38">
        <v>0</v>
      </c>
      <c r="Z441" s="38">
        <f t="shared" si="62"/>
        <v>403445</v>
      </c>
      <c r="AA441" s="38">
        <v>15000</v>
      </c>
      <c r="AB441" s="38">
        <v>388445</v>
      </c>
    </row>
    <row r="442" spans="1:28" ht="15">
      <c r="A442" s="67">
        <v>436</v>
      </c>
      <c r="B442" s="68" t="s">
        <v>1001</v>
      </c>
      <c r="C442" s="67" t="s">
        <v>1002</v>
      </c>
      <c r="D442" s="67" t="s">
        <v>939</v>
      </c>
      <c r="E442" s="16" t="s">
        <v>1003</v>
      </c>
      <c r="F442" s="52">
        <f t="shared" si="60"/>
        <v>1760964</v>
      </c>
      <c r="G442" s="30">
        <f>VLOOKUP(C442,P$7:U442,3,FALSE)</f>
        <v>526800</v>
      </c>
      <c r="H442" s="30">
        <f t="shared" si="63"/>
        <v>921914</v>
      </c>
      <c r="I442" s="30">
        <f t="shared" si="64"/>
        <v>227000</v>
      </c>
      <c r="J442" s="30">
        <f t="shared" si="65"/>
        <v>694914</v>
      </c>
      <c r="K442" s="30">
        <f t="shared" si="66"/>
        <v>0</v>
      </c>
      <c r="L442" s="30">
        <f t="shared" si="67"/>
        <v>312250</v>
      </c>
      <c r="M442" s="53">
        <f t="shared" si="68"/>
        <v>0</v>
      </c>
      <c r="N442" s="53">
        <f t="shared" si="69"/>
        <v>312250</v>
      </c>
      <c r="O442" s="53"/>
      <c r="P442" s="38" t="s">
        <v>1008</v>
      </c>
      <c r="Q442" s="38" t="s">
        <v>397</v>
      </c>
      <c r="R442" s="38">
        <v>3389120</v>
      </c>
      <c r="S442" s="38">
        <f t="shared" si="61"/>
        <v>6646392</v>
      </c>
      <c r="T442" s="38">
        <v>2320431</v>
      </c>
      <c r="U442" s="38">
        <v>4325961</v>
      </c>
      <c r="W442" s="38" t="s">
        <v>1020</v>
      </c>
      <c r="X442" s="38" t="s">
        <v>401</v>
      </c>
      <c r="Y442" s="38">
        <v>0</v>
      </c>
      <c r="Z442" s="38">
        <f t="shared" si="62"/>
        <v>423209</v>
      </c>
      <c r="AA442" s="38">
        <v>78000</v>
      </c>
      <c r="AB442" s="38">
        <v>345209</v>
      </c>
    </row>
    <row r="443" spans="1:28" ht="15">
      <c r="A443" s="67">
        <v>437</v>
      </c>
      <c r="B443" s="68" t="s">
        <v>1004</v>
      </c>
      <c r="C443" s="67" t="s">
        <v>1005</v>
      </c>
      <c r="D443" s="67" t="s">
        <v>939</v>
      </c>
      <c r="E443" s="16" t="s">
        <v>1006</v>
      </c>
      <c r="F443" s="52">
        <f t="shared" si="60"/>
        <v>4854687</v>
      </c>
      <c r="G443" s="30">
        <f>VLOOKUP(C443,P$7:U443,3,FALSE)</f>
        <v>870950</v>
      </c>
      <c r="H443" s="30">
        <f t="shared" si="63"/>
        <v>2158716</v>
      </c>
      <c r="I443" s="30">
        <f t="shared" si="64"/>
        <v>301150</v>
      </c>
      <c r="J443" s="30">
        <f t="shared" si="65"/>
        <v>1857566</v>
      </c>
      <c r="K443" s="30">
        <f t="shared" si="66"/>
        <v>407688</v>
      </c>
      <c r="L443" s="30">
        <f t="shared" si="67"/>
        <v>1417333</v>
      </c>
      <c r="M443" s="53">
        <f t="shared" si="68"/>
        <v>0</v>
      </c>
      <c r="N443" s="53">
        <f t="shared" si="69"/>
        <v>1417333</v>
      </c>
      <c r="O443" s="53"/>
      <c r="P443" s="38" t="s">
        <v>1011</v>
      </c>
      <c r="Q443" s="38" t="s">
        <v>398</v>
      </c>
      <c r="R443" s="38">
        <v>1676584</v>
      </c>
      <c r="S443" s="38">
        <f t="shared" si="61"/>
        <v>4369136</v>
      </c>
      <c r="T443" s="38">
        <v>633223</v>
      </c>
      <c r="U443" s="38">
        <v>3735913</v>
      </c>
      <c r="W443" s="38" t="s">
        <v>1023</v>
      </c>
      <c r="X443" s="38" t="s">
        <v>402</v>
      </c>
      <c r="Y443" s="38">
        <v>0</v>
      </c>
      <c r="Z443" s="38">
        <f t="shared" si="62"/>
        <v>235500</v>
      </c>
      <c r="AA443" s="38">
        <v>500</v>
      </c>
      <c r="AB443" s="38">
        <v>235000</v>
      </c>
    </row>
    <row r="444" spans="1:28" ht="15">
      <c r="A444" s="67">
        <v>438</v>
      </c>
      <c r="B444" s="68" t="s">
        <v>1007</v>
      </c>
      <c r="C444" s="67" t="s">
        <v>1008</v>
      </c>
      <c r="D444" s="67" t="s">
        <v>939</v>
      </c>
      <c r="E444" s="16" t="s">
        <v>1009</v>
      </c>
      <c r="F444" s="52">
        <f t="shared" si="60"/>
        <v>14932519</v>
      </c>
      <c r="G444" s="30">
        <f>VLOOKUP(C444,P$7:U444,3,FALSE)</f>
        <v>3389120</v>
      </c>
      <c r="H444" s="30">
        <f t="shared" si="63"/>
        <v>6646392</v>
      </c>
      <c r="I444" s="30">
        <f t="shared" si="64"/>
        <v>2320431</v>
      </c>
      <c r="J444" s="30">
        <f t="shared" si="65"/>
        <v>4325961</v>
      </c>
      <c r="K444" s="30">
        <f t="shared" si="66"/>
        <v>1055241</v>
      </c>
      <c r="L444" s="30">
        <f t="shared" si="67"/>
        <v>3841766</v>
      </c>
      <c r="M444" s="53">
        <f t="shared" si="68"/>
        <v>65500</v>
      </c>
      <c r="N444" s="53">
        <f t="shared" si="69"/>
        <v>3776266</v>
      </c>
      <c r="O444" s="53"/>
      <c r="P444" s="38" t="s">
        <v>1014</v>
      </c>
      <c r="Q444" s="38" t="s">
        <v>399</v>
      </c>
      <c r="R444" s="38">
        <v>9000</v>
      </c>
      <c r="S444" s="38">
        <f t="shared" si="61"/>
        <v>974217</v>
      </c>
      <c r="T444" s="38">
        <v>0</v>
      </c>
      <c r="U444" s="38">
        <v>974217</v>
      </c>
      <c r="W444" s="38" t="s">
        <v>1026</v>
      </c>
      <c r="X444" s="38" t="s">
        <v>403</v>
      </c>
      <c r="Y444" s="38">
        <v>2637042</v>
      </c>
      <c r="Z444" s="38">
        <f t="shared" si="62"/>
        <v>8444989</v>
      </c>
      <c r="AA444" s="38">
        <v>13700</v>
      </c>
      <c r="AB444" s="38">
        <v>8431289</v>
      </c>
    </row>
    <row r="445" spans="1:28" ht="15">
      <c r="A445" s="67">
        <v>439</v>
      </c>
      <c r="B445" s="68" t="s">
        <v>1010</v>
      </c>
      <c r="C445" s="67" t="s">
        <v>1011</v>
      </c>
      <c r="D445" s="67" t="s">
        <v>939</v>
      </c>
      <c r="E445" s="16" t="s">
        <v>1012</v>
      </c>
      <c r="F445" s="52">
        <f t="shared" si="60"/>
        <v>8261901</v>
      </c>
      <c r="G445" s="30">
        <f>VLOOKUP(C445,P$7:U445,3,FALSE)</f>
        <v>1676584</v>
      </c>
      <c r="H445" s="30">
        <f t="shared" si="63"/>
        <v>4369136</v>
      </c>
      <c r="I445" s="30">
        <f t="shared" si="64"/>
        <v>633223</v>
      </c>
      <c r="J445" s="30">
        <f t="shared" si="65"/>
        <v>3735913</v>
      </c>
      <c r="K445" s="30">
        <f t="shared" si="66"/>
        <v>24702</v>
      </c>
      <c r="L445" s="30">
        <f t="shared" si="67"/>
        <v>2191479</v>
      </c>
      <c r="M445" s="53">
        <f t="shared" si="68"/>
        <v>0</v>
      </c>
      <c r="N445" s="53">
        <f t="shared" si="69"/>
        <v>2191479</v>
      </c>
      <c r="O445" s="53"/>
      <c r="P445" s="38" t="s">
        <v>1017</v>
      </c>
      <c r="Q445" s="38" t="s">
        <v>400</v>
      </c>
      <c r="R445" s="38">
        <v>1630975</v>
      </c>
      <c r="S445" s="38">
        <f t="shared" si="61"/>
        <v>2290535</v>
      </c>
      <c r="T445" s="38">
        <v>116177</v>
      </c>
      <c r="U445" s="38">
        <v>2174358</v>
      </c>
      <c r="W445" s="38" t="s">
        <v>1029</v>
      </c>
      <c r="X445" s="38" t="s">
        <v>551</v>
      </c>
      <c r="Y445" s="38">
        <v>0</v>
      </c>
      <c r="Z445" s="38">
        <f t="shared" si="62"/>
        <v>527325</v>
      </c>
      <c r="AA445" s="38">
        <v>297655</v>
      </c>
      <c r="AB445" s="38">
        <v>229670</v>
      </c>
    </row>
    <row r="446" spans="1:28" ht="15">
      <c r="A446" s="67">
        <v>440</v>
      </c>
      <c r="B446" s="68" t="s">
        <v>1013</v>
      </c>
      <c r="C446" s="67" t="s">
        <v>1014</v>
      </c>
      <c r="D446" s="67" t="s">
        <v>939</v>
      </c>
      <c r="E446" s="16" t="s">
        <v>1015</v>
      </c>
      <c r="F446" s="52">
        <f t="shared" si="60"/>
        <v>1479873</v>
      </c>
      <c r="G446" s="30">
        <f>VLOOKUP(C446,P$7:U446,3,FALSE)</f>
        <v>9000</v>
      </c>
      <c r="H446" s="30">
        <f t="shared" si="63"/>
        <v>974217</v>
      </c>
      <c r="I446" s="30">
        <f t="shared" si="64"/>
        <v>0</v>
      </c>
      <c r="J446" s="30">
        <f t="shared" si="65"/>
        <v>974217</v>
      </c>
      <c r="K446" s="30">
        <f t="shared" si="66"/>
        <v>0</v>
      </c>
      <c r="L446" s="30">
        <f t="shared" si="67"/>
        <v>496656</v>
      </c>
      <c r="M446" s="53">
        <f t="shared" si="68"/>
        <v>0</v>
      </c>
      <c r="N446" s="53">
        <f t="shared" si="69"/>
        <v>496656</v>
      </c>
      <c r="O446" s="53"/>
      <c r="P446" s="38" t="s">
        <v>1020</v>
      </c>
      <c r="Q446" s="38" t="s">
        <v>401</v>
      </c>
      <c r="R446" s="38">
        <v>3047924</v>
      </c>
      <c r="S446" s="38">
        <f t="shared" si="61"/>
        <v>1896564</v>
      </c>
      <c r="T446" s="38">
        <v>633825</v>
      </c>
      <c r="U446" s="38">
        <v>1262739</v>
      </c>
      <c r="W446" s="38" t="s">
        <v>1032</v>
      </c>
      <c r="X446" s="38" t="s">
        <v>404</v>
      </c>
      <c r="Y446" s="38">
        <v>405988</v>
      </c>
      <c r="Z446" s="38">
        <f t="shared" si="62"/>
        <v>1269344</v>
      </c>
      <c r="AA446" s="38">
        <v>0</v>
      </c>
      <c r="AB446" s="38">
        <v>1269344</v>
      </c>
    </row>
    <row r="447" spans="1:28" ht="15">
      <c r="A447" s="67">
        <v>441</v>
      </c>
      <c r="B447" s="68" t="s">
        <v>1016</v>
      </c>
      <c r="C447" s="67" t="s">
        <v>1017</v>
      </c>
      <c r="D447" s="67" t="s">
        <v>939</v>
      </c>
      <c r="E447" s="16" t="s">
        <v>1018</v>
      </c>
      <c r="F447" s="52">
        <f t="shared" si="60"/>
        <v>4324955</v>
      </c>
      <c r="G447" s="30">
        <f>VLOOKUP(C447,P$7:U447,3,FALSE)</f>
        <v>1630975</v>
      </c>
      <c r="H447" s="30">
        <f t="shared" si="63"/>
        <v>2290535</v>
      </c>
      <c r="I447" s="30">
        <f t="shared" si="64"/>
        <v>116177</v>
      </c>
      <c r="J447" s="30">
        <f t="shared" si="65"/>
        <v>2174358</v>
      </c>
      <c r="K447" s="30">
        <f t="shared" si="66"/>
        <v>0</v>
      </c>
      <c r="L447" s="30">
        <f t="shared" si="67"/>
        <v>403445</v>
      </c>
      <c r="M447" s="53">
        <f t="shared" si="68"/>
        <v>15000</v>
      </c>
      <c r="N447" s="53">
        <f t="shared" si="69"/>
        <v>388445</v>
      </c>
      <c r="O447" s="53"/>
      <c r="P447" s="38" t="s">
        <v>1023</v>
      </c>
      <c r="Q447" s="38" t="s">
        <v>402</v>
      </c>
      <c r="R447" s="38">
        <v>80000</v>
      </c>
      <c r="S447" s="38">
        <f t="shared" si="61"/>
        <v>331376</v>
      </c>
      <c r="T447" s="38">
        <v>56400</v>
      </c>
      <c r="U447" s="38">
        <v>274976</v>
      </c>
      <c r="W447" s="38" t="s">
        <v>1035</v>
      </c>
      <c r="X447" s="38" t="s">
        <v>405</v>
      </c>
      <c r="Y447" s="38">
        <v>1227252</v>
      </c>
      <c r="Z447" s="38">
        <f t="shared" si="62"/>
        <v>1565742</v>
      </c>
      <c r="AA447" s="38">
        <v>12000</v>
      </c>
      <c r="AB447" s="38">
        <v>1553742</v>
      </c>
    </row>
    <row r="448" spans="1:28" ht="15">
      <c r="A448" s="67">
        <v>442</v>
      </c>
      <c r="B448" s="68" t="s">
        <v>1019</v>
      </c>
      <c r="C448" s="67" t="s">
        <v>1020</v>
      </c>
      <c r="D448" s="67" t="s">
        <v>939</v>
      </c>
      <c r="E448" s="16" t="s">
        <v>1021</v>
      </c>
      <c r="F448" s="52">
        <f t="shared" si="60"/>
        <v>5367697</v>
      </c>
      <c r="G448" s="30">
        <f>VLOOKUP(C448,P$7:U448,3,FALSE)</f>
        <v>3047924</v>
      </c>
      <c r="H448" s="30">
        <f t="shared" si="63"/>
        <v>1896564</v>
      </c>
      <c r="I448" s="30">
        <f t="shared" si="64"/>
        <v>633825</v>
      </c>
      <c r="J448" s="30">
        <f t="shared" si="65"/>
        <v>1262739</v>
      </c>
      <c r="K448" s="30">
        <f t="shared" si="66"/>
        <v>0</v>
      </c>
      <c r="L448" s="30">
        <f t="shared" si="67"/>
        <v>423209</v>
      </c>
      <c r="M448" s="53">
        <f t="shared" si="68"/>
        <v>78000</v>
      </c>
      <c r="N448" s="53">
        <f t="shared" si="69"/>
        <v>345209</v>
      </c>
      <c r="O448" s="53"/>
      <c r="P448" s="38" t="s">
        <v>1026</v>
      </c>
      <c r="Q448" s="38" t="s">
        <v>403</v>
      </c>
      <c r="R448" s="38">
        <v>17380270</v>
      </c>
      <c r="S448" s="38">
        <f t="shared" si="61"/>
        <v>8104734</v>
      </c>
      <c r="T448" s="38">
        <v>3166833</v>
      </c>
      <c r="U448" s="38">
        <v>4937901</v>
      </c>
      <c r="W448" s="38" t="s">
        <v>1039</v>
      </c>
      <c r="X448" s="38" t="s">
        <v>406</v>
      </c>
      <c r="Y448" s="38">
        <v>101000</v>
      </c>
      <c r="Z448" s="38">
        <f t="shared" si="62"/>
        <v>207823</v>
      </c>
      <c r="AA448" s="38">
        <v>20975</v>
      </c>
      <c r="AB448" s="38">
        <v>186848</v>
      </c>
    </row>
    <row r="449" spans="1:28" ht="15">
      <c r="A449" s="67">
        <v>443</v>
      </c>
      <c r="B449" s="68" t="s">
        <v>1022</v>
      </c>
      <c r="C449" s="67" t="s">
        <v>1023</v>
      </c>
      <c r="D449" s="67" t="s">
        <v>939</v>
      </c>
      <c r="E449" s="16" t="s">
        <v>1024</v>
      </c>
      <c r="F449" s="52">
        <f t="shared" si="60"/>
        <v>646876</v>
      </c>
      <c r="G449" s="30">
        <f>VLOOKUP(C449,P$7:U449,3,FALSE)</f>
        <v>80000</v>
      </c>
      <c r="H449" s="30">
        <f t="shared" si="63"/>
        <v>331376</v>
      </c>
      <c r="I449" s="30">
        <f t="shared" si="64"/>
        <v>56400</v>
      </c>
      <c r="J449" s="30">
        <f t="shared" si="65"/>
        <v>274976</v>
      </c>
      <c r="K449" s="30">
        <f t="shared" si="66"/>
        <v>0</v>
      </c>
      <c r="L449" s="30">
        <f t="shared" si="67"/>
        <v>235500</v>
      </c>
      <c r="M449" s="53">
        <f t="shared" si="68"/>
        <v>500</v>
      </c>
      <c r="N449" s="53">
        <f t="shared" si="69"/>
        <v>235000</v>
      </c>
      <c r="O449" s="53"/>
      <c r="P449" s="38" t="s">
        <v>1029</v>
      </c>
      <c r="Q449" s="38" t="s">
        <v>551</v>
      </c>
      <c r="R449" s="38">
        <v>5943300</v>
      </c>
      <c r="S449" s="38">
        <f t="shared" si="61"/>
        <v>2469139</v>
      </c>
      <c r="T449" s="38">
        <v>886215</v>
      </c>
      <c r="U449" s="38">
        <v>1582924</v>
      </c>
      <c r="W449" s="38" t="s">
        <v>1042</v>
      </c>
      <c r="X449" s="38" t="s">
        <v>407</v>
      </c>
      <c r="Y449" s="38">
        <v>3332550</v>
      </c>
      <c r="Z449" s="38">
        <f t="shared" si="62"/>
        <v>83193839</v>
      </c>
      <c r="AA449" s="38">
        <v>645026</v>
      </c>
      <c r="AB449" s="38">
        <v>82548813</v>
      </c>
    </row>
    <row r="450" spans="1:28" ht="15">
      <c r="A450" s="67">
        <v>444</v>
      </c>
      <c r="B450" s="68" t="s">
        <v>1025</v>
      </c>
      <c r="C450" s="67" t="s">
        <v>1026</v>
      </c>
      <c r="D450" s="67" t="s">
        <v>939</v>
      </c>
      <c r="E450" s="16" t="s">
        <v>1027</v>
      </c>
      <c r="F450" s="52">
        <f t="shared" si="60"/>
        <v>36567035</v>
      </c>
      <c r="G450" s="30">
        <f>VLOOKUP(C450,P$7:U450,3,FALSE)</f>
        <v>17380270</v>
      </c>
      <c r="H450" s="30">
        <f t="shared" si="63"/>
        <v>8104734</v>
      </c>
      <c r="I450" s="30">
        <f t="shared" si="64"/>
        <v>3166833</v>
      </c>
      <c r="J450" s="30">
        <f t="shared" si="65"/>
        <v>4937901</v>
      </c>
      <c r="K450" s="30">
        <f t="shared" si="66"/>
        <v>2637042</v>
      </c>
      <c r="L450" s="30">
        <f t="shared" si="67"/>
        <v>8444989</v>
      </c>
      <c r="M450" s="53">
        <f t="shared" si="68"/>
        <v>13700</v>
      </c>
      <c r="N450" s="53">
        <f t="shared" si="69"/>
        <v>8431289</v>
      </c>
      <c r="O450" s="53"/>
      <c r="P450" s="38" t="s">
        <v>1035</v>
      </c>
      <c r="Q450" s="38" t="s">
        <v>405</v>
      </c>
      <c r="R450" s="38">
        <v>7147731</v>
      </c>
      <c r="S450" s="38">
        <f t="shared" si="61"/>
        <v>4477833</v>
      </c>
      <c r="T450" s="38">
        <v>271928</v>
      </c>
      <c r="U450" s="38">
        <v>4205905</v>
      </c>
      <c r="W450" s="38" t="s">
        <v>1045</v>
      </c>
      <c r="X450" s="38" t="s">
        <v>408</v>
      </c>
      <c r="Y450" s="38">
        <v>600000</v>
      </c>
      <c r="Z450" s="38">
        <f t="shared" si="62"/>
        <v>1731008</v>
      </c>
      <c r="AA450" s="38">
        <v>116450</v>
      </c>
      <c r="AB450" s="38">
        <v>1614558</v>
      </c>
    </row>
    <row r="451" spans="1:28" ht="15">
      <c r="A451" s="67">
        <v>445</v>
      </c>
      <c r="B451" s="68" t="s">
        <v>1028</v>
      </c>
      <c r="C451" s="67" t="s">
        <v>1029</v>
      </c>
      <c r="D451" s="67" t="s">
        <v>939</v>
      </c>
      <c r="E451" s="16" t="s">
        <v>1030</v>
      </c>
      <c r="F451" s="52">
        <f t="shared" si="60"/>
        <v>8939764</v>
      </c>
      <c r="G451" s="30">
        <f>VLOOKUP(C451,P$7:U451,3,FALSE)</f>
        <v>5943300</v>
      </c>
      <c r="H451" s="30">
        <f t="shared" si="63"/>
        <v>2469139</v>
      </c>
      <c r="I451" s="30">
        <f t="shared" si="64"/>
        <v>886215</v>
      </c>
      <c r="J451" s="30">
        <f t="shared" si="65"/>
        <v>1582924</v>
      </c>
      <c r="K451" s="30">
        <f t="shared" si="66"/>
        <v>0</v>
      </c>
      <c r="L451" s="30">
        <f t="shared" si="67"/>
        <v>527325</v>
      </c>
      <c r="M451" s="53">
        <f t="shared" si="68"/>
        <v>297655</v>
      </c>
      <c r="N451" s="53">
        <f t="shared" si="69"/>
        <v>229670</v>
      </c>
      <c r="O451" s="53"/>
      <c r="P451" s="38" t="s">
        <v>1039</v>
      </c>
      <c r="Q451" s="38" t="s">
        <v>406</v>
      </c>
      <c r="R451" s="38">
        <v>189000</v>
      </c>
      <c r="S451" s="38">
        <f t="shared" si="61"/>
        <v>2250322</v>
      </c>
      <c r="T451" s="38">
        <v>783826</v>
      </c>
      <c r="U451" s="38">
        <v>1466496</v>
      </c>
      <c r="W451" s="38" t="s">
        <v>1048</v>
      </c>
      <c r="X451" s="38" t="s">
        <v>409</v>
      </c>
      <c r="Y451" s="38">
        <v>40001</v>
      </c>
      <c r="Z451" s="38">
        <f t="shared" si="62"/>
        <v>3475477</v>
      </c>
      <c r="AA451" s="38">
        <v>1992001</v>
      </c>
      <c r="AB451" s="38">
        <v>1483476</v>
      </c>
    </row>
    <row r="452" spans="1:28" ht="15">
      <c r="A452" s="67">
        <v>446</v>
      </c>
      <c r="B452" s="68" t="s">
        <v>1031</v>
      </c>
      <c r="C452" s="67" t="s">
        <v>1032</v>
      </c>
      <c r="D452" s="67" t="s">
        <v>939</v>
      </c>
      <c r="E452" s="16" t="s">
        <v>1033</v>
      </c>
      <c r="F452" s="52">
        <f t="shared" si="60"/>
        <v>1675332</v>
      </c>
      <c r="G452" s="30">
        <v>0</v>
      </c>
      <c r="H452" s="30">
        <f t="shared" si="63"/>
        <v>0</v>
      </c>
      <c r="I452" s="30">
        <v>0</v>
      </c>
      <c r="J452" s="30">
        <v>0</v>
      </c>
      <c r="K452" s="30">
        <f t="shared" si="66"/>
        <v>405988</v>
      </c>
      <c r="L452" s="30">
        <f t="shared" si="67"/>
        <v>1269344</v>
      </c>
      <c r="M452" s="53">
        <f t="shared" si="68"/>
        <v>0</v>
      </c>
      <c r="N452" s="53">
        <f t="shared" si="69"/>
        <v>1269344</v>
      </c>
      <c r="O452" s="53"/>
      <c r="P452" s="38" t="s">
        <v>1042</v>
      </c>
      <c r="Q452" s="38" t="s">
        <v>407</v>
      </c>
      <c r="R452" s="38">
        <v>11008574</v>
      </c>
      <c r="S452" s="38">
        <f t="shared" si="61"/>
        <v>21478119</v>
      </c>
      <c r="T452" s="38">
        <v>5393718</v>
      </c>
      <c r="U452" s="38">
        <v>16084401</v>
      </c>
      <c r="W452" s="38" t="s">
        <v>1051</v>
      </c>
      <c r="X452" s="38" t="s">
        <v>410</v>
      </c>
      <c r="Y452" s="38">
        <v>442160</v>
      </c>
      <c r="Z452" s="38">
        <f t="shared" si="62"/>
        <v>11041023</v>
      </c>
      <c r="AA452" s="38">
        <v>3943560</v>
      </c>
      <c r="AB452" s="38">
        <v>7097463</v>
      </c>
    </row>
    <row r="453" spans="1:28" ht="15">
      <c r="A453" s="67">
        <v>447</v>
      </c>
      <c r="B453" s="68" t="s">
        <v>1034</v>
      </c>
      <c r="C453" s="67" t="s">
        <v>1035</v>
      </c>
      <c r="D453" s="67" t="s">
        <v>939</v>
      </c>
      <c r="E453" s="16" t="s">
        <v>1036</v>
      </c>
      <c r="F453" s="52">
        <f t="shared" si="60"/>
        <v>14418558</v>
      </c>
      <c r="G453" s="30">
        <f>VLOOKUP(C453,P$7:U453,3,FALSE)</f>
        <v>7147731</v>
      </c>
      <c r="H453" s="30">
        <f t="shared" si="63"/>
        <v>4477833</v>
      </c>
      <c r="I453" s="30">
        <f t="shared" si="64"/>
        <v>271928</v>
      </c>
      <c r="J453" s="30">
        <f t="shared" si="65"/>
        <v>4205905</v>
      </c>
      <c r="K453" s="30">
        <f t="shared" si="66"/>
        <v>1227252</v>
      </c>
      <c r="L453" s="30">
        <f t="shared" si="67"/>
        <v>1565742</v>
      </c>
      <c r="M453" s="53">
        <f t="shared" si="68"/>
        <v>12000</v>
      </c>
      <c r="N453" s="53">
        <f t="shared" si="69"/>
        <v>1553742</v>
      </c>
      <c r="O453" s="53"/>
      <c r="P453" s="38" t="s">
        <v>1045</v>
      </c>
      <c r="Q453" s="38" t="s">
        <v>408</v>
      </c>
      <c r="R453" s="38">
        <v>240000</v>
      </c>
      <c r="S453" s="38">
        <f t="shared" si="61"/>
        <v>933438</v>
      </c>
      <c r="T453" s="38">
        <v>96650</v>
      </c>
      <c r="U453" s="38">
        <v>836788</v>
      </c>
      <c r="W453" s="38" t="s">
        <v>1054</v>
      </c>
      <c r="X453" s="38" t="s">
        <v>411</v>
      </c>
      <c r="Y453" s="38">
        <v>0</v>
      </c>
      <c r="Z453" s="38">
        <f t="shared" si="62"/>
        <v>147600</v>
      </c>
      <c r="AA453" s="38">
        <v>500</v>
      </c>
      <c r="AB453" s="38">
        <v>147100</v>
      </c>
    </row>
    <row r="454" spans="1:28" ht="15">
      <c r="A454" s="67">
        <v>448</v>
      </c>
      <c r="B454" s="68" t="s">
        <v>1038</v>
      </c>
      <c r="C454" s="67" t="s">
        <v>1039</v>
      </c>
      <c r="D454" s="67" t="s">
        <v>1037</v>
      </c>
      <c r="E454" s="16" t="s">
        <v>1040</v>
      </c>
      <c r="F454" s="52">
        <f t="shared" si="60"/>
        <v>2748145</v>
      </c>
      <c r="G454" s="30">
        <f>VLOOKUP(C454,P$7:U454,3,FALSE)</f>
        <v>189000</v>
      </c>
      <c r="H454" s="30">
        <f t="shared" si="63"/>
        <v>2250322</v>
      </c>
      <c r="I454" s="30">
        <f t="shared" si="64"/>
        <v>783826</v>
      </c>
      <c r="J454" s="30">
        <f t="shared" si="65"/>
        <v>1466496</v>
      </c>
      <c r="K454" s="30">
        <f t="shared" si="66"/>
        <v>101000</v>
      </c>
      <c r="L454" s="30">
        <f t="shared" si="67"/>
        <v>207823</v>
      </c>
      <c r="M454" s="53">
        <f t="shared" si="68"/>
        <v>20975</v>
      </c>
      <c r="N454" s="53">
        <f t="shared" si="69"/>
        <v>186848</v>
      </c>
      <c r="O454" s="53"/>
      <c r="P454" s="38" t="s">
        <v>1048</v>
      </c>
      <c r="Q454" s="38" t="s">
        <v>409</v>
      </c>
      <c r="R454" s="38">
        <v>1555501</v>
      </c>
      <c r="S454" s="38">
        <f t="shared" si="61"/>
        <v>6302728</v>
      </c>
      <c r="T454" s="38">
        <v>359305</v>
      </c>
      <c r="U454" s="38">
        <v>5943423</v>
      </c>
      <c r="W454" s="38" t="s">
        <v>1057</v>
      </c>
      <c r="X454" s="38" t="s">
        <v>412</v>
      </c>
      <c r="Y454" s="38">
        <v>0</v>
      </c>
      <c r="Z454" s="38">
        <f t="shared" si="62"/>
        <v>3795975</v>
      </c>
      <c r="AA454" s="38">
        <v>77900</v>
      </c>
      <c r="AB454" s="38">
        <v>3718075</v>
      </c>
    </row>
    <row r="455" spans="1:28" ht="15">
      <c r="A455" s="67">
        <v>449</v>
      </c>
      <c r="B455" s="68" t="s">
        <v>1041</v>
      </c>
      <c r="C455" s="67" t="s">
        <v>1042</v>
      </c>
      <c r="D455" s="67" t="s">
        <v>1037</v>
      </c>
      <c r="E455" s="16" t="s">
        <v>1043</v>
      </c>
      <c r="F455" s="52">
        <f aca="true" t="shared" si="70" ref="F455:F518">G455+H455+K455+L455</f>
        <v>119013082</v>
      </c>
      <c r="G455" s="30">
        <f>VLOOKUP(C455,P$7:U455,3,FALSE)</f>
        <v>11008574</v>
      </c>
      <c r="H455" s="30">
        <f t="shared" si="63"/>
        <v>21478119</v>
      </c>
      <c r="I455" s="30">
        <f t="shared" si="64"/>
        <v>5393718</v>
      </c>
      <c r="J455" s="30">
        <f t="shared" si="65"/>
        <v>16084401</v>
      </c>
      <c r="K455" s="30">
        <f t="shared" si="66"/>
        <v>3332550</v>
      </c>
      <c r="L455" s="30">
        <f t="shared" si="67"/>
        <v>83193839</v>
      </c>
      <c r="M455" s="53">
        <f t="shared" si="68"/>
        <v>645026</v>
      </c>
      <c r="N455" s="53">
        <f t="shared" si="69"/>
        <v>82548813</v>
      </c>
      <c r="O455" s="53"/>
      <c r="P455" s="38" t="s">
        <v>1051</v>
      </c>
      <c r="Q455" s="38" t="s">
        <v>410</v>
      </c>
      <c r="R455" s="38">
        <v>206800</v>
      </c>
      <c r="S455" s="38">
        <f t="shared" si="61"/>
        <v>4434355</v>
      </c>
      <c r="T455" s="38">
        <v>746041</v>
      </c>
      <c r="U455" s="38">
        <v>3688314</v>
      </c>
      <c r="W455" s="38" t="s">
        <v>1060</v>
      </c>
      <c r="X455" s="38" t="s">
        <v>413</v>
      </c>
      <c r="Y455" s="38">
        <v>15169536</v>
      </c>
      <c r="Z455" s="38">
        <f t="shared" si="62"/>
        <v>22850306</v>
      </c>
      <c r="AA455" s="38">
        <v>1065000</v>
      </c>
      <c r="AB455" s="38">
        <v>21785306</v>
      </c>
    </row>
    <row r="456" spans="1:28" ht="15">
      <c r="A456" s="67">
        <v>450</v>
      </c>
      <c r="B456" s="68" t="s">
        <v>1044</v>
      </c>
      <c r="C456" s="67" t="s">
        <v>1045</v>
      </c>
      <c r="D456" s="67" t="s">
        <v>1037</v>
      </c>
      <c r="E456" s="16" t="s">
        <v>1046</v>
      </c>
      <c r="F456" s="52">
        <f t="shared" si="70"/>
        <v>3504446</v>
      </c>
      <c r="G456" s="30">
        <f>VLOOKUP(C456,P$7:U456,3,FALSE)</f>
        <v>240000</v>
      </c>
      <c r="H456" s="30">
        <f t="shared" si="63"/>
        <v>933438</v>
      </c>
      <c r="I456" s="30">
        <f t="shared" si="64"/>
        <v>96650</v>
      </c>
      <c r="J456" s="30">
        <f t="shared" si="65"/>
        <v>836788</v>
      </c>
      <c r="K456" s="30">
        <f t="shared" si="66"/>
        <v>600000</v>
      </c>
      <c r="L456" s="30">
        <f t="shared" si="67"/>
        <v>1731008</v>
      </c>
      <c r="M456" s="53">
        <f t="shared" si="68"/>
        <v>116450</v>
      </c>
      <c r="N456" s="53">
        <f t="shared" si="69"/>
        <v>1614558</v>
      </c>
      <c r="O456" s="53"/>
      <c r="P456" s="38" t="s">
        <v>1054</v>
      </c>
      <c r="Q456" s="38" t="s">
        <v>411</v>
      </c>
      <c r="R456" s="38">
        <v>245000</v>
      </c>
      <c r="S456" s="38">
        <f aca="true" t="shared" si="71" ref="S456:S519">T456+U456</f>
        <v>2469767</v>
      </c>
      <c r="T456" s="38">
        <v>682873</v>
      </c>
      <c r="U456" s="38">
        <v>1786894</v>
      </c>
      <c r="W456" s="38" t="s">
        <v>1063</v>
      </c>
      <c r="X456" s="38" t="s">
        <v>414</v>
      </c>
      <c r="Y456" s="38">
        <v>0</v>
      </c>
      <c r="Z456" s="38">
        <f aca="true" t="shared" si="72" ref="Z456:Z519">AA456+AB456</f>
        <v>1250091</v>
      </c>
      <c r="AA456" s="38">
        <v>0</v>
      </c>
      <c r="AB456" s="38">
        <v>1250091</v>
      </c>
    </row>
    <row r="457" spans="1:28" ht="15">
      <c r="A457" s="67">
        <v>451</v>
      </c>
      <c r="B457" s="68" t="s">
        <v>1047</v>
      </c>
      <c r="C457" s="67" t="s">
        <v>1048</v>
      </c>
      <c r="D457" s="67" t="s">
        <v>1037</v>
      </c>
      <c r="E457" s="16" t="s">
        <v>1049</v>
      </c>
      <c r="F457" s="52">
        <f t="shared" si="70"/>
        <v>11373707</v>
      </c>
      <c r="G457" s="30">
        <f>VLOOKUP(C457,P$7:U457,3,FALSE)</f>
        <v>1555501</v>
      </c>
      <c r="H457" s="30">
        <f aca="true" t="shared" si="73" ref="H457:H520">I457+J457</f>
        <v>6302728</v>
      </c>
      <c r="I457" s="30">
        <f aca="true" t="shared" si="74" ref="I457:I520">VLOOKUP(C457,P$7:U$570,5,FALSE)</f>
        <v>359305</v>
      </c>
      <c r="J457" s="30">
        <f aca="true" t="shared" si="75" ref="J457:J520">VLOOKUP(C457,P$7:U$570,6,FALSE)</f>
        <v>5943423</v>
      </c>
      <c r="K457" s="30">
        <f aca="true" t="shared" si="76" ref="K457:K520">VLOOKUP(C457,W$7:AB$566,3,FALSE)</f>
        <v>40001</v>
      </c>
      <c r="L457" s="30">
        <f aca="true" t="shared" si="77" ref="L457:L520">M457+N457</f>
        <v>3475477</v>
      </c>
      <c r="M457" s="53">
        <f aca="true" t="shared" si="78" ref="M457:M520">VLOOKUP(C457,W$7:AB$566,5,FALSE)</f>
        <v>1992001</v>
      </c>
      <c r="N457" s="53">
        <f aca="true" t="shared" si="79" ref="N457:N520">VLOOKUP(C457,W$7:AB$566,6,FALSE)</f>
        <v>1483476</v>
      </c>
      <c r="O457" s="53"/>
      <c r="P457" s="38" t="s">
        <v>1057</v>
      </c>
      <c r="Q457" s="38" t="s">
        <v>412</v>
      </c>
      <c r="R457" s="38">
        <v>1774460</v>
      </c>
      <c r="S457" s="38">
        <f t="shared" si="71"/>
        <v>8917382</v>
      </c>
      <c r="T457" s="38">
        <v>2641290</v>
      </c>
      <c r="U457" s="38">
        <v>6276092</v>
      </c>
      <c r="W457" s="38" t="s">
        <v>1066</v>
      </c>
      <c r="X457" s="38" t="s">
        <v>415</v>
      </c>
      <c r="Y457" s="38">
        <v>0</v>
      </c>
      <c r="Z457" s="38">
        <f t="shared" si="72"/>
        <v>4625</v>
      </c>
      <c r="AA457" s="38">
        <v>0</v>
      </c>
      <c r="AB457" s="38">
        <v>4625</v>
      </c>
    </row>
    <row r="458" spans="1:28" ht="15">
      <c r="A458" s="67">
        <v>452</v>
      </c>
      <c r="B458" s="68" t="s">
        <v>1050</v>
      </c>
      <c r="C458" s="67" t="s">
        <v>1051</v>
      </c>
      <c r="D458" s="67" t="s">
        <v>1037</v>
      </c>
      <c r="E458" s="16" t="s">
        <v>1052</v>
      </c>
      <c r="F458" s="52">
        <f t="shared" si="70"/>
        <v>16124338</v>
      </c>
      <c r="G458" s="30">
        <f>VLOOKUP(C458,P$7:U458,3,FALSE)</f>
        <v>206800</v>
      </c>
      <c r="H458" s="30">
        <f t="shared" si="73"/>
        <v>4434355</v>
      </c>
      <c r="I458" s="30">
        <f t="shared" si="74"/>
        <v>746041</v>
      </c>
      <c r="J458" s="30">
        <f t="shared" si="75"/>
        <v>3688314</v>
      </c>
      <c r="K458" s="30">
        <f t="shared" si="76"/>
        <v>442160</v>
      </c>
      <c r="L458" s="30">
        <f t="shared" si="77"/>
        <v>11041023</v>
      </c>
      <c r="M458" s="53">
        <f t="shared" si="78"/>
        <v>3943560</v>
      </c>
      <c r="N458" s="53">
        <f t="shared" si="79"/>
        <v>7097463</v>
      </c>
      <c r="O458" s="53"/>
      <c r="P458" s="38" t="s">
        <v>1060</v>
      </c>
      <c r="Q458" s="38" t="s">
        <v>413</v>
      </c>
      <c r="R458" s="38">
        <v>2949700</v>
      </c>
      <c r="S458" s="38">
        <f t="shared" si="71"/>
        <v>12314587</v>
      </c>
      <c r="T458" s="38">
        <v>332025</v>
      </c>
      <c r="U458" s="38">
        <v>11982562</v>
      </c>
      <c r="W458" s="38" t="s">
        <v>1069</v>
      </c>
      <c r="X458" s="38" t="s">
        <v>416</v>
      </c>
      <c r="Y458" s="38">
        <v>5500</v>
      </c>
      <c r="Z458" s="38">
        <f t="shared" si="72"/>
        <v>2026910</v>
      </c>
      <c r="AA458" s="38">
        <v>500</v>
      </c>
      <c r="AB458" s="38">
        <v>2026410</v>
      </c>
    </row>
    <row r="459" spans="1:28" ht="15">
      <c r="A459" s="67">
        <v>453</v>
      </c>
      <c r="B459" s="68" t="s">
        <v>1053</v>
      </c>
      <c r="C459" s="67" t="s">
        <v>1054</v>
      </c>
      <c r="D459" s="67" t="s">
        <v>1037</v>
      </c>
      <c r="E459" s="16" t="s">
        <v>1055</v>
      </c>
      <c r="F459" s="52">
        <f t="shared" si="70"/>
        <v>2862367</v>
      </c>
      <c r="G459" s="30">
        <f>VLOOKUP(C459,P$7:U459,3,FALSE)</f>
        <v>245000</v>
      </c>
      <c r="H459" s="30">
        <f t="shared" si="73"/>
        <v>2469767</v>
      </c>
      <c r="I459" s="30">
        <f t="shared" si="74"/>
        <v>682873</v>
      </c>
      <c r="J459" s="30">
        <f t="shared" si="75"/>
        <v>1786894</v>
      </c>
      <c r="K459" s="30">
        <f t="shared" si="76"/>
        <v>0</v>
      </c>
      <c r="L459" s="30">
        <f t="shared" si="77"/>
        <v>147600</v>
      </c>
      <c r="M459" s="53">
        <f t="shared" si="78"/>
        <v>500</v>
      </c>
      <c r="N459" s="53">
        <f t="shared" si="79"/>
        <v>147100</v>
      </c>
      <c r="O459" s="53"/>
      <c r="P459" s="38" t="s">
        <v>1063</v>
      </c>
      <c r="Q459" s="38" t="s">
        <v>414</v>
      </c>
      <c r="R459" s="38">
        <v>0</v>
      </c>
      <c r="S459" s="38">
        <f t="shared" si="71"/>
        <v>5886334</v>
      </c>
      <c r="T459" s="38">
        <v>679967</v>
      </c>
      <c r="U459" s="38">
        <v>5206367</v>
      </c>
      <c r="W459" s="38" t="s">
        <v>1072</v>
      </c>
      <c r="X459" s="38" t="s">
        <v>417</v>
      </c>
      <c r="Y459" s="38">
        <v>0</v>
      </c>
      <c r="Z459" s="38">
        <f t="shared" si="72"/>
        <v>18232537</v>
      </c>
      <c r="AA459" s="38">
        <v>0</v>
      </c>
      <c r="AB459" s="38">
        <v>18232537</v>
      </c>
    </row>
    <row r="460" spans="1:28" ht="15">
      <c r="A460" s="67">
        <v>454</v>
      </c>
      <c r="B460" s="68" t="s">
        <v>1056</v>
      </c>
      <c r="C460" s="67" t="s">
        <v>1057</v>
      </c>
      <c r="D460" s="67" t="s">
        <v>1037</v>
      </c>
      <c r="E460" s="16" t="s">
        <v>1058</v>
      </c>
      <c r="F460" s="52">
        <f t="shared" si="70"/>
        <v>14487817</v>
      </c>
      <c r="G460" s="30">
        <f>VLOOKUP(C460,P$7:U460,3,FALSE)</f>
        <v>1774460</v>
      </c>
      <c r="H460" s="30">
        <f t="shared" si="73"/>
        <v>8917382</v>
      </c>
      <c r="I460" s="30">
        <f t="shared" si="74"/>
        <v>2641290</v>
      </c>
      <c r="J460" s="30">
        <f t="shared" si="75"/>
        <v>6276092</v>
      </c>
      <c r="K460" s="30">
        <f t="shared" si="76"/>
        <v>0</v>
      </c>
      <c r="L460" s="30">
        <f t="shared" si="77"/>
        <v>3795975</v>
      </c>
      <c r="M460" s="53">
        <f t="shared" si="78"/>
        <v>77900</v>
      </c>
      <c r="N460" s="53">
        <f t="shared" si="79"/>
        <v>3718075</v>
      </c>
      <c r="O460" s="53"/>
      <c r="P460" s="38" t="s">
        <v>1066</v>
      </c>
      <c r="Q460" s="38" t="s">
        <v>415</v>
      </c>
      <c r="R460" s="38">
        <v>133800</v>
      </c>
      <c r="S460" s="38">
        <f t="shared" si="71"/>
        <v>452049</v>
      </c>
      <c r="T460" s="38">
        <v>2600</v>
      </c>
      <c r="U460" s="38">
        <v>449449</v>
      </c>
      <c r="W460" s="38" t="s">
        <v>1075</v>
      </c>
      <c r="X460" s="38" t="s">
        <v>418</v>
      </c>
      <c r="Y460" s="38">
        <v>7500</v>
      </c>
      <c r="Z460" s="38">
        <f t="shared" si="72"/>
        <v>1874157</v>
      </c>
      <c r="AA460" s="38">
        <v>0</v>
      </c>
      <c r="AB460" s="38">
        <v>1874157</v>
      </c>
    </row>
    <row r="461" spans="1:28" ht="15">
      <c r="A461" s="67">
        <v>455</v>
      </c>
      <c r="B461" s="68" t="s">
        <v>1059</v>
      </c>
      <c r="C461" s="67" t="s">
        <v>1060</v>
      </c>
      <c r="D461" s="67" t="s">
        <v>1037</v>
      </c>
      <c r="E461" s="16" t="s">
        <v>1061</v>
      </c>
      <c r="F461" s="52">
        <f t="shared" si="70"/>
        <v>53284129</v>
      </c>
      <c r="G461" s="30">
        <f>VLOOKUP(C461,P$7:U461,3,FALSE)</f>
        <v>2949700</v>
      </c>
      <c r="H461" s="30">
        <f t="shared" si="73"/>
        <v>12314587</v>
      </c>
      <c r="I461" s="30">
        <f t="shared" si="74"/>
        <v>332025</v>
      </c>
      <c r="J461" s="30">
        <f t="shared" si="75"/>
        <v>11982562</v>
      </c>
      <c r="K461" s="30">
        <f t="shared" si="76"/>
        <v>15169536</v>
      </c>
      <c r="L461" s="30">
        <f t="shared" si="77"/>
        <v>22850306</v>
      </c>
      <c r="M461" s="53">
        <f t="shared" si="78"/>
        <v>1065000</v>
      </c>
      <c r="N461" s="53">
        <f t="shared" si="79"/>
        <v>21785306</v>
      </c>
      <c r="O461" s="53"/>
      <c r="P461" s="38" t="s">
        <v>1069</v>
      </c>
      <c r="Q461" s="38" t="s">
        <v>416</v>
      </c>
      <c r="R461" s="38">
        <v>171150</v>
      </c>
      <c r="S461" s="38">
        <f t="shared" si="71"/>
        <v>4670635</v>
      </c>
      <c r="T461" s="38">
        <v>1261215</v>
      </c>
      <c r="U461" s="38">
        <v>3409420</v>
      </c>
      <c r="W461" s="38" t="s">
        <v>1078</v>
      </c>
      <c r="X461" s="38" t="s">
        <v>419</v>
      </c>
      <c r="Y461" s="38">
        <v>1252045</v>
      </c>
      <c r="Z461" s="38">
        <f t="shared" si="72"/>
        <v>37065136</v>
      </c>
      <c r="AA461" s="38">
        <v>1238600</v>
      </c>
      <c r="AB461" s="38">
        <v>35826536</v>
      </c>
    </row>
    <row r="462" spans="1:28" ht="15">
      <c r="A462" s="67">
        <v>456</v>
      </c>
      <c r="B462" s="68" t="s">
        <v>1062</v>
      </c>
      <c r="C462" s="67" t="s">
        <v>1063</v>
      </c>
      <c r="D462" s="67" t="s">
        <v>1037</v>
      </c>
      <c r="E462" s="16" t="s">
        <v>1064</v>
      </c>
      <c r="F462" s="52">
        <f t="shared" si="70"/>
        <v>7136425</v>
      </c>
      <c r="G462" s="30">
        <f>VLOOKUP(C462,P$7:U462,3,FALSE)</f>
        <v>0</v>
      </c>
      <c r="H462" s="30">
        <f t="shared" si="73"/>
        <v>5886334</v>
      </c>
      <c r="I462" s="30">
        <f t="shared" si="74"/>
        <v>679967</v>
      </c>
      <c r="J462" s="30">
        <f t="shared" si="75"/>
        <v>5206367</v>
      </c>
      <c r="K462" s="30">
        <f t="shared" si="76"/>
        <v>0</v>
      </c>
      <c r="L462" s="30">
        <f t="shared" si="77"/>
        <v>1250091</v>
      </c>
      <c r="M462" s="53">
        <f t="shared" si="78"/>
        <v>0</v>
      </c>
      <c r="N462" s="53">
        <f t="shared" si="79"/>
        <v>1250091</v>
      </c>
      <c r="O462" s="53"/>
      <c r="P462" s="38" t="s">
        <v>1072</v>
      </c>
      <c r="Q462" s="38" t="s">
        <v>417</v>
      </c>
      <c r="R462" s="38">
        <v>321400</v>
      </c>
      <c r="S462" s="38">
        <f t="shared" si="71"/>
        <v>3169188</v>
      </c>
      <c r="T462" s="38">
        <v>559640</v>
      </c>
      <c r="U462" s="38">
        <v>2609548</v>
      </c>
      <c r="W462" s="38" t="s">
        <v>1081</v>
      </c>
      <c r="X462" s="38" t="s">
        <v>420</v>
      </c>
      <c r="Y462" s="38">
        <v>532406</v>
      </c>
      <c r="Z462" s="38">
        <f t="shared" si="72"/>
        <v>3596919</v>
      </c>
      <c r="AA462" s="38">
        <v>263100</v>
      </c>
      <c r="AB462" s="38">
        <v>3333819</v>
      </c>
    </row>
    <row r="463" spans="1:28" ht="15">
      <c r="A463" s="67">
        <v>457</v>
      </c>
      <c r="B463" s="68" t="s">
        <v>1065</v>
      </c>
      <c r="C463" s="67" t="s">
        <v>1066</v>
      </c>
      <c r="D463" s="67" t="s">
        <v>1037</v>
      </c>
      <c r="E463" s="16" t="s">
        <v>1067</v>
      </c>
      <c r="F463" s="52">
        <f t="shared" si="70"/>
        <v>590474</v>
      </c>
      <c r="G463" s="30">
        <f>VLOOKUP(C463,P$7:U463,3,FALSE)</f>
        <v>133800</v>
      </c>
      <c r="H463" s="30">
        <f t="shared" si="73"/>
        <v>452049</v>
      </c>
      <c r="I463" s="30">
        <f t="shared" si="74"/>
        <v>2600</v>
      </c>
      <c r="J463" s="30">
        <f t="shared" si="75"/>
        <v>449449</v>
      </c>
      <c r="K463" s="30">
        <f t="shared" si="76"/>
        <v>0</v>
      </c>
      <c r="L463" s="30">
        <f t="shared" si="77"/>
        <v>4625</v>
      </c>
      <c r="M463" s="53">
        <f t="shared" si="78"/>
        <v>0</v>
      </c>
      <c r="N463" s="53">
        <f t="shared" si="79"/>
        <v>4625</v>
      </c>
      <c r="O463" s="53"/>
      <c r="P463" s="38" t="s">
        <v>1075</v>
      </c>
      <c r="Q463" s="38" t="s">
        <v>418</v>
      </c>
      <c r="R463" s="38">
        <v>0</v>
      </c>
      <c r="S463" s="38">
        <f t="shared" si="71"/>
        <v>2259513</v>
      </c>
      <c r="T463" s="38">
        <v>313200</v>
      </c>
      <c r="U463" s="38">
        <v>1946313</v>
      </c>
      <c r="W463" s="38" t="s">
        <v>1084</v>
      </c>
      <c r="X463" s="38" t="s">
        <v>421</v>
      </c>
      <c r="Y463" s="38">
        <v>932500</v>
      </c>
      <c r="Z463" s="38">
        <f t="shared" si="72"/>
        <v>6951540</v>
      </c>
      <c r="AA463" s="38">
        <v>1065000</v>
      </c>
      <c r="AB463" s="38">
        <v>5886540</v>
      </c>
    </row>
    <row r="464" spans="1:28" ht="15">
      <c r="A464" s="67">
        <v>458</v>
      </c>
      <c r="B464" s="68" t="s">
        <v>1068</v>
      </c>
      <c r="C464" s="67" t="s">
        <v>1069</v>
      </c>
      <c r="D464" s="67" t="s">
        <v>1037</v>
      </c>
      <c r="E464" s="16" t="s">
        <v>1070</v>
      </c>
      <c r="F464" s="52">
        <f t="shared" si="70"/>
        <v>6874195</v>
      </c>
      <c r="G464" s="30">
        <f>VLOOKUP(C464,P$7:U464,3,FALSE)</f>
        <v>171150</v>
      </c>
      <c r="H464" s="30">
        <f t="shared" si="73"/>
        <v>4670635</v>
      </c>
      <c r="I464" s="30">
        <f t="shared" si="74"/>
        <v>1261215</v>
      </c>
      <c r="J464" s="30">
        <f t="shared" si="75"/>
        <v>3409420</v>
      </c>
      <c r="K464" s="30">
        <f t="shared" si="76"/>
        <v>5500</v>
      </c>
      <c r="L464" s="30">
        <f t="shared" si="77"/>
        <v>2026910</v>
      </c>
      <c r="M464" s="53">
        <f t="shared" si="78"/>
        <v>500</v>
      </c>
      <c r="N464" s="53">
        <f t="shared" si="79"/>
        <v>2026410</v>
      </c>
      <c r="O464" s="53"/>
      <c r="P464" s="38" t="s">
        <v>1078</v>
      </c>
      <c r="Q464" s="38" t="s">
        <v>419</v>
      </c>
      <c r="R464" s="38">
        <v>3798590</v>
      </c>
      <c r="S464" s="38">
        <f t="shared" si="71"/>
        <v>26657372</v>
      </c>
      <c r="T464" s="38">
        <v>3741664</v>
      </c>
      <c r="U464" s="38">
        <v>22915708</v>
      </c>
      <c r="W464" s="38" t="s">
        <v>1087</v>
      </c>
      <c r="X464" s="38" t="s">
        <v>437</v>
      </c>
      <c r="Y464" s="38">
        <v>218300</v>
      </c>
      <c r="Z464" s="38">
        <f t="shared" si="72"/>
        <v>419376</v>
      </c>
      <c r="AA464" s="38">
        <v>69000</v>
      </c>
      <c r="AB464" s="38">
        <v>350376</v>
      </c>
    </row>
    <row r="465" spans="1:28" ht="15">
      <c r="A465" s="67">
        <v>459</v>
      </c>
      <c r="B465" s="68" t="s">
        <v>1071</v>
      </c>
      <c r="C465" s="67" t="s">
        <v>1072</v>
      </c>
      <c r="D465" s="67" t="s">
        <v>1037</v>
      </c>
      <c r="E465" s="16" t="s">
        <v>1073</v>
      </c>
      <c r="F465" s="52">
        <f t="shared" si="70"/>
        <v>21723125</v>
      </c>
      <c r="G465" s="30">
        <f>VLOOKUP(C465,P$7:U465,3,FALSE)</f>
        <v>321400</v>
      </c>
      <c r="H465" s="30">
        <f t="shared" si="73"/>
        <v>3169188</v>
      </c>
      <c r="I465" s="30">
        <f t="shared" si="74"/>
        <v>559640</v>
      </c>
      <c r="J465" s="30">
        <f t="shared" si="75"/>
        <v>2609548</v>
      </c>
      <c r="K465" s="30">
        <f t="shared" si="76"/>
        <v>0</v>
      </c>
      <c r="L465" s="30">
        <f t="shared" si="77"/>
        <v>18232537</v>
      </c>
      <c r="M465" s="53">
        <f t="shared" si="78"/>
        <v>0</v>
      </c>
      <c r="N465" s="53">
        <f t="shared" si="79"/>
        <v>18232537</v>
      </c>
      <c r="O465" s="53"/>
      <c r="P465" s="38" t="s">
        <v>1081</v>
      </c>
      <c r="Q465" s="38" t="s">
        <v>420</v>
      </c>
      <c r="R465" s="38">
        <v>2028940</v>
      </c>
      <c r="S465" s="38">
        <f t="shared" si="71"/>
        <v>10045229</v>
      </c>
      <c r="T465" s="38">
        <v>2659733</v>
      </c>
      <c r="U465" s="38">
        <v>7385496</v>
      </c>
      <c r="W465" s="38" t="s">
        <v>1090</v>
      </c>
      <c r="X465" s="38" t="s">
        <v>422</v>
      </c>
      <c r="Y465" s="38">
        <v>239925</v>
      </c>
      <c r="Z465" s="38">
        <f t="shared" si="72"/>
        <v>175577</v>
      </c>
      <c r="AA465" s="38">
        <v>0</v>
      </c>
      <c r="AB465" s="38">
        <v>175577</v>
      </c>
    </row>
    <row r="466" spans="1:28" ht="15">
      <c r="A466" s="67">
        <v>460</v>
      </c>
      <c r="B466" s="68" t="s">
        <v>1074</v>
      </c>
      <c r="C466" s="67" t="s">
        <v>1075</v>
      </c>
      <c r="D466" s="67" t="s">
        <v>1037</v>
      </c>
      <c r="E466" s="16" t="s">
        <v>1076</v>
      </c>
      <c r="F466" s="52">
        <f t="shared" si="70"/>
        <v>4141170</v>
      </c>
      <c r="G466" s="30">
        <f>VLOOKUP(C466,P$7:U466,3,FALSE)</f>
        <v>0</v>
      </c>
      <c r="H466" s="30">
        <f t="shared" si="73"/>
        <v>2259513</v>
      </c>
      <c r="I466" s="30">
        <f t="shared" si="74"/>
        <v>313200</v>
      </c>
      <c r="J466" s="30">
        <f t="shared" si="75"/>
        <v>1946313</v>
      </c>
      <c r="K466" s="30">
        <f t="shared" si="76"/>
        <v>7500</v>
      </c>
      <c r="L466" s="30">
        <f t="shared" si="77"/>
        <v>1874157</v>
      </c>
      <c r="M466" s="53">
        <f t="shared" si="78"/>
        <v>0</v>
      </c>
      <c r="N466" s="53">
        <f t="shared" si="79"/>
        <v>1874157</v>
      </c>
      <c r="O466" s="53"/>
      <c r="P466" s="38" t="s">
        <v>1084</v>
      </c>
      <c r="Q466" s="38" t="s">
        <v>421</v>
      </c>
      <c r="R466" s="38">
        <v>9825187</v>
      </c>
      <c r="S466" s="38">
        <f t="shared" si="71"/>
        <v>2032790</v>
      </c>
      <c r="T466" s="38">
        <v>149200</v>
      </c>
      <c r="U466" s="38">
        <v>1883590</v>
      </c>
      <c r="W466" s="38" t="s">
        <v>1093</v>
      </c>
      <c r="X466" s="38" t="s">
        <v>423</v>
      </c>
      <c r="Y466" s="38">
        <v>84000</v>
      </c>
      <c r="Z466" s="38">
        <f t="shared" si="72"/>
        <v>39000</v>
      </c>
      <c r="AA466" s="38">
        <v>0</v>
      </c>
      <c r="AB466" s="38">
        <v>39000</v>
      </c>
    </row>
    <row r="467" spans="1:28" ht="15">
      <c r="A467" s="67">
        <v>461</v>
      </c>
      <c r="B467" s="68" t="s">
        <v>1077</v>
      </c>
      <c r="C467" s="67" t="s">
        <v>1078</v>
      </c>
      <c r="D467" s="67" t="s">
        <v>1037</v>
      </c>
      <c r="E467" s="16" t="s">
        <v>1079</v>
      </c>
      <c r="F467" s="52">
        <f t="shared" si="70"/>
        <v>68773143</v>
      </c>
      <c r="G467" s="30">
        <f>VLOOKUP(C467,P$7:U467,3,FALSE)</f>
        <v>3798590</v>
      </c>
      <c r="H467" s="30">
        <f t="shared" si="73"/>
        <v>26657372</v>
      </c>
      <c r="I467" s="30">
        <f t="shared" si="74"/>
        <v>3741664</v>
      </c>
      <c r="J467" s="30">
        <f t="shared" si="75"/>
        <v>22915708</v>
      </c>
      <c r="K467" s="30">
        <f t="shared" si="76"/>
        <v>1252045</v>
      </c>
      <c r="L467" s="30">
        <f t="shared" si="77"/>
        <v>37065136</v>
      </c>
      <c r="M467" s="53">
        <f t="shared" si="78"/>
        <v>1238600</v>
      </c>
      <c r="N467" s="53">
        <f t="shared" si="79"/>
        <v>35826536</v>
      </c>
      <c r="O467" s="53"/>
      <c r="P467" s="38" t="s">
        <v>1087</v>
      </c>
      <c r="Q467" s="38" t="s">
        <v>437</v>
      </c>
      <c r="R467" s="38">
        <v>980000</v>
      </c>
      <c r="S467" s="38">
        <f t="shared" si="71"/>
        <v>482290</v>
      </c>
      <c r="T467" s="38">
        <v>143000</v>
      </c>
      <c r="U467" s="38">
        <v>339290</v>
      </c>
      <c r="W467" s="38" t="s">
        <v>1096</v>
      </c>
      <c r="X467" s="38" t="s">
        <v>424</v>
      </c>
      <c r="Y467" s="38">
        <v>400900</v>
      </c>
      <c r="Z467" s="38">
        <f t="shared" si="72"/>
        <v>1412442</v>
      </c>
      <c r="AA467" s="38">
        <v>0</v>
      </c>
      <c r="AB467" s="38">
        <v>1412442</v>
      </c>
    </row>
    <row r="468" spans="1:28" ht="15">
      <c r="A468" s="67">
        <v>462</v>
      </c>
      <c r="B468" s="68" t="s">
        <v>1080</v>
      </c>
      <c r="C468" s="67" t="s">
        <v>1081</v>
      </c>
      <c r="D468" s="67" t="s">
        <v>1037</v>
      </c>
      <c r="E468" s="16" t="s">
        <v>1082</v>
      </c>
      <c r="F468" s="52">
        <f t="shared" si="70"/>
        <v>16203494</v>
      </c>
      <c r="G468" s="30">
        <f>VLOOKUP(C468,P$7:U468,3,FALSE)</f>
        <v>2028940</v>
      </c>
      <c r="H468" s="30">
        <f t="shared" si="73"/>
        <v>10045229</v>
      </c>
      <c r="I468" s="30">
        <f t="shared" si="74"/>
        <v>2659733</v>
      </c>
      <c r="J468" s="30">
        <f t="shared" si="75"/>
        <v>7385496</v>
      </c>
      <c r="K468" s="30">
        <f t="shared" si="76"/>
        <v>532406</v>
      </c>
      <c r="L468" s="30">
        <f t="shared" si="77"/>
        <v>3596919</v>
      </c>
      <c r="M468" s="53">
        <f t="shared" si="78"/>
        <v>263100</v>
      </c>
      <c r="N468" s="53">
        <f t="shared" si="79"/>
        <v>3333819</v>
      </c>
      <c r="O468" s="53"/>
      <c r="P468" s="38" t="s">
        <v>1090</v>
      </c>
      <c r="Q468" s="38" t="s">
        <v>422</v>
      </c>
      <c r="R468" s="38">
        <v>287850</v>
      </c>
      <c r="S468" s="38">
        <f t="shared" si="71"/>
        <v>178973</v>
      </c>
      <c r="T468" s="38">
        <v>40500</v>
      </c>
      <c r="U468" s="38">
        <v>138473</v>
      </c>
      <c r="W468" s="38" t="s">
        <v>1099</v>
      </c>
      <c r="X468" s="38" t="s">
        <v>425</v>
      </c>
      <c r="Y468" s="38">
        <v>405780</v>
      </c>
      <c r="Z468" s="38">
        <f t="shared" si="72"/>
        <v>2809529</v>
      </c>
      <c r="AA468" s="38">
        <v>63500</v>
      </c>
      <c r="AB468" s="38">
        <v>2746029</v>
      </c>
    </row>
    <row r="469" spans="1:28" ht="15">
      <c r="A469" s="67">
        <v>463</v>
      </c>
      <c r="B469" s="68" t="s">
        <v>1083</v>
      </c>
      <c r="C469" s="67" t="s">
        <v>1084</v>
      </c>
      <c r="D469" s="67" t="s">
        <v>1037</v>
      </c>
      <c r="E469" s="16" t="s">
        <v>493</v>
      </c>
      <c r="F469" s="52">
        <f t="shared" si="70"/>
        <v>19742017</v>
      </c>
      <c r="G469" s="30">
        <f>VLOOKUP(C469,P$7:U469,3,FALSE)</f>
        <v>9825187</v>
      </c>
      <c r="H469" s="30">
        <f t="shared" si="73"/>
        <v>2032790</v>
      </c>
      <c r="I469" s="30">
        <f t="shared" si="74"/>
        <v>149200</v>
      </c>
      <c r="J469" s="30">
        <f t="shared" si="75"/>
        <v>1883590</v>
      </c>
      <c r="K469" s="30">
        <f t="shared" si="76"/>
        <v>932500</v>
      </c>
      <c r="L469" s="30">
        <f t="shared" si="77"/>
        <v>6951540</v>
      </c>
      <c r="M469" s="53">
        <f t="shared" si="78"/>
        <v>1065000</v>
      </c>
      <c r="N469" s="53">
        <f t="shared" si="79"/>
        <v>5886540</v>
      </c>
      <c r="O469" s="53"/>
      <c r="P469" s="38" t="s">
        <v>1093</v>
      </c>
      <c r="Q469" s="38" t="s">
        <v>423</v>
      </c>
      <c r="R469" s="38">
        <v>100000</v>
      </c>
      <c r="S469" s="38">
        <f t="shared" si="71"/>
        <v>400000</v>
      </c>
      <c r="T469" s="38">
        <v>203000</v>
      </c>
      <c r="U469" s="38">
        <v>197000</v>
      </c>
      <c r="W469" s="38" t="s">
        <v>1102</v>
      </c>
      <c r="X469" s="38" t="s">
        <v>426</v>
      </c>
      <c r="Y469" s="38">
        <v>339030</v>
      </c>
      <c r="Z469" s="38">
        <f t="shared" si="72"/>
        <v>5594429</v>
      </c>
      <c r="AA469" s="38">
        <v>0</v>
      </c>
      <c r="AB469" s="38">
        <v>5594429</v>
      </c>
    </row>
    <row r="470" spans="1:28" ht="15">
      <c r="A470" s="67">
        <v>464</v>
      </c>
      <c r="B470" s="68" t="s">
        <v>1086</v>
      </c>
      <c r="C470" s="67" t="s">
        <v>1087</v>
      </c>
      <c r="D470" s="67" t="s">
        <v>1085</v>
      </c>
      <c r="E470" s="16" t="s">
        <v>1088</v>
      </c>
      <c r="F470" s="52">
        <f t="shared" si="70"/>
        <v>2099966</v>
      </c>
      <c r="G470" s="30">
        <f>VLOOKUP(C470,P$7:U470,3,FALSE)</f>
        <v>980000</v>
      </c>
      <c r="H470" s="30">
        <f t="shared" si="73"/>
        <v>482290</v>
      </c>
      <c r="I470" s="30">
        <f t="shared" si="74"/>
        <v>143000</v>
      </c>
      <c r="J470" s="30">
        <f t="shared" si="75"/>
        <v>339290</v>
      </c>
      <c r="K470" s="30">
        <f t="shared" si="76"/>
        <v>218300</v>
      </c>
      <c r="L470" s="30">
        <f t="shared" si="77"/>
        <v>419376</v>
      </c>
      <c r="M470" s="53">
        <f t="shared" si="78"/>
        <v>69000</v>
      </c>
      <c r="N470" s="53">
        <f t="shared" si="79"/>
        <v>350376</v>
      </c>
      <c r="O470" s="53"/>
      <c r="P470" s="38" t="s">
        <v>1096</v>
      </c>
      <c r="Q470" s="38" t="s">
        <v>424</v>
      </c>
      <c r="R470" s="38">
        <v>90000</v>
      </c>
      <c r="S470" s="38">
        <f t="shared" si="71"/>
        <v>225396</v>
      </c>
      <c r="T470" s="38">
        <v>89600</v>
      </c>
      <c r="U470" s="38">
        <v>135796</v>
      </c>
      <c r="W470" s="38" t="s">
        <v>1105</v>
      </c>
      <c r="X470" s="38" t="s">
        <v>552</v>
      </c>
      <c r="Y470" s="38">
        <v>9000</v>
      </c>
      <c r="Z470" s="38">
        <f t="shared" si="72"/>
        <v>326400</v>
      </c>
      <c r="AA470" s="38">
        <v>0</v>
      </c>
      <c r="AB470" s="38">
        <v>326400</v>
      </c>
    </row>
    <row r="471" spans="1:28" ht="15">
      <c r="A471" s="67">
        <v>465</v>
      </c>
      <c r="B471" s="68" t="s">
        <v>1089</v>
      </c>
      <c r="C471" s="67" t="s">
        <v>1090</v>
      </c>
      <c r="D471" s="67" t="s">
        <v>1085</v>
      </c>
      <c r="E471" s="16" t="s">
        <v>1091</v>
      </c>
      <c r="F471" s="52">
        <f t="shared" si="70"/>
        <v>882325</v>
      </c>
      <c r="G471" s="30">
        <f>VLOOKUP(C471,P$7:U471,3,FALSE)</f>
        <v>287850</v>
      </c>
      <c r="H471" s="30">
        <f t="shared" si="73"/>
        <v>178973</v>
      </c>
      <c r="I471" s="30">
        <f t="shared" si="74"/>
        <v>40500</v>
      </c>
      <c r="J471" s="30">
        <f t="shared" si="75"/>
        <v>138473</v>
      </c>
      <c r="K471" s="30">
        <f t="shared" si="76"/>
        <v>239925</v>
      </c>
      <c r="L471" s="30">
        <f t="shared" si="77"/>
        <v>175577</v>
      </c>
      <c r="M471" s="53">
        <f t="shared" si="78"/>
        <v>0</v>
      </c>
      <c r="N471" s="53">
        <f t="shared" si="79"/>
        <v>175577</v>
      </c>
      <c r="O471" s="53"/>
      <c r="P471" s="38" t="s">
        <v>1099</v>
      </c>
      <c r="Q471" s="38" t="s">
        <v>425</v>
      </c>
      <c r="R471" s="38">
        <v>672031</v>
      </c>
      <c r="S471" s="38">
        <f t="shared" si="71"/>
        <v>602815</v>
      </c>
      <c r="T471" s="38">
        <v>49100</v>
      </c>
      <c r="U471" s="38">
        <v>553715</v>
      </c>
      <c r="W471" s="38" t="s">
        <v>1108</v>
      </c>
      <c r="X471" s="38" t="s">
        <v>439</v>
      </c>
      <c r="Y471" s="38">
        <v>244603</v>
      </c>
      <c r="Z471" s="38">
        <f t="shared" si="72"/>
        <v>1525832</v>
      </c>
      <c r="AA471" s="38">
        <v>53500</v>
      </c>
      <c r="AB471" s="38">
        <v>1472332</v>
      </c>
    </row>
    <row r="472" spans="1:28" ht="15">
      <c r="A472" s="67">
        <v>466</v>
      </c>
      <c r="B472" s="68" t="s">
        <v>1092</v>
      </c>
      <c r="C472" s="67" t="s">
        <v>1093</v>
      </c>
      <c r="D472" s="67" t="s">
        <v>1085</v>
      </c>
      <c r="E472" s="16" t="s">
        <v>1094</v>
      </c>
      <c r="F472" s="52">
        <f t="shared" si="70"/>
        <v>623000</v>
      </c>
      <c r="G472" s="30">
        <f>VLOOKUP(C472,P$7:U472,3,FALSE)</f>
        <v>100000</v>
      </c>
      <c r="H472" s="30">
        <f t="shared" si="73"/>
        <v>400000</v>
      </c>
      <c r="I472" s="30">
        <f t="shared" si="74"/>
        <v>203000</v>
      </c>
      <c r="J472" s="30">
        <f t="shared" si="75"/>
        <v>197000</v>
      </c>
      <c r="K472" s="30">
        <f t="shared" si="76"/>
        <v>84000</v>
      </c>
      <c r="L472" s="30">
        <f t="shared" si="77"/>
        <v>39000</v>
      </c>
      <c r="M472" s="53">
        <f t="shared" si="78"/>
        <v>0</v>
      </c>
      <c r="N472" s="53">
        <f t="shared" si="79"/>
        <v>39000</v>
      </c>
      <c r="O472" s="53"/>
      <c r="P472" s="38" t="s">
        <v>1102</v>
      </c>
      <c r="Q472" s="38" t="s">
        <v>426</v>
      </c>
      <c r="R472" s="38">
        <v>1888000</v>
      </c>
      <c r="S472" s="38">
        <f t="shared" si="71"/>
        <v>289366</v>
      </c>
      <c r="T472" s="38">
        <v>104318</v>
      </c>
      <c r="U472" s="38">
        <v>185048</v>
      </c>
      <c r="W472" s="38" t="s">
        <v>1111</v>
      </c>
      <c r="X472" s="38" t="s">
        <v>440</v>
      </c>
      <c r="Y472" s="38">
        <v>298114</v>
      </c>
      <c r="Z472" s="38">
        <f t="shared" si="72"/>
        <v>15577361</v>
      </c>
      <c r="AA472" s="38">
        <v>32000</v>
      </c>
      <c r="AB472" s="38">
        <v>15545361</v>
      </c>
    </row>
    <row r="473" spans="1:28" ht="15">
      <c r="A473" s="67">
        <v>467</v>
      </c>
      <c r="B473" s="68" t="s">
        <v>1095</v>
      </c>
      <c r="C473" s="67" t="s">
        <v>1096</v>
      </c>
      <c r="D473" s="67" t="s">
        <v>1085</v>
      </c>
      <c r="E473" s="16" t="s">
        <v>1097</v>
      </c>
      <c r="F473" s="52">
        <f t="shared" si="70"/>
        <v>2128738</v>
      </c>
      <c r="G473" s="30">
        <f>VLOOKUP(C473,P$7:U473,3,FALSE)</f>
        <v>90000</v>
      </c>
      <c r="H473" s="30">
        <f t="shared" si="73"/>
        <v>225396</v>
      </c>
      <c r="I473" s="30">
        <f t="shared" si="74"/>
        <v>89600</v>
      </c>
      <c r="J473" s="30">
        <f t="shared" si="75"/>
        <v>135796</v>
      </c>
      <c r="K473" s="30">
        <f t="shared" si="76"/>
        <v>400900</v>
      </c>
      <c r="L473" s="30">
        <f t="shared" si="77"/>
        <v>1412442</v>
      </c>
      <c r="M473" s="53">
        <f t="shared" si="78"/>
        <v>0</v>
      </c>
      <c r="N473" s="53">
        <f t="shared" si="79"/>
        <v>1412442</v>
      </c>
      <c r="O473" s="53"/>
      <c r="P473" s="38" t="s">
        <v>1105</v>
      </c>
      <c r="Q473" s="38" t="s">
        <v>552</v>
      </c>
      <c r="R473" s="38">
        <v>62286</v>
      </c>
      <c r="S473" s="38">
        <f t="shared" si="71"/>
        <v>276389</v>
      </c>
      <c r="T473" s="38">
        <v>0</v>
      </c>
      <c r="U473" s="38">
        <v>276389</v>
      </c>
      <c r="W473" s="38" t="s">
        <v>1114</v>
      </c>
      <c r="X473" s="38" t="s">
        <v>441</v>
      </c>
      <c r="Y473" s="38">
        <v>489538</v>
      </c>
      <c r="Z473" s="38">
        <f t="shared" si="72"/>
        <v>1935665</v>
      </c>
      <c r="AA473" s="38">
        <v>3000</v>
      </c>
      <c r="AB473" s="38">
        <v>1932665</v>
      </c>
    </row>
    <row r="474" spans="1:28" ht="15">
      <c r="A474" s="67">
        <v>468</v>
      </c>
      <c r="B474" s="68" t="s">
        <v>1098</v>
      </c>
      <c r="C474" s="67" t="s">
        <v>1099</v>
      </c>
      <c r="D474" s="67" t="s">
        <v>1085</v>
      </c>
      <c r="E474" s="16" t="s">
        <v>1100</v>
      </c>
      <c r="F474" s="52">
        <f t="shared" si="70"/>
        <v>4490155</v>
      </c>
      <c r="G474" s="30">
        <f>VLOOKUP(C474,P$7:U474,3,FALSE)</f>
        <v>672031</v>
      </c>
      <c r="H474" s="30">
        <f t="shared" si="73"/>
        <v>602815</v>
      </c>
      <c r="I474" s="30">
        <f t="shared" si="74"/>
        <v>49100</v>
      </c>
      <c r="J474" s="30">
        <f t="shared" si="75"/>
        <v>553715</v>
      </c>
      <c r="K474" s="30">
        <f t="shared" si="76"/>
        <v>405780</v>
      </c>
      <c r="L474" s="30">
        <f t="shared" si="77"/>
        <v>2809529</v>
      </c>
      <c r="M474" s="53">
        <f t="shared" si="78"/>
        <v>63500</v>
      </c>
      <c r="N474" s="53">
        <f t="shared" si="79"/>
        <v>2746029</v>
      </c>
      <c r="O474" s="53"/>
      <c r="P474" s="38" t="s">
        <v>1108</v>
      </c>
      <c r="Q474" s="38" t="s">
        <v>439</v>
      </c>
      <c r="R474" s="38">
        <v>144098</v>
      </c>
      <c r="S474" s="38">
        <f t="shared" si="71"/>
        <v>2063867</v>
      </c>
      <c r="T474" s="38">
        <v>221585</v>
      </c>
      <c r="U474" s="38">
        <v>1842282</v>
      </c>
      <c r="W474" s="38" t="s">
        <v>1117</v>
      </c>
      <c r="X474" s="38" t="s">
        <v>442</v>
      </c>
      <c r="Y474" s="38">
        <v>61000</v>
      </c>
      <c r="Z474" s="38">
        <f t="shared" si="72"/>
        <v>3154599</v>
      </c>
      <c r="AA474" s="38">
        <v>0</v>
      </c>
      <c r="AB474" s="38">
        <v>3154599</v>
      </c>
    </row>
    <row r="475" spans="1:28" ht="15">
      <c r="A475" s="67">
        <v>469</v>
      </c>
      <c r="B475" s="68" t="s">
        <v>1101</v>
      </c>
      <c r="C475" s="67" t="s">
        <v>1102</v>
      </c>
      <c r="D475" s="67" t="s">
        <v>1085</v>
      </c>
      <c r="E475" s="16" t="s">
        <v>1103</v>
      </c>
      <c r="F475" s="52">
        <f t="shared" si="70"/>
        <v>8110825</v>
      </c>
      <c r="G475" s="30">
        <f>VLOOKUP(C475,P$7:U475,3,FALSE)</f>
        <v>1888000</v>
      </c>
      <c r="H475" s="30">
        <f t="shared" si="73"/>
        <v>289366</v>
      </c>
      <c r="I475" s="30">
        <f t="shared" si="74"/>
        <v>104318</v>
      </c>
      <c r="J475" s="30">
        <f t="shared" si="75"/>
        <v>185048</v>
      </c>
      <c r="K475" s="30">
        <f t="shared" si="76"/>
        <v>339030</v>
      </c>
      <c r="L475" s="30">
        <f t="shared" si="77"/>
        <v>5594429</v>
      </c>
      <c r="M475" s="53">
        <f t="shared" si="78"/>
        <v>0</v>
      </c>
      <c r="N475" s="53">
        <f t="shared" si="79"/>
        <v>5594429</v>
      </c>
      <c r="O475" s="53"/>
      <c r="P475" s="38" t="s">
        <v>1111</v>
      </c>
      <c r="Q475" s="38" t="s">
        <v>440</v>
      </c>
      <c r="R475" s="38">
        <v>486575</v>
      </c>
      <c r="S475" s="38">
        <f t="shared" si="71"/>
        <v>710805</v>
      </c>
      <c r="T475" s="38">
        <v>4100</v>
      </c>
      <c r="U475" s="38">
        <v>706705</v>
      </c>
      <c r="W475" s="38" t="s">
        <v>1125</v>
      </c>
      <c r="X475" s="38" t="s">
        <v>278</v>
      </c>
      <c r="Y475" s="38">
        <v>0</v>
      </c>
      <c r="Z475" s="38">
        <f t="shared" si="72"/>
        <v>1912602</v>
      </c>
      <c r="AA475" s="38">
        <v>6</v>
      </c>
      <c r="AB475" s="38">
        <v>1912596</v>
      </c>
    </row>
    <row r="476" spans="1:28" ht="15">
      <c r="A476" s="67">
        <v>470</v>
      </c>
      <c r="B476" s="68" t="s">
        <v>1104</v>
      </c>
      <c r="C476" s="67" t="s">
        <v>1105</v>
      </c>
      <c r="D476" s="67" t="s">
        <v>1085</v>
      </c>
      <c r="E476" s="16" t="s">
        <v>1106</v>
      </c>
      <c r="F476" s="52">
        <f t="shared" si="70"/>
        <v>674075</v>
      </c>
      <c r="G476" s="30">
        <f>VLOOKUP(C476,P$7:U476,3,FALSE)</f>
        <v>62286</v>
      </c>
      <c r="H476" s="30">
        <f t="shared" si="73"/>
        <v>276389</v>
      </c>
      <c r="I476" s="30">
        <f t="shared" si="74"/>
        <v>0</v>
      </c>
      <c r="J476" s="30">
        <f t="shared" si="75"/>
        <v>276389</v>
      </c>
      <c r="K476" s="30">
        <f t="shared" si="76"/>
        <v>9000</v>
      </c>
      <c r="L476" s="30">
        <f t="shared" si="77"/>
        <v>326400</v>
      </c>
      <c r="M476" s="53">
        <f t="shared" si="78"/>
        <v>0</v>
      </c>
      <c r="N476" s="53">
        <f t="shared" si="79"/>
        <v>326400</v>
      </c>
      <c r="O476" s="53"/>
      <c r="P476" s="38" t="s">
        <v>1114</v>
      </c>
      <c r="Q476" s="38" t="s">
        <v>441</v>
      </c>
      <c r="R476" s="38">
        <v>765116</v>
      </c>
      <c r="S476" s="38">
        <f t="shared" si="71"/>
        <v>1051735</v>
      </c>
      <c r="T476" s="38">
        <v>292092</v>
      </c>
      <c r="U476" s="38">
        <v>759643</v>
      </c>
      <c r="W476" s="38" t="s">
        <v>1128</v>
      </c>
      <c r="X476" s="38" t="s">
        <v>443</v>
      </c>
      <c r="Y476" s="38">
        <v>469005</v>
      </c>
      <c r="Z476" s="38">
        <f t="shared" si="72"/>
        <v>1673900</v>
      </c>
      <c r="AA476" s="38">
        <v>0</v>
      </c>
      <c r="AB476" s="38">
        <v>1673900</v>
      </c>
    </row>
    <row r="477" spans="1:28" ht="15">
      <c r="A477" s="67">
        <v>471</v>
      </c>
      <c r="B477" s="68" t="s">
        <v>1107</v>
      </c>
      <c r="C477" s="67" t="s">
        <v>1108</v>
      </c>
      <c r="D477" s="67" t="s">
        <v>1085</v>
      </c>
      <c r="E477" s="16" t="s">
        <v>1109</v>
      </c>
      <c r="F477" s="52">
        <f t="shared" si="70"/>
        <v>3978400</v>
      </c>
      <c r="G477" s="30">
        <f>VLOOKUP(C477,P$7:U477,3,FALSE)</f>
        <v>144098</v>
      </c>
      <c r="H477" s="30">
        <f t="shared" si="73"/>
        <v>2063867</v>
      </c>
      <c r="I477" s="30">
        <f t="shared" si="74"/>
        <v>221585</v>
      </c>
      <c r="J477" s="30">
        <f t="shared" si="75"/>
        <v>1842282</v>
      </c>
      <c r="K477" s="30">
        <f t="shared" si="76"/>
        <v>244603</v>
      </c>
      <c r="L477" s="30">
        <f t="shared" si="77"/>
        <v>1525832</v>
      </c>
      <c r="M477" s="53">
        <f t="shared" si="78"/>
        <v>53500</v>
      </c>
      <c r="N477" s="53">
        <f t="shared" si="79"/>
        <v>1472332</v>
      </c>
      <c r="O477" s="53"/>
      <c r="P477" s="38" t="s">
        <v>1117</v>
      </c>
      <c r="Q477" s="38" t="s">
        <v>442</v>
      </c>
      <c r="R477" s="38">
        <v>433000</v>
      </c>
      <c r="S477" s="38">
        <f t="shared" si="71"/>
        <v>384150</v>
      </c>
      <c r="T477" s="38">
        <v>127250</v>
      </c>
      <c r="U477" s="38">
        <v>256900</v>
      </c>
      <c r="W477" s="38" t="s">
        <v>1131</v>
      </c>
      <c r="X477" s="38" t="s">
        <v>444</v>
      </c>
      <c r="Y477" s="38">
        <v>1316165</v>
      </c>
      <c r="Z477" s="38">
        <f t="shared" si="72"/>
        <v>1108740</v>
      </c>
      <c r="AA477" s="38">
        <v>5000</v>
      </c>
      <c r="AB477" s="38">
        <v>1103740</v>
      </c>
    </row>
    <row r="478" spans="1:28" ht="15">
      <c r="A478" s="67">
        <v>472</v>
      </c>
      <c r="B478" s="68" t="s">
        <v>1110</v>
      </c>
      <c r="C478" s="67" t="s">
        <v>1111</v>
      </c>
      <c r="D478" s="67" t="s">
        <v>1085</v>
      </c>
      <c r="E478" s="16" t="s">
        <v>1112</v>
      </c>
      <c r="F478" s="52">
        <f t="shared" si="70"/>
        <v>17072855</v>
      </c>
      <c r="G478" s="30">
        <f>VLOOKUP(C478,P$7:U478,3,FALSE)</f>
        <v>486575</v>
      </c>
      <c r="H478" s="30">
        <f t="shared" si="73"/>
        <v>710805</v>
      </c>
      <c r="I478" s="30">
        <f t="shared" si="74"/>
        <v>4100</v>
      </c>
      <c r="J478" s="30">
        <f t="shared" si="75"/>
        <v>706705</v>
      </c>
      <c r="K478" s="30">
        <f t="shared" si="76"/>
        <v>298114</v>
      </c>
      <c r="L478" s="30">
        <f t="shared" si="77"/>
        <v>15577361</v>
      </c>
      <c r="M478" s="53">
        <f t="shared" si="78"/>
        <v>32000</v>
      </c>
      <c r="N478" s="53">
        <f t="shared" si="79"/>
        <v>15545361</v>
      </c>
      <c r="O478" s="53"/>
      <c r="P478" s="38" t="s">
        <v>1125</v>
      </c>
      <c r="Q478" s="38" t="s">
        <v>278</v>
      </c>
      <c r="R478" s="38">
        <v>0</v>
      </c>
      <c r="S478" s="38">
        <f t="shared" si="71"/>
        <v>637104</v>
      </c>
      <c r="T478" s="38">
        <v>315350</v>
      </c>
      <c r="U478" s="38">
        <v>321754</v>
      </c>
      <c r="W478" s="38" t="s">
        <v>1134</v>
      </c>
      <c r="X478" s="38" t="s">
        <v>445</v>
      </c>
      <c r="Y478" s="38">
        <v>0</v>
      </c>
      <c r="Z478" s="38">
        <f t="shared" si="72"/>
        <v>323570</v>
      </c>
      <c r="AA478" s="38">
        <v>0</v>
      </c>
      <c r="AB478" s="38">
        <v>323570</v>
      </c>
    </row>
    <row r="479" spans="1:28" ht="15">
      <c r="A479" s="67">
        <v>473</v>
      </c>
      <c r="B479" s="68" t="s">
        <v>1113</v>
      </c>
      <c r="C479" s="67" t="s">
        <v>1114</v>
      </c>
      <c r="D479" s="67" t="s">
        <v>1085</v>
      </c>
      <c r="E479" s="16" t="s">
        <v>1115</v>
      </c>
      <c r="F479" s="52">
        <f t="shared" si="70"/>
        <v>4242054</v>
      </c>
      <c r="G479" s="30">
        <f>VLOOKUP(C479,P$7:U479,3,FALSE)</f>
        <v>765116</v>
      </c>
      <c r="H479" s="30">
        <f t="shared" si="73"/>
        <v>1051735</v>
      </c>
      <c r="I479" s="30">
        <f t="shared" si="74"/>
        <v>292092</v>
      </c>
      <c r="J479" s="30">
        <f t="shared" si="75"/>
        <v>759643</v>
      </c>
      <c r="K479" s="30">
        <f t="shared" si="76"/>
        <v>489538</v>
      </c>
      <c r="L479" s="30">
        <f t="shared" si="77"/>
        <v>1935665</v>
      </c>
      <c r="M479" s="53">
        <f t="shared" si="78"/>
        <v>3000</v>
      </c>
      <c r="N479" s="53">
        <f t="shared" si="79"/>
        <v>1932665</v>
      </c>
      <c r="O479" s="53"/>
      <c r="P479" s="38" t="s">
        <v>1128</v>
      </c>
      <c r="Q479" s="38" t="s">
        <v>443</v>
      </c>
      <c r="R479" s="38">
        <v>615460</v>
      </c>
      <c r="S479" s="38">
        <f t="shared" si="71"/>
        <v>1137226</v>
      </c>
      <c r="T479" s="38">
        <v>76477</v>
      </c>
      <c r="U479" s="38">
        <v>1060749</v>
      </c>
      <c r="W479" s="38" t="s">
        <v>1138</v>
      </c>
      <c r="X479" s="38" t="s">
        <v>446</v>
      </c>
      <c r="Y479" s="38">
        <v>114000</v>
      </c>
      <c r="Z479" s="38">
        <f t="shared" si="72"/>
        <v>13049953</v>
      </c>
      <c r="AA479" s="38">
        <v>600000</v>
      </c>
      <c r="AB479" s="38">
        <v>12449953</v>
      </c>
    </row>
    <row r="480" spans="1:28" ht="15">
      <c r="A480" s="67">
        <v>474</v>
      </c>
      <c r="B480" s="68" t="s">
        <v>1116</v>
      </c>
      <c r="C480" s="67" t="s">
        <v>1117</v>
      </c>
      <c r="D480" s="67" t="s">
        <v>1085</v>
      </c>
      <c r="E480" s="16" t="s">
        <v>1123</v>
      </c>
      <c r="F480" s="52">
        <f t="shared" si="70"/>
        <v>4032749</v>
      </c>
      <c r="G480" s="30">
        <f>VLOOKUP(C480,P$7:U480,3,FALSE)</f>
        <v>433000</v>
      </c>
      <c r="H480" s="30">
        <f t="shared" si="73"/>
        <v>384150</v>
      </c>
      <c r="I480" s="30">
        <f t="shared" si="74"/>
        <v>127250</v>
      </c>
      <c r="J480" s="30">
        <f t="shared" si="75"/>
        <v>256900</v>
      </c>
      <c r="K480" s="30">
        <f t="shared" si="76"/>
        <v>61000</v>
      </c>
      <c r="L480" s="30">
        <f t="shared" si="77"/>
        <v>3154599</v>
      </c>
      <c r="M480" s="53">
        <f t="shared" si="78"/>
        <v>0</v>
      </c>
      <c r="N480" s="53">
        <f t="shared" si="79"/>
        <v>3154599</v>
      </c>
      <c r="O480" s="53"/>
      <c r="P480" s="38" t="s">
        <v>1131</v>
      </c>
      <c r="Q480" s="38" t="s">
        <v>444</v>
      </c>
      <c r="R480" s="38">
        <v>439974</v>
      </c>
      <c r="S480" s="38">
        <f t="shared" si="71"/>
        <v>392259</v>
      </c>
      <c r="T480" s="38">
        <v>102800</v>
      </c>
      <c r="U480" s="38">
        <v>289459</v>
      </c>
      <c r="W480" s="38" t="s">
        <v>1141</v>
      </c>
      <c r="X480" s="38" t="s">
        <v>447</v>
      </c>
      <c r="Y480" s="38">
        <v>648502</v>
      </c>
      <c r="Z480" s="38">
        <f t="shared" si="72"/>
        <v>8982408</v>
      </c>
      <c r="AA480" s="38">
        <v>4058</v>
      </c>
      <c r="AB480" s="38">
        <v>8978350</v>
      </c>
    </row>
    <row r="481" spans="1:28" ht="15">
      <c r="A481" s="67">
        <v>475</v>
      </c>
      <c r="B481" s="68" t="s">
        <v>1124</v>
      </c>
      <c r="C481" s="67" t="s">
        <v>1125</v>
      </c>
      <c r="D481" s="67" t="s">
        <v>1085</v>
      </c>
      <c r="E481" s="16" t="s">
        <v>1126</v>
      </c>
      <c r="F481" s="52">
        <f t="shared" si="70"/>
        <v>2549706</v>
      </c>
      <c r="G481" s="30">
        <f>VLOOKUP(C481,P$7:U481,3,FALSE)</f>
        <v>0</v>
      </c>
      <c r="H481" s="30">
        <f t="shared" si="73"/>
        <v>637104</v>
      </c>
      <c r="I481" s="30">
        <f t="shared" si="74"/>
        <v>315350</v>
      </c>
      <c r="J481" s="30">
        <f t="shared" si="75"/>
        <v>321754</v>
      </c>
      <c r="K481" s="30">
        <f t="shared" si="76"/>
        <v>0</v>
      </c>
      <c r="L481" s="30">
        <f t="shared" si="77"/>
        <v>1912602</v>
      </c>
      <c r="M481" s="53">
        <f t="shared" si="78"/>
        <v>6</v>
      </c>
      <c r="N481" s="53">
        <f t="shared" si="79"/>
        <v>1912596</v>
      </c>
      <c r="O481" s="53"/>
      <c r="P481" s="38" t="s">
        <v>1134</v>
      </c>
      <c r="Q481" s="38" t="s">
        <v>445</v>
      </c>
      <c r="R481" s="38">
        <v>241300</v>
      </c>
      <c r="S481" s="38">
        <f t="shared" si="71"/>
        <v>1054972</v>
      </c>
      <c r="T481" s="38">
        <v>88750</v>
      </c>
      <c r="U481" s="38">
        <v>966222</v>
      </c>
      <c r="W481" s="38" t="s">
        <v>1144</v>
      </c>
      <c r="X481" s="38" t="s">
        <v>448</v>
      </c>
      <c r="Y481" s="38">
        <v>552877</v>
      </c>
      <c r="Z481" s="38">
        <f t="shared" si="72"/>
        <v>5762630</v>
      </c>
      <c r="AA481" s="38">
        <v>262000</v>
      </c>
      <c r="AB481" s="38">
        <v>5500630</v>
      </c>
    </row>
    <row r="482" spans="1:28" ht="15">
      <c r="A482" s="67">
        <v>476</v>
      </c>
      <c r="B482" s="68" t="s">
        <v>1127</v>
      </c>
      <c r="C482" s="67" t="s">
        <v>1128</v>
      </c>
      <c r="D482" s="67" t="s">
        <v>1085</v>
      </c>
      <c r="E482" s="16" t="s">
        <v>1129</v>
      </c>
      <c r="F482" s="52">
        <f t="shared" si="70"/>
        <v>3895591</v>
      </c>
      <c r="G482" s="30">
        <f>VLOOKUP(C482,P$7:U482,3,FALSE)</f>
        <v>615460</v>
      </c>
      <c r="H482" s="30">
        <f t="shared" si="73"/>
        <v>1137226</v>
      </c>
      <c r="I482" s="30">
        <f t="shared" si="74"/>
        <v>76477</v>
      </c>
      <c r="J482" s="30">
        <f t="shared" si="75"/>
        <v>1060749</v>
      </c>
      <c r="K482" s="30">
        <f t="shared" si="76"/>
        <v>469005</v>
      </c>
      <c r="L482" s="30">
        <f t="shared" si="77"/>
        <v>1673900</v>
      </c>
      <c r="M482" s="53">
        <f t="shared" si="78"/>
        <v>0</v>
      </c>
      <c r="N482" s="53">
        <f t="shared" si="79"/>
        <v>1673900</v>
      </c>
      <c r="O482" s="53"/>
      <c r="P482" s="38" t="s">
        <v>1138</v>
      </c>
      <c r="Q482" s="38" t="s">
        <v>446</v>
      </c>
      <c r="R482" s="38">
        <v>180031</v>
      </c>
      <c r="S482" s="38">
        <f t="shared" si="71"/>
        <v>4201539</v>
      </c>
      <c r="T482" s="38">
        <v>45000</v>
      </c>
      <c r="U482" s="38">
        <v>4156539</v>
      </c>
      <c r="W482" s="38" t="s">
        <v>1147</v>
      </c>
      <c r="X482" s="38" t="s">
        <v>449</v>
      </c>
      <c r="Y482" s="38">
        <v>650</v>
      </c>
      <c r="Z482" s="38">
        <f t="shared" si="72"/>
        <v>1763393</v>
      </c>
      <c r="AA482" s="38">
        <v>0</v>
      </c>
      <c r="AB482" s="38">
        <v>1763393</v>
      </c>
    </row>
    <row r="483" spans="1:28" ht="15">
      <c r="A483" s="67">
        <v>477</v>
      </c>
      <c r="B483" s="68" t="s">
        <v>1130</v>
      </c>
      <c r="C483" s="67" t="s">
        <v>1131</v>
      </c>
      <c r="D483" s="67" t="s">
        <v>1085</v>
      </c>
      <c r="E483" s="16" t="s">
        <v>1132</v>
      </c>
      <c r="F483" s="52">
        <f t="shared" si="70"/>
        <v>3257138</v>
      </c>
      <c r="G483" s="30">
        <f>VLOOKUP(C483,P$7:U483,3,FALSE)</f>
        <v>439974</v>
      </c>
      <c r="H483" s="30">
        <f t="shared" si="73"/>
        <v>392259</v>
      </c>
      <c r="I483" s="30">
        <f t="shared" si="74"/>
        <v>102800</v>
      </c>
      <c r="J483" s="30">
        <f t="shared" si="75"/>
        <v>289459</v>
      </c>
      <c r="K483" s="30">
        <f t="shared" si="76"/>
        <v>1316165</v>
      </c>
      <c r="L483" s="30">
        <f t="shared" si="77"/>
        <v>1108740</v>
      </c>
      <c r="M483" s="53">
        <f t="shared" si="78"/>
        <v>5000</v>
      </c>
      <c r="N483" s="53">
        <f t="shared" si="79"/>
        <v>1103740</v>
      </c>
      <c r="O483" s="53"/>
      <c r="P483" s="38" t="s">
        <v>1141</v>
      </c>
      <c r="Q483" s="38" t="s">
        <v>447</v>
      </c>
      <c r="R483" s="38">
        <v>11058834</v>
      </c>
      <c r="S483" s="38">
        <f t="shared" si="71"/>
        <v>18097467</v>
      </c>
      <c r="T483" s="38">
        <v>7695562</v>
      </c>
      <c r="U483" s="38">
        <v>10401905</v>
      </c>
      <c r="W483" s="38" t="s">
        <v>1150</v>
      </c>
      <c r="X483" s="38" t="s">
        <v>450</v>
      </c>
      <c r="Y483" s="38">
        <v>12351471</v>
      </c>
      <c r="Z483" s="38">
        <f t="shared" si="72"/>
        <v>19788363</v>
      </c>
      <c r="AA483" s="38">
        <v>37200</v>
      </c>
      <c r="AB483" s="38">
        <v>19751163</v>
      </c>
    </row>
    <row r="484" spans="1:28" ht="15">
      <c r="A484" s="67">
        <v>478</v>
      </c>
      <c r="B484" s="68" t="s">
        <v>1133</v>
      </c>
      <c r="C484" s="67" t="s">
        <v>1134</v>
      </c>
      <c r="D484" s="67" t="s">
        <v>1085</v>
      </c>
      <c r="E484" s="16" t="s">
        <v>1135</v>
      </c>
      <c r="F484" s="52">
        <f t="shared" si="70"/>
        <v>1619842</v>
      </c>
      <c r="G484" s="30">
        <f>VLOOKUP(C484,P$7:U484,3,FALSE)</f>
        <v>241300</v>
      </c>
      <c r="H484" s="30">
        <f t="shared" si="73"/>
        <v>1054972</v>
      </c>
      <c r="I484" s="30">
        <f t="shared" si="74"/>
        <v>88750</v>
      </c>
      <c r="J484" s="30">
        <f t="shared" si="75"/>
        <v>966222</v>
      </c>
      <c r="K484" s="30">
        <f t="shared" si="76"/>
        <v>0</v>
      </c>
      <c r="L484" s="30">
        <f t="shared" si="77"/>
        <v>323570</v>
      </c>
      <c r="M484" s="53">
        <f t="shared" si="78"/>
        <v>0</v>
      </c>
      <c r="N484" s="53">
        <f t="shared" si="79"/>
        <v>323570</v>
      </c>
      <c r="O484" s="53"/>
      <c r="P484" s="38" t="s">
        <v>1144</v>
      </c>
      <c r="Q484" s="38" t="s">
        <v>448</v>
      </c>
      <c r="R484" s="38">
        <v>8508901</v>
      </c>
      <c r="S484" s="38">
        <f t="shared" si="71"/>
        <v>7015906</v>
      </c>
      <c r="T484" s="38">
        <v>1385577</v>
      </c>
      <c r="U484" s="38">
        <v>5630329</v>
      </c>
      <c r="W484" s="38" t="s">
        <v>1153</v>
      </c>
      <c r="X484" s="38" t="s">
        <v>451</v>
      </c>
      <c r="Y484" s="38">
        <v>12369871</v>
      </c>
      <c r="Z484" s="38">
        <f t="shared" si="72"/>
        <v>41374745</v>
      </c>
      <c r="AA484" s="38">
        <v>3529990</v>
      </c>
      <c r="AB484" s="38">
        <v>37844755</v>
      </c>
    </row>
    <row r="485" spans="1:28" ht="15">
      <c r="A485" s="67">
        <v>479</v>
      </c>
      <c r="B485" s="68" t="s">
        <v>1137</v>
      </c>
      <c r="C485" s="67" t="s">
        <v>1138</v>
      </c>
      <c r="D485" s="67" t="s">
        <v>1136</v>
      </c>
      <c r="E485" s="16" t="s">
        <v>1139</v>
      </c>
      <c r="F485" s="52">
        <f t="shared" si="70"/>
        <v>17545523</v>
      </c>
      <c r="G485" s="30">
        <f>VLOOKUP(C485,P$7:U485,3,FALSE)</f>
        <v>180031</v>
      </c>
      <c r="H485" s="30">
        <f t="shared" si="73"/>
        <v>4201539</v>
      </c>
      <c r="I485" s="30">
        <f t="shared" si="74"/>
        <v>45000</v>
      </c>
      <c r="J485" s="30">
        <f t="shared" si="75"/>
        <v>4156539</v>
      </c>
      <c r="K485" s="30">
        <f t="shared" si="76"/>
        <v>114000</v>
      </c>
      <c r="L485" s="30">
        <f t="shared" si="77"/>
        <v>13049953</v>
      </c>
      <c r="M485" s="53">
        <f t="shared" si="78"/>
        <v>600000</v>
      </c>
      <c r="N485" s="53">
        <f t="shared" si="79"/>
        <v>12449953</v>
      </c>
      <c r="O485" s="53"/>
      <c r="P485" s="38" t="s">
        <v>1147</v>
      </c>
      <c r="Q485" s="38" t="s">
        <v>449</v>
      </c>
      <c r="R485" s="38">
        <v>427300</v>
      </c>
      <c r="S485" s="38">
        <f t="shared" si="71"/>
        <v>2539773</v>
      </c>
      <c r="T485" s="38">
        <v>64400</v>
      </c>
      <c r="U485" s="38">
        <v>2475373</v>
      </c>
      <c r="W485" s="38" t="s">
        <v>1156</v>
      </c>
      <c r="X485" s="38" t="s">
        <v>279</v>
      </c>
      <c r="Y485" s="38">
        <v>0</v>
      </c>
      <c r="Z485" s="38">
        <f t="shared" si="72"/>
        <v>490164</v>
      </c>
      <c r="AA485" s="38">
        <v>100000</v>
      </c>
      <c r="AB485" s="38">
        <v>390164</v>
      </c>
    </row>
    <row r="486" spans="1:28" ht="15">
      <c r="A486" s="67">
        <v>480</v>
      </c>
      <c r="B486" s="68" t="s">
        <v>1140</v>
      </c>
      <c r="C486" s="67" t="s">
        <v>1141</v>
      </c>
      <c r="D486" s="67" t="s">
        <v>1136</v>
      </c>
      <c r="E486" s="16" t="s">
        <v>1142</v>
      </c>
      <c r="F486" s="52">
        <f t="shared" si="70"/>
        <v>38787211</v>
      </c>
      <c r="G486" s="30">
        <f>VLOOKUP(C486,P$7:U486,3,FALSE)</f>
        <v>11058834</v>
      </c>
      <c r="H486" s="30">
        <f t="shared" si="73"/>
        <v>18097467</v>
      </c>
      <c r="I486" s="30">
        <f t="shared" si="74"/>
        <v>7695562</v>
      </c>
      <c r="J486" s="30">
        <f t="shared" si="75"/>
        <v>10401905</v>
      </c>
      <c r="K486" s="30">
        <f t="shared" si="76"/>
        <v>648502</v>
      </c>
      <c r="L486" s="30">
        <f t="shared" si="77"/>
        <v>8982408</v>
      </c>
      <c r="M486" s="53">
        <f t="shared" si="78"/>
        <v>4058</v>
      </c>
      <c r="N486" s="53">
        <f t="shared" si="79"/>
        <v>8978350</v>
      </c>
      <c r="O486" s="53"/>
      <c r="P486" s="38" t="s">
        <v>1150</v>
      </c>
      <c r="Q486" s="38" t="s">
        <v>450</v>
      </c>
      <c r="R486" s="38">
        <v>743233</v>
      </c>
      <c r="S486" s="38">
        <f t="shared" si="71"/>
        <v>5693577</v>
      </c>
      <c r="T486" s="38">
        <v>1136227</v>
      </c>
      <c r="U486" s="38">
        <v>4557350</v>
      </c>
      <c r="W486" s="38" t="s">
        <v>1159</v>
      </c>
      <c r="X486" s="38" t="s">
        <v>205</v>
      </c>
      <c r="Y486" s="38">
        <v>3751945</v>
      </c>
      <c r="Z486" s="38">
        <f t="shared" si="72"/>
        <v>83503880</v>
      </c>
      <c r="AA486" s="38">
        <v>7677601</v>
      </c>
      <c r="AB486" s="38">
        <v>75826279</v>
      </c>
    </row>
    <row r="487" spans="1:28" ht="15">
      <c r="A487" s="67">
        <v>481</v>
      </c>
      <c r="B487" s="68" t="s">
        <v>1143</v>
      </c>
      <c r="C487" s="67" t="s">
        <v>1144</v>
      </c>
      <c r="D487" s="67" t="s">
        <v>1136</v>
      </c>
      <c r="E487" s="16" t="s">
        <v>1145</v>
      </c>
      <c r="F487" s="52">
        <f t="shared" si="70"/>
        <v>21840314</v>
      </c>
      <c r="G487" s="30">
        <f>VLOOKUP(C487,P$7:U487,3,FALSE)</f>
        <v>8508901</v>
      </c>
      <c r="H487" s="30">
        <f t="shared" si="73"/>
        <v>7015906</v>
      </c>
      <c r="I487" s="30">
        <f t="shared" si="74"/>
        <v>1385577</v>
      </c>
      <c r="J487" s="30">
        <f t="shared" si="75"/>
        <v>5630329</v>
      </c>
      <c r="K487" s="30">
        <f t="shared" si="76"/>
        <v>552877</v>
      </c>
      <c r="L487" s="30">
        <f t="shared" si="77"/>
        <v>5762630</v>
      </c>
      <c r="M487" s="53">
        <f t="shared" si="78"/>
        <v>262000</v>
      </c>
      <c r="N487" s="53">
        <f t="shared" si="79"/>
        <v>5500630</v>
      </c>
      <c r="O487" s="53"/>
      <c r="P487" s="38" t="s">
        <v>1153</v>
      </c>
      <c r="Q487" s="38" t="s">
        <v>451</v>
      </c>
      <c r="R487" s="38">
        <v>9568703</v>
      </c>
      <c r="S487" s="38">
        <f t="shared" si="71"/>
        <v>16995630</v>
      </c>
      <c r="T487" s="38">
        <v>2326446</v>
      </c>
      <c r="U487" s="38">
        <v>14669184</v>
      </c>
      <c r="W487" s="38" t="s">
        <v>1161</v>
      </c>
      <c r="X487" s="38" t="s">
        <v>452</v>
      </c>
      <c r="Y487" s="38">
        <v>850000</v>
      </c>
      <c r="Z487" s="38">
        <f t="shared" si="72"/>
        <v>1051319</v>
      </c>
      <c r="AA487" s="38">
        <v>40000</v>
      </c>
      <c r="AB487" s="38">
        <v>1011319</v>
      </c>
    </row>
    <row r="488" spans="1:28" ht="15">
      <c r="A488" s="67">
        <v>482</v>
      </c>
      <c r="B488" s="68" t="s">
        <v>1146</v>
      </c>
      <c r="C488" s="67" t="s">
        <v>1147</v>
      </c>
      <c r="D488" s="67" t="s">
        <v>1136</v>
      </c>
      <c r="E488" s="16" t="s">
        <v>1148</v>
      </c>
      <c r="F488" s="52">
        <f t="shared" si="70"/>
        <v>4731116</v>
      </c>
      <c r="G488" s="30">
        <f>VLOOKUP(C488,P$7:U488,3,FALSE)</f>
        <v>427300</v>
      </c>
      <c r="H488" s="30">
        <f t="shared" si="73"/>
        <v>2539773</v>
      </c>
      <c r="I488" s="30">
        <f t="shared" si="74"/>
        <v>64400</v>
      </c>
      <c r="J488" s="30">
        <f t="shared" si="75"/>
        <v>2475373</v>
      </c>
      <c r="K488" s="30">
        <f t="shared" si="76"/>
        <v>650</v>
      </c>
      <c r="L488" s="30">
        <f t="shared" si="77"/>
        <v>1763393</v>
      </c>
      <c r="M488" s="53">
        <f t="shared" si="78"/>
        <v>0</v>
      </c>
      <c r="N488" s="53">
        <f t="shared" si="79"/>
        <v>1763393</v>
      </c>
      <c r="O488" s="53"/>
      <c r="P488" s="38" t="s">
        <v>1156</v>
      </c>
      <c r="Q488" s="38" t="s">
        <v>279</v>
      </c>
      <c r="R488" s="38">
        <v>533000</v>
      </c>
      <c r="S488" s="38">
        <f t="shared" si="71"/>
        <v>1955360</v>
      </c>
      <c r="T488" s="38">
        <v>882000</v>
      </c>
      <c r="U488" s="38">
        <v>1073360</v>
      </c>
      <c r="W488" s="38" t="s">
        <v>1177</v>
      </c>
      <c r="X488" s="38" t="s">
        <v>453</v>
      </c>
      <c r="Y488" s="38">
        <v>3317512</v>
      </c>
      <c r="Z488" s="38">
        <f t="shared" si="72"/>
        <v>11525984</v>
      </c>
      <c r="AA488" s="38">
        <v>64012</v>
      </c>
      <c r="AB488" s="38">
        <v>11461972</v>
      </c>
    </row>
    <row r="489" spans="1:28" ht="15">
      <c r="A489" s="67">
        <v>483</v>
      </c>
      <c r="B489" s="68" t="s">
        <v>1149</v>
      </c>
      <c r="C489" s="67" t="s">
        <v>1150</v>
      </c>
      <c r="D489" s="67" t="s">
        <v>1136</v>
      </c>
      <c r="E489" s="16" t="s">
        <v>1151</v>
      </c>
      <c r="F489" s="52">
        <f t="shared" si="70"/>
        <v>38576644</v>
      </c>
      <c r="G489" s="30">
        <f>VLOOKUP(C489,P$7:U489,3,FALSE)</f>
        <v>743233</v>
      </c>
      <c r="H489" s="30">
        <f t="shared" si="73"/>
        <v>5693577</v>
      </c>
      <c r="I489" s="30">
        <f t="shared" si="74"/>
        <v>1136227</v>
      </c>
      <c r="J489" s="30">
        <f t="shared" si="75"/>
        <v>4557350</v>
      </c>
      <c r="K489" s="30">
        <f t="shared" si="76"/>
        <v>12351471</v>
      </c>
      <c r="L489" s="30">
        <f t="shared" si="77"/>
        <v>19788363</v>
      </c>
      <c r="M489" s="53">
        <f t="shared" si="78"/>
        <v>37200</v>
      </c>
      <c r="N489" s="53">
        <f t="shared" si="79"/>
        <v>19751163</v>
      </c>
      <c r="O489" s="53"/>
      <c r="P489" s="38" t="s">
        <v>1159</v>
      </c>
      <c r="Q489" s="38" t="s">
        <v>205</v>
      </c>
      <c r="R489" s="38">
        <v>19384070</v>
      </c>
      <c r="S489" s="38">
        <f t="shared" si="71"/>
        <v>15893443</v>
      </c>
      <c r="T489" s="38">
        <v>1435147</v>
      </c>
      <c r="U489" s="38">
        <v>14458296</v>
      </c>
      <c r="W489" s="38" t="s">
        <v>1180</v>
      </c>
      <c r="X489" s="38" t="s">
        <v>454</v>
      </c>
      <c r="Y489" s="38">
        <v>15700</v>
      </c>
      <c r="Z489" s="38">
        <f t="shared" si="72"/>
        <v>1741951</v>
      </c>
      <c r="AA489" s="38">
        <v>0</v>
      </c>
      <c r="AB489" s="38">
        <v>1741951</v>
      </c>
    </row>
    <row r="490" spans="1:28" ht="15">
      <c r="A490" s="67">
        <v>484</v>
      </c>
      <c r="B490" s="68" t="s">
        <v>1152</v>
      </c>
      <c r="C490" s="67" t="s">
        <v>1153</v>
      </c>
      <c r="D490" s="67" t="s">
        <v>1136</v>
      </c>
      <c r="E490" s="16" t="s">
        <v>1154</v>
      </c>
      <c r="F490" s="52">
        <f t="shared" si="70"/>
        <v>80308949</v>
      </c>
      <c r="G490" s="30">
        <f>VLOOKUP(C490,P$7:U490,3,FALSE)</f>
        <v>9568703</v>
      </c>
      <c r="H490" s="30">
        <f t="shared" si="73"/>
        <v>16995630</v>
      </c>
      <c r="I490" s="30">
        <f t="shared" si="74"/>
        <v>2326446</v>
      </c>
      <c r="J490" s="30">
        <f t="shared" si="75"/>
        <v>14669184</v>
      </c>
      <c r="K490" s="30">
        <f t="shared" si="76"/>
        <v>12369871</v>
      </c>
      <c r="L490" s="30">
        <f t="shared" si="77"/>
        <v>41374745</v>
      </c>
      <c r="M490" s="53">
        <f t="shared" si="78"/>
        <v>3529990</v>
      </c>
      <c r="N490" s="53">
        <f t="shared" si="79"/>
        <v>37844755</v>
      </c>
      <c r="O490" s="53"/>
      <c r="P490" s="38" t="s">
        <v>1161</v>
      </c>
      <c r="Q490" s="38" t="s">
        <v>452</v>
      </c>
      <c r="R490" s="38">
        <v>218500</v>
      </c>
      <c r="S490" s="38">
        <f t="shared" si="71"/>
        <v>2136000</v>
      </c>
      <c r="T490" s="38">
        <v>0</v>
      </c>
      <c r="U490" s="38">
        <v>2136000</v>
      </c>
      <c r="W490" s="38" t="s">
        <v>1183</v>
      </c>
      <c r="X490" s="38" t="s">
        <v>280</v>
      </c>
      <c r="Y490" s="38">
        <v>900</v>
      </c>
      <c r="Z490" s="38">
        <f t="shared" si="72"/>
        <v>77960</v>
      </c>
      <c r="AA490" s="38">
        <v>800</v>
      </c>
      <c r="AB490" s="38">
        <v>77160</v>
      </c>
    </row>
    <row r="491" spans="1:28" ht="15">
      <c r="A491" s="67">
        <v>485</v>
      </c>
      <c r="B491" s="68" t="s">
        <v>1155</v>
      </c>
      <c r="C491" s="67" t="s">
        <v>1156</v>
      </c>
      <c r="D491" s="67" t="s">
        <v>1136</v>
      </c>
      <c r="E491" s="16" t="s">
        <v>1157</v>
      </c>
      <c r="F491" s="52">
        <f t="shared" si="70"/>
        <v>2978524</v>
      </c>
      <c r="G491" s="30">
        <f>VLOOKUP(C491,P$7:U491,3,FALSE)</f>
        <v>533000</v>
      </c>
      <c r="H491" s="30">
        <f t="shared" si="73"/>
        <v>1955360</v>
      </c>
      <c r="I491" s="30">
        <f t="shared" si="74"/>
        <v>882000</v>
      </c>
      <c r="J491" s="30">
        <f t="shared" si="75"/>
        <v>1073360</v>
      </c>
      <c r="K491" s="30">
        <f t="shared" si="76"/>
        <v>0</v>
      </c>
      <c r="L491" s="30">
        <f t="shared" si="77"/>
        <v>490164</v>
      </c>
      <c r="M491" s="53">
        <f t="shared" si="78"/>
        <v>100000</v>
      </c>
      <c r="N491" s="53">
        <f t="shared" si="79"/>
        <v>390164</v>
      </c>
      <c r="O491" s="53"/>
      <c r="P491" s="38" t="s">
        <v>1177</v>
      </c>
      <c r="Q491" s="38" t="s">
        <v>453</v>
      </c>
      <c r="R491" s="38">
        <v>19552617</v>
      </c>
      <c r="S491" s="38">
        <f t="shared" si="71"/>
        <v>18210882</v>
      </c>
      <c r="T491" s="38">
        <v>998522</v>
      </c>
      <c r="U491" s="38">
        <v>17212360</v>
      </c>
      <c r="W491" s="38" t="s">
        <v>1186</v>
      </c>
      <c r="X491" s="38" t="s">
        <v>455</v>
      </c>
      <c r="Y491" s="38">
        <v>750084</v>
      </c>
      <c r="Z491" s="38">
        <f t="shared" si="72"/>
        <v>22814171</v>
      </c>
      <c r="AA491" s="38">
        <v>3403488</v>
      </c>
      <c r="AB491" s="38">
        <v>19410683</v>
      </c>
    </row>
    <row r="492" spans="1:28" ht="15">
      <c r="A492" s="67">
        <v>486</v>
      </c>
      <c r="B492" s="68" t="s">
        <v>1158</v>
      </c>
      <c r="C492" s="67" t="s">
        <v>1159</v>
      </c>
      <c r="D492" s="67" t="s">
        <v>1136</v>
      </c>
      <c r="E492" s="16" t="s">
        <v>2111</v>
      </c>
      <c r="F492" s="52">
        <f t="shared" si="70"/>
        <v>122533338</v>
      </c>
      <c r="G492" s="30">
        <f>VLOOKUP(C492,P$7:U492,3,FALSE)</f>
        <v>19384070</v>
      </c>
      <c r="H492" s="30">
        <f t="shared" si="73"/>
        <v>15893443</v>
      </c>
      <c r="I492" s="30">
        <f t="shared" si="74"/>
        <v>1435147</v>
      </c>
      <c r="J492" s="30">
        <f t="shared" si="75"/>
        <v>14458296</v>
      </c>
      <c r="K492" s="30">
        <f t="shared" si="76"/>
        <v>3751945</v>
      </c>
      <c r="L492" s="30">
        <f t="shared" si="77"/>
        <v>83503880</v>
      </c>
      <c r="M492" s="53">
        <f t="shared" si="78"/>
        <v>7677601</v>
      </c>
      <c r="N492" s="53">
        <f t="shared" si="79"/>
        <v>75826279</v>
      </c>
      <c r="O492" s="53"/>
      <c r="P492" s="38" t="s">
        <v>1180</v>
      </c>
      <c r="Q492" s="38" t="s">
        <v>454</v>
      </c>
      <c r="R492" s="38">
        <v>150000</v>
      </c>
      <c r="S492" s="38">
        <f t="shared" si="71"/>
        <v>4523529</v>
      </c>
      <c r="T492" s="38">
        <v>72900</v>
      </c>
      <c r="U492" s="38">
        <v>4450629</v>
      </c>
      <c r="W492" s="38" t="s">
        <v>1189</v>
      </c>
      <c r="X492" s="38" t="s">
        <v>281</v>
      </c>
      <c r="Y492" s="38">
        <v>0</v>
      </c>
      <c r="Z492" s="38">
        <f t="shared" si="72"/>
        <v>1307219</v>
      </c>
      <c r="AA492" s="38">
        <v>0</v>
      </c>
      <c r="AB492" s="38">
        <v>1307219</v>
      </c>
    </row>
    <row r="493" spans="1:28" ht="15">
      <c r="A493" s="67">
        <v>487</v>
      </c>
      <c r="B493" s="68" t="s">
        <v>1160</v>
      </c>
      <c r="C493" s="67" t="s">
        <v>1161</v>
      </c>
      <c r="D493" s="67" t="s">
        <v>1136</v>
      </c>
      <c r="E493" s="16" t="s">
        <v>1175</v>
      </c>
      <c r="F493" s="52">
        <f t="shared" si="70"/>
        <v>4255819</v>
      </c>
      <c r="G493" s="30">
        <f>VLOOKUP(C493,P$7:U493,3,FALSE)</f>
        <v>218500</v>
      </c>
      <c r="H493" s="30">
        <f t="shared" si="73"/>
        <v>2136000</v>
      </c>
      <c r="I493" s="30">
        <f t="shared" si="74"/>
        <v>0</v>
      </c>
      <c r="J493" s="30">
        <f t="shared" si="75"/>
        <v>2136000</v>
      </c>
      <c r="K493" s="30">
        <f t="shared" si="76"/>
        <v>850000</v>
      </c>
      <c r="L493" s="30">
        <f t="shared" si="77"/>
        <v>1051319</v>
      </c>
      <c r="M493" s="53">
        <f t="shared" si="78"/>
        <v>40000</v>
      </c>
      <c r="N493" s="53">
        <f t="shared" si="79"/>
        <v>1011319</v>
      </c>
      <c r="O493" s="53"/>
      <c r="P493" s="38" t="s">
        <v>1183</v>
      </c>
      <c r="Q493" s="38" t="s">
        <v>280</v>
      </c>
      <c r="R493" s="38">
        <v>0</v>
      </c>
      <c r="S493" s="38">
        <f t="shared" si="71"/>
        <v>496646</v>
      </c>
      <c r="T493" s="38">
        <v>93700</v>
      </c>
      <c r="U493" s="38">
        <v>402946</v>
      </c>
      <c r="W493" s="38" t="s">
        <v>1192</v>
      </c>
      <c r="X493" s="38" t="s">
        <v>456</v>
      </c>
      <c r="Y493" s="38">
        <v>465410</v>
      </c>
      <c r="Z493" s="38">
        <f t="shared" si="72"/>
        <v>852246</v>
      </c>
      <c r="AA493" s="38">
        <v>0</v>
      </c>
      <c r="AB493" s="38">
        <v>852246</v>
      </c>
    </row>
    <row r="494" spans="1:28" ht="15">
      <c r="A494" s="67">
        <v>488</v>
      </c>
      <c r="B494" s="68" t="s">
        <v>1176</v>
      </c>
      <c r="C494" s="67" t="s">
        <v>1177</v>
      </c>
      <c r="D494" s="67" t="s">
        <v>1136</v>
      </c>
      <c r="E494" s="16" t="s">
        <v>1178</v>
      </c>
      <c r="F494" s="52">
        <f t="shared" si="70"/>
        <v>52606995</v>
      </c>
      <c r="G494" s="30">
        <f>VLOOKUP(C494,P$7:U494,3,FALSE)</f>
        <v>19552617</v>
      </c>
      <c r="H494" s="30">
        <f t="shared" si="73"/>
        <v>18210882</v>
      </c>
      <c r="I494" s="30">
        <f t="shared" si="74"/>
        <v>998522</v>
      </c>
      <c r="J494" s="30">
        <f t="shared" si="75"/>
        <v>17212360</v>
      </c>
      <c r="K494" s="30">
        <f t="shared" si="76"/>
        <v>3317512</v>
      </c>
      <c r="L494" s="30">
        <f t="shared" si="77"/>
        <v>11525984</v>
      </c>
      <c r="M494" s="53">
        <f t="shared" si="78"/>
        <v>64012</v>
      </c>
      <c r="N494" s="53">
        <f t="shared" si="79"/>
        <v>11461972</v>
      </c>
      <c r="O494" s="53"/>
      <c r="P494" s="38" t="s">
        <v>1186</v>
      </c>
      <c r="Q494" s="38" t="s">
        <v>455</v>
      </c>
      <c r="R494" s="38">
        <v>1195852</v>
      </c>
      <c r="S494" s="38">
        <f t="shared" si="71"/>
        <v>12051971</v>
      </c>
      <c r="T494" s="38">
        <v>1011278</v>
      </c>
      <c r="U494" s="38">
        <v>11040693</v>
      </c>
      <c r="W494" s="38" t="s">
        <v>1194</v>
      </c>
      <c r="X494" s="38" t="s">
        <v>457</v>
      </c>
      <c r="Y494" s="38">
        <v>0</v>
      </c>
      <c r="Z494" s="38">
        <f t="shared" si="72"/>
        <v>7874290</v>
      </c>
      <c r="AA494" s="38">
        <v>400000</v>
      </c>
      <c r="AB494" s="38">
        <v>7474290</v>
      </c>
    </row>
    <row r="495" spans="1:28" ht="15">
      <c r="A495" s="67">
        <v>489</v>
      </c>
      <c r="B495" s="68" t="s">
        <v>1179</v>
      </c>
      <c r="C495" s="67" t="s">
        <v>1180</v>
      </c>
      <c r="D495" s="67" t="s">
        <v>1136</v>
      </c>
      <c r="E495" s="16" t="s">
        <v>1181</v>
      </c>
      <c r="F495" s="52">
        <f t="shared" si="70"/>
        <v>6431180</v>
      </c>
      <c r="G495" s="30">
        <f>VLOOKUP(C495,P$7:U495,3,FALSE)</f>
        <v>150000</v>
      </c>
      <c r="H495" s="30">
        <f t="shared" si="73"/>
        <v>4523529</v>
      </c>
      <c r="I495" s="30">
        <f t="shared" si="74"/>
        <v>72900</v>
      </c>
      <c r="J495" s="30">
        <f t="shared" si="75"/>
        <v>4450629</v>
      </c>
      <c r="K495" s="30">
        <f t="shared" si="76"/>
        <v>15700</v>
      </c>
      <c r="L495" s="30">
        <f t="shared" si="77"/>
        <v>1741951</v>
      </c>
      <c r="M495" s="53">
        <f t="shared" si="78"/>
        <v>0</v>
      </c>
      <c r="N495" s="53">
        <f t="shared" si="79"/>
        <v>1741951</v>
      </c>
      <c r="O495" s="53"/>
      <c r="P495" s="38" t="s">
        <v>1189</v>
      </c>
      <c r="Q495" s="38" t="s">
        <v>281</v>
      </c>
      <c r="R495" s="38">
        <v>21600</v>
      </c>
      <c r="S495" s="38">
        <f t="shared" si="71"/>
        <v>3454459</v>
      </c>
      <c r="T495" s="38">
        <v>164350</v>
      </c>
      <c r="U495" s="38">
        <v>3290109</v>
      </c>
      <c r="W495" s="38" t="s">
        <v>1197</v>
      </c>
      <c r="X495" s="38" t="s">
        <v>458</v>
      </c>
      <c r="Y495" s="38">
        <v>4773</v>
      </c>
      <c r="Z495" s="38">
        <f t="shared" si="72"/>
        <v>1325598</v>
      </c>
      <c r="AA495" s="38">
        <v>0</v>
      </c>
      <c r="AB495" s="38">
        <v>1325598</v>
      </c>
    </row>
    <row r="496" spans="1:28" ht="15">
      <c r="A496" s="67">
        <v>490</v>
      </c>
      <c r="B496" s="68" t="s">
        <v>1182</v>
      </c>
      <c r="C496" s="67" t="s">
        <v>1183</v>
      </c>
      <c r="D496" s="67" t="s">
        <v>1136</v>
      </c>
      <c r="E496" s="16" t="s">
        <v>1184</v>
      </c>
      <c r="F496" s="52">
        <f t="shared" si="70"/>
        <v>575506</v>
      </c>
      <c r="G496" s="30">
        <f>VLOOKUP(C496,P$7:U496,3,FALSE)</f>
        <v>0</v>
      </c>
      <c r="H496" s="30">
        <f t="shared" si="73"/>
        <v>496646</v>
      </c>
      <c r="I496" s="30">
        <f t="shared" si="74"/>
        <v>93700</v>
      </c>
      <c r="J496" s="30">
        <f t="shared" si="75"/>
        <v>402946</v>
      </c>
      <c r="K496" s="30">
        <f t="shared" si="76"/>
        <v>900</v>
      </c>
      <c r="L496" s="30">
        <f t="shared" si="77"/>
        <v>77960</v>
      </c>
      <c r="M496" s="53">
        <f t="shared" si="78"/>
        <v>800</v>
      </c>
      <c r="N496" s="53">
        <f t="shared" si="79"/>
        <v>77160</v>
      </c>
      <c r="O496" s="53"/>
      <c r="P496" s="38" t="s">
        <v>1192</v>
      </c>
      <c r="Q496" s="38" t="s">
        <v>456</v>
      </c>
      <c r="R496" s="38">
        <v>3824700</v>
      </c>
      <c r="S496" s="38">
        <f t="shared" si="71"/>
        <v>1814160</v>
      </c>
      <c r="T496" s="38">
        <v>728400</v>
      </c>
      <c r="U496" s="38">
        <v>1085760</v>
      </c>
      <c r="W496" s="38" t="s">
        <v>1200</v>
      </c>
      <c r="X496" s="38" t="s">
        <v>459</v>
      </c>
      <c r="Y496" s="38">
        <v>12470</v>
      </c>
      <c r="Z496" s="38">
        <f t="shared" si="72"/>
        <v>11736989</v>
      </c>
      <c r="AA496" s="38">
        <v>6636600</v>
      </c>
      <c r="AB496" s="38">
        <v>5100389</v>
      </c>
    </row>
    <row r="497" spans="1:28" ht="15">
      <c r="A497" s="67">
        <v>491</v>
      </c>
      <c r="B497" s="68" t="s">
        <v>1185</v>
      </c>
      <c r="C497" s="67" t="s">
        <v>1186</v>
      </c>
      <c r="D497" s="67" t="s">
        <v>1136</v>
      </c>
      <c r="E497" s="16" t="s">
        <v>1187</v>
      </c>
      <c r="F497" s="52">
        <f t="shared" si="70"/>
        <v>36812078</v>
      </c>
      <c r="G497" s="30">
        <f>VLOOKUP(C497,P$7:U497,3,FALSE)</f>
        <v>1195852</v>
      </c>
      <c r="H497" s="30">
        <f t="shared" si="73"/>
        <v>12051971</v>
      </c>
      <c r="I497" s="30">
        <f t="shared" si="74"/>
        <v>1011278</v>
      </c>
      <c r="J497" s="30">
        <f t="shared" si="75"/>
        <v>11040693</v>
      </c>
      <c r="K497" s="30">
        <f t="shared" si="76"/>
        <v>750084</v>
      </c>
      <c r="L497" s="30">
        <f t="shared" si="77"/>
        <v>22814171</v>
      </c>
      <c r="M497" s="53">
        <f t="shared" si="78"/>
        <v>3403488</v>
      </c>
      <c r="N497" s="53">
        <f t="shared" si="79"/>
        <v>19410683</v>
      </c>
      <c r="O497" s="53"/>
      <c r="P497" s="38" t="s">
        <v>1194</v>
      </c>
      <c r="Q497" s="38" t="s">
        <v>457</v>
      </c>
      <c r="R497" s="38">
        <v>4451</v>
      </c>
      <c r="S497" s="38">
        <f t="shared" si="71"/>
        <v>8074700</v>
      </c>
      <c r="T497" s="38">
        <v>130550</v>
      </c>
      <c r="U497" s="38">
        <v>7944150</v>
      </c>
      <c r="W497" s="38" t="s">
        <v>1203</v>
      </c>
      <c r="X497" s="38" t="s">
        <v>460</v>
      </c>
      <c r="Y497" s="38">
        <v>0</v>
      </c>
      <c r="Z497" s="38">
        <f t="shared" si="72"/>
        <v>182298</v>
      </c>
      <c r="AA497" s="38">
        <v>0</v>
      </c>
      <c r="AB497" s="38">
        <v>182298</v>
      </c>
    </row>
    <row r="498" spans="1:28" ht="15">
      <c r="A498" s="67">
        <v>492</v>
      </c>
      <c r="B498" s="68" t="s">
        <v>1188</v>
      </c>
      <c r="C498" s="67" t="s">
        <v>1189</v>
      </c>
      <c r="D498" s="67" t="s">
        <v>1136</v>
      </c>
      <c r="E498" s="16" t="s">
        <v>1190</v>
      </c>
      <c r="F498" s="52">
        <f t="shared" si="70"/>
        <v>4783278</v>
      </c>
      <c r="G498" s="30">
        <f>VLOOKUP(C498,P$7:U498,3,FALSE)</f>
        <v>21600</v>
      </c>
      <c r="H498" s="30">
        <f t="shared" si="73"/>
        <v>3454459</v>
      </c>
      <c r="I498" s="30">
        <f t="shared" si="74"/>
        <v>164350</v>
      </c>
      <c r="J498" s="30">
        <f t="shared" si="75"/>
        <v>3290109</v>
      </c>
      <c r="K498" s="30">
        <f t="shared" si="76"/>
        <v>0</v>
      </c>
      <c r="L498" s="30">
        <f t="shared" si="77"/>
        <v>1307219</v>
      </c>
      <c r="M498" s="53">
        <f t="shared" si="78"/>
        <v>0</v>
      </c>
      <c r="N498" s="53">
        <f t="shared" si="79"/>
        <v>1307219</v>
      </c>
      <c r="O498" s="53"/>
      <c r="P498" s="38" t="s">
        <v>1197</v>
      </c>
      <c r="Q498" s="38" t="s">
        <v>458</v>
      </c>
      <c r="R498" s="38">
        <v>226000</v>
      </c>
      <c r="S498" s="38">
        <f t="shared" si="71"/>
        <v>295598</v>
      </c>
      <c r="T498" s="38">
        <v>4500</v>
      </c>
      <c r="U498" s="38">
        <v>291098</v>
      </c>
      <c r="W498" s="38" t="s">
        <v>1205</v>
      </c>
      <c r="X498" s="38" t="s">
        <v>461</v>
      </c>
      <c r="Y498" s="38">
        <v>4725553</v>
      </c>
      <c r="Z498" s="38">
        <f t="shared" si="72"/>
        <v>13475115</v>
      </c>
      <c r="AA498" s="38">
        <v>0</v>
      </c>
      <c r="AB498" s="38">
        <v>13475115</v>
      </c>
    </row>
    <row r="499" spans="1:28" ht="15">
      <c r="A499" s="67">
        <v>493</v>
      </c>
      <c r="B499" s="68" t="s">
        <v>1191</v>
      </c>
      <c r="C499" s="67" t="s">
        <v>1192</v>
      </c>
      <c r="D499" s="67" t="s">
        <v>1136</v>
      </c>
      <c r="E499" s="16" t="s">
        <v>1120</v>
      </c>
      <c r="F499" s="52">
        <f t="shared" si="70"/>
        <v>6956516</v>
      </c>
      <c r="G499" s="30">
        <f>VLOOKUP(C499,P$7:U499,3,FALSE)</f>
        <v>3824700</v>
      </c>
      <c r="H499" s="30">
        <f t="shared" si="73"/>
        <v>1814160</v>
      </c>
      <c r="I499" s="30">
        <f t="shared" si="74"/>
        <v>728400</v>
      </c>
      <c r="J499" s="30">
        <f t="shared" si="75"/>
        <v>1085760</v>
      </c>
      <c r="K499" s="30">
        <f t="shared" si="76"/>
        <v>465410</v>
      </c>
      <c r="L499" s="30">
        <f t="shared" si="77"/>
        <v>852246</v>
      </c>
      <c r="M499" s="53">
        <f t="shared" si="78"/>
        <v>0</v>
      </c>
      <c r="N499" s="53">
        <f t="shared" si="79"/>
        <v>852246</v>
      </c>
      <c r="O499" s="53"/>
      <c r="P499" s="38" t="s">
        <v>1200</v>
      </c>
      <c r="Q499" s="38" t="s">
        <v>459</v>
      </c>
      <c r="R499" s="38">
        <v>0</v>
      </c>
      <c r="S499" s="38">
        <f t="shared" si="71"/>
        <v>3282468</v>
      </c>
      <c r="T499" s="38">
        <v>74400</v>
      </c>
      <c r="U499" s="38">
        <v>3208068</v>
      </c>
      <c r="W499" s="38" t="s">
        <v>1208</v>
      </c>
      <c r="X499" s="38" t="s">
        <v>462</v>
      </c>
      <c r="Y499" s="38">
        <v>31780</v>
      </c>
      <c r="Z499" s="38">
        <f t="shared" si="72"/>
        <v>4348075</v>
      </c>
      <c r="AA499" s="38">
        <v>200</v>
      </c>
      <c r="AB499" s="38">
        <v>4347875</v>
      </c>
    </row>
    <row r="500" spans="1:28" ht="15">
      <c r="A500" s="67">
        <v>494</v>
      </c>
      <c r="B500" s="68" t="s">
        <v>1193</v>
      </c>
      <c r="C500" s="67" t="s">
        <v>1194</v>
      </c>
      <c r="D500" s="67" t="s">
        <v>1136</v>
      </c>
      <c r="E500" s="16" t="s">
        <v>1195</v>
      </c>
      <c r="F500" s="52">
        <f t="shared" si="70"/>
        <v>15953441</v>
      </c>
      <c r="G500" s="30">
        <f>VLOOKUP(C500,P$7:U500,3,FALSE)</f>
        <v>4451</v>
      </c>
      <c r="H500" s="30">
        <f t="shared" si="73"/>
        <v>8074700</v>
      </c>
      <c r="I500" s="30">
        <f t="shared" si="74"/>
        <v>130550</v>
      </c>
      <c r="J500" s="30">
        <f t="shared" si="75"/>
        <v>7944150</v>
      </c>
      <c r="K500" s="30">
        <f t="shared" si="76"/>
        <v>0</v>
      </c>
      <c r="L500" s="30">
        <f t="shared" si="77"/>
        <v>7874290</v>
      </c>
      <c r="M500" s="53">
        <f t="shared" si="78"/>
        <v>400000</v>
      </c>
      <c r="N500" s="53">
        <f t="shared" si="79"/>
        <v>7474290</v>
      </c>
      <c r="O500" s="53"/>
      <c r="P500" s="38" t="s">
        <v>1203</v>
      </c>
      <c r="Q500" s="38" t="s">
        <v>460</v>
      </c>
      <c r="R500" s="38">
        <v>268200</v>
      </c>
      <c r="S500" s="38">
        <f t="shared" si="71"/>
        <v>1124740</v>
      </c>
      <c r="T500" s="38">
        <v>71600</v>
      </c>
      <c r="U500" s="38">
        <v>1053140</v>
      </c>
      <c r="W500" s="38" t="s">
        <v>1212</v>
      </c>
      <c r="X500" s="38" t="s">
        <v>463</v>
      </c>
      <c r="Y500" s="38">
        <v>100000</v>
      </c>
      <c r="Z500" s="38">
        <f t="shared" si="72"/>
        <v>22900</v>
      </c>
      <c r="AA500" s="38">
        <v>0</v>
      </c>
      <c r="AB500" s="38">
        <v>22900</v>
      </c>
    </row>
    <row r="501" spans="1:28" ht="15">
      <c r="A501" s="67">
        <v>495</v>
      </c>
      <c r="B501" s="68" t="s">
        <v>1196</v>
      </c>
      <c r="C501" s="67" t="s">
        <v>1197</v>
      </c>
      <c r="D501" s="67" t="s">
        <v>1136</v>
      </c>
      <c r="E501" s="16" t="s">
        <v>1198</v>
      </c>
      <c r="F501" s="52">
        <f t="shared" si="70"/>
        <v>1851969</v>
      </c>
      <c r="G501" s="30">
        <f>VLOOKUP(C501,P$7:U501,3,FALSE)</f>
        <v>226000</v>
      </c>
      <c r="H501" s="30">
        <f t="shared" si="73"/>
        <v>295598</v>
      </c>
      <c r="I501" s="30">
        <f t="shared" si="74"/>
        <v>4500</v>
      </c>
      <c r="J501" s="30">
        <f t="shared" si="75"/>
        <v>291098</v>
      </c>
      <c r="K501" s="30">
        <f t="shared" si="76"/>
        <v>4773</v>
      </c>
      <c r="L501" s="30">
        <f t="shared" si="77"/>
        <v>1325598</v>
      </c>
      <c r="M501" s="53">
        <f t="shared" si="78"/>
        <v>0</v>
      </c>
      <c r="N501" s="53">
        <f t="shared" si="79"/>
        <v>1325598</v>
      </c>
      <c r="O501" s="53"/>
      <c r="P501" s="38" t="s">
        <v>1205</v>
      </c>
      <c r="Q501" s="38" t="s">
        <v>461</v>
      </c>
      <c r="R501" s="38">
        <v>16339834</v>
      </c>
      <c r="S501" s="38">
        <f t="shared" si="71"/>
        <v>10112210</v>
      </c>
      <c r="T501" s="38">
        <v>2706953</v>
      </c>
      <c r="U501" s="38">
        <v>7405257</v>
      </c>
      <c r="W501" s="38" t="s">
        <v>1215</v>
      </c>
      <c r="X501" s="38" t="s">
        <v>464</v>
      </c>
      <c r="Y501" s="38">
        <v>1078724</v>
      </c>
      <c r="Z501" s="38">
        <f t="shared" si="72"/>
        <v>1231808</v>
      </c>
      <c r="AA501" s="38">
        <v>805780</v>
      </c>
      <c r="AB501" s="38">
        <v>426028</v>
      </c>
    </row>
    <row r="502" spans="1:28" ht="15">
      <c r="A502" s="67">
        <v>496</v>
      </c>
      <c r="B502" s="68" t="s">
        <v>1199</v>
      </c>
      <c r="C502" s="67" t="s">
        <v>1200</v>
      </c>
      <c r="D502" s="67" t="s">
        <v>1136</v>
      </c>
      <c r="E502" s="16" t="s">
        <v>1201</v>
      </c>
      <c r="F502" s="52">
        <f t="shared" si="70"/>
        <v>15031927</v>
      </c>
      <c r="G502" s="30">
        <f>VLOOKUP(C502,P$7:U502,3,FALSE)</f>
        <v>0</v>
      </c>
      <c r="H502" s="30">
        <f t="shared" si="73"/>
        <v>3282468</v>
      </c>
      <c r="I502" s="30">
        <f t="shared" si="74"/>
        <v>74400</v>
      </c>
      <c r="J502" s="30">
        <f t="shared" si="75"/>
        <v>3208068</v>
      </c>
      <c r="K502" s="30">
        <f t="shared" si="76"/>
        <v>12470</v>
      </c>
      <c r="L502" s="30">
        <f t="shared" si="77"/>
        <v>11736989</v>
      </c>
      <c r="M502" s="53">
        <f t="shared" si="78"/>
        <v>6636600</v>
      </c>
      <c r="N502" s="53">
        <f t="shared" si="79"/>
        <v>5100389</v>
      </c>
      <c r="O502" s="53"/>
      <c r="P502" s="38" t="s">
        <v>1208</v>
      </c>
      <c r="Q502" s="38" t="s">
        <v>462</v>
      </c>
      <c r="R502" s="38">
        <v>2103000</v>
      </c>
      <c r="S502" s="38">
        <f t="shared" si="71"/>
        <v>4004289</v>
      </c>
      <c r="T502" s="38">
        <v>1578909</v>
      </c>
      <c r="U502" s="38">
        <v>2425380</v>
      </c>
      <c r="W502" s="38" t="s">
        <v>1218</v>
      </c>
      <c r="X502" s="38" t="s">
        <v>465</v>
      </c>
      <c r="Y502" s="38">
        <v>0</v>
      </c>
      <c r="Z502" s="38">
        <f t="shared" si="72"/>
        <v>199881</v>
      </c>
      <c r="AA502" s="38">
        <v>0</v>
      </c>
      <c r="AB502" s="38">
        <v>199881</v>
      </c>
    </row>
    <row r="503" spans="1:28" ht="15">
      <c r="A503" s="67">
        <v>497</v>
      </c>
      <c r="B503" s="68" t="s">
        <v>1202</v>
      </c>
      <c r="C503" s="67" t="s">
        <v>1203</v>
      </c>
      <c r="D503" s="67" t="s">
        <v>1136</v>
      </c>
      <c r="E503" s="16" t="s">
        <v>1121</v>
      </c>
      <c r="F503" s="52">
        <f t="shared" si="70"/>
        <v>1575238</v>
      </c>
      <c r="G503" s="30">
        <f>VLOOKUP(C503,P$7:U503,3,FALSE)</f>
        <v>268200</v>
      </c>
      <c r="H503" s="30">
        <f t="shared" si="73"/>
        <v>1124740</v>
      </c>
      <c r="I503" s="30">
        <f t="shared" si="74"/>
        <v>71600</v>
      </c>
      <c r="J503" s="30">
        <f t="shared" si="75"/>
        <v>1053140</v>
      </c>
      <c r="K503" s="30">
        <f t="shared" si="76"/>
        <v>0</v>
      </c>
      <c r="L503" s="30">
        <f t="shared" si="77"/>
        <v>182298</v>
      </c>
      <c r="M503" s="53">
        <f t="shared" si="78"/>
        <v>0</v>
      </c>
      <c r="N503" s="53">
        <f t="shared" si="79"/>
        <v>182298</v>
      </c>
      <c r="O503" s="53"/>
      <c r="P503" s="38" t="s">
        <v>1212</v>
      </c>
      <c r="Q503" s="38" t="s">
        <v>463</v>
      </c>
      <c r="R503" s="38">
        <v>0</v>
      </c>
      <c r="S503" s="38">
        <f t="shared" si="71"/>
        <v>91900</v>
      </c>
      <c r="T503" s="38">
        <v>0</v>
      </c>
      <c r="U503" s="38">
        <v>91900</v>
      </c>
      <c r="W503" s="38" t="s">
        <v>1221</v>
      </c>
      <c r="X503" s="38" t="s">
        <v>466</v>
      </c>
      <c r="Y503" s="38">
        <v>118500</v>
      </c>
      <c r="Z503" s="38">
        <f t="shared" si="72"/>
        <v>930398</v>
      </c>
      <c r="AA503" s="38">
        <v>0</v>
      </c>
      <c r="AB503" s="38">
        <v>930398</v>
      </c>
    </row>
    <row r="504" spans="1:28" ht="15">
      <c r="A504" s="67">
        <v>498</v>
      </c>
      <c r="B504" s="68" t="s">
        <v>1204</v>
      </c>
      <c r="C504" s="67" t="s">
        <v>1205</v>
      </c>
      <c r="D504" s="67" t="s">
        <v>1136</v>
      </c>
      <c r="E504" s="16" t="s">
        <v>1206</v>
      </c>
      <c r="F504" s="52">
        <f t="shared" si="70"/>
        <v>44652712</v>
      </c>
      <c r="G504" s="30">
        <f>VLOOKUP(C504,P$7:U504,3,FALSE)</f>
        <v>16339834</v>
      </c>
      <c r="H504" s="30">
        <f t="shared" si="73"/>
        <v>10112210</v>
      </c>
      <c r="I504" s="30">
        <f t="shared" si="74"/>
        <v>2706953</v>
      </c>
      <c r="J504" s="30">
        <f t="shared" si="75"/>
        <v>7405257</v>
      </c>
      <c r="K504" s="30">
        <f t="shared" si="76"/>
        <v>4725553</v>
      </c>
      <c r="L504" s="30">
        <f t="shared" si="77"/>
        <v>13475115</v>
      </c>
      <c r="M504" s="53">
        <f t="shared" si="78"/>
        <v>0</v>
      </c>
      <c r="N504" s="53">
        <f t="shared" si="79"/>
        <v>13475115</v>
      </c>
      <c r="O504" s="53"/>
      <c r="P504" s="38" t="s">
        <v>1215</v>
      </c>
      <c r="Q504" s="38" t="s">
        <v>464</v>
      </c>
      <c r="R504" s="38">
        <v>169800</v>
      </c>
      <c r="S504" s="38">
        <f t="shared" si="71"/>
        <v>2207365</v>
      </c>
      <c r="T504" s="38">
        <v>773574</v>
      </c>
      <c r="U504" s="38">
        <v>1433791</v>
      </c>
      <c r="W504" s="38" t="s">
        <v>1224</v>
      </c>
      <c r="X504" s="38" t="s">
        <v>467</v>
      </c>
      <c r="Y504" s="38">
        <v>220250</v>
      </c>
      <c r="Z504" s="38">
        <f t="shared" si="72"/>
        <v>523065</v>
      </c>
      <c r="AA504" s="38">
        <v>0</v>
      </c>
      <c r="AB504" s="38">
        <v>523065</v>
      </c>
    </row>
    <row r="505" spans="1:28" ht="15">
      <c r="A505" s="67">
        <v>499</v>
      </c>
      <c r="B505" s="68" t="s">
        <v>1207</v>
      </c>
      <c r="C505" s="67" t="s">
        <v>1208</v>
      </c>
      <c r="D505" s="67" t="s">
        <v>1136</v>
      </c>
      <c r="E505" s="16" t="s">
        <v>1209</v>
      </c>
      <c r="F505" s="52">
        <f t="shared" si="70"/>
        <v>10487144</v>
      </c>
      <c r="G505" s="30">
        <f>VLOOKUP(C505,P$7:U505,3,FALSE)</f>
        <v>2103000</v>
      </c>
      <c r="H505" s="30">
        <f t="shared" si="73"/>
        <v>4004289</v>
      </c>
      <c r="I505" s="30">
        <f t="shared" si="74"/>
        <v>1578909</v>
      </c>
      <c r="J505" s="30">
        <f t="shared" si="75"/>
        <v>2425380</v>
      </c>
      <c r="K505" s="30">
        <f t="shared" si="76"/>
        <v>31780</v>
      </c>
      <c r="L505" s="30">
        <f t="shared" si="77"/>
        <v>4348075</v>
      </c>
      <c r="M505" s="53">
        <f t="shared" si="78"/>
        <v>200</v>
      </c>
      <c r="N505" s="53">
        <f t="shared" si="79"/>
        <v>4347875</v>
      </c>
      <c r="O505" s="53"/>
      <c r="P505" s="38" t="s">
        <v>1218</v>
      </c>
      <c r="Q505" s="38" t="s">
        <v>465</v>
      </c>
      <c r="R505" s="38">
        <v>0</v>
      </c>
      <c r="S505" s="38">
        <f t="shared" si="71"/>
        <v>260641</v>
      </c>
      <c r="T505" s="38">
        <v>10800</v>
      </c>
      <c r="U505" s="38">
        <v>249841</v>
      </c>
      <c r="W505" s="38" t="s">
        <v>1227</v>
      </c>
      <c r="X505" s="38" t="s">
        <v>468</v>
      </c>
      <c r="Y505" s="38">
        <v>8700</v>
      </c>
      <c r="Z505" s="38">
        <f t="shared" si="72"/>
        <v>1197125</v>
      </c>
      <c r="AA505" s="38">
        <v>602350</v>
      </c>
      <c r="AB505" s="38">
        <v>594775</v>
      </c>
    </row>
    <row r="506" spans="1:28" ht="15">
      <c r="A506" s="67">
        <v>500</v>
      </c>
      <c r="B506" s="68" t="s">
        <v>1211</v>
      </c>
      <c r="C506" s="67" t="s">
        <v>1212</v>
      </c>
      <c r="D506" s="67" t="s">
        <v>1210</v>
      </c>
      <c r="E506" s="16" t="s">
        <v>1213</v>
      </c>
      <c r="F506" s="52">
        <f t="shared" si="70"/>
        <v>214800</v>
      </c>
      <c r="G506" s="30">
        <f>VLOOKUP(C506,P$7:U506,3,FALSE)</f>
        <v>0</v>
      </c>
      <c r="H506" s="30">
        <f t="shared" si="73"/>
        <v>91900</v>
      </c>
      <c r="I506" s="30">
        <f t="shared" si="74"/>
        <v>0</v>
      </c>
      <c r="J506" s="30">
        <f t="shared" si="75"/>
        <v>91900</v>
      </c>
      <c r="K506" s="30">
        <f t="shared" si="76"/>
        <v>100000</v>
      </c>
      <c r="L506" s="30">
        <f t="shared" si="77"/>
        <v>22900</v>
      </c>
      <c r="M506" s="53">
        <f t="shared" si="78"/>
        <v>0</v>
      </c>
      <c r="N506" s="53">
        <f t="shared" si="79"/>
        <v>22900</v>
      </c>
      <c r="O506" s="53"/>
      <c r="P506" s="38" t="s">
        <v>1221</v>
      </c>
      <c r="Q506" s="38" t="s">
        <v>466</v>
      </c>
      <c r="R506" s="38">
        <v>785946</v>
      </c>
      <c r="S506" s="38">
        <f t="shared" si="71"/>
        <v>2626335</v>
      </c>
      <c r="T506" s="38">
        <v>498300</v>
      </c>
      <c r="U506" s="38">
        <v>2128035</v>
      </c>
      <c r="W506" s="38" t="s">
        <v>1230</v>
      </c>
      <c r="X506" s="38" t="s">
        <v>469</v>
      </c>
      <c r="Y506" s="38">
        <v>62550</v>
      </c>
      <c r="Z506" s="38">
        <f t="shared" si="72"/>
        <v>1075286</v>
      </c>
      <c r="AA506" s="38">
        <v>50000</v>
      </c>
      <c r="AB506" s="38">
        <v>1025286</v>
      </c>
    </row>
    <row r="507" spans="1:28" ht="15">
      <c r="A507" s="67">
        <v>501</v>
      </c>
      <c r="B507" s="68" t="s">
        <v>1214</v>
      </c>
      <c r="C507" s="67" t="s">
        <v>1215</v>
      </c>
      <c r="D507" s="67" t="s">
        <v>1210</v>
      </c>
      <c r="E507" s="16" t="s">
        <v>1216</v>
      </c>
      <c r="F507" s="52">
        <f t="shared" si="70"/>
        <v>4687697</v>
      </c>
      <c r="G507" s="30">
        <f>VLOOKUP(C507,P$7:U507,3,FALSE)</f>
        <v>169800</v>
      </c>
      <c r="H507" s="30">
        <f t="shared" si="73"/>
        <v>2207365</v>
      </c>
      <c r="I507" s="30">
        <f t="shared" si="74"/>
        <v>773574</v>
      </c>
      <c r="J507" s="30">
        <f t="shared" si="75"/>
        <v>1433791</v>
      </c>
      <c r="K507" s="30">
        <f t="shared" si="76"/>
        <v>1078724</v>
      </c>
      <c r="L507" s="30">
        <f t="shared" si="77"/>
        <v>1231808</v>
      </c>
      <c r="M507" s="53">
        <f t="shared" si="78"/>
        <v>805780</v>
      </c>
      <c r="N507" s="53">
        <f t="shared" si="79"/>
        <v>426028</v>
      </c>
      <c r="O507" s="53"/>
      <c r="P507" s="38" t="s">
        <v>1224</v>
      </c>
      <c r="Q507" s="38" t="s">
        <v>467</v>
      </c>
      <c r="R507" s="38">
        <v>2143400</v>
      </c>
      <c r="S507" s="38">
        <f t="shared" si="71"/>
        <v>3061259</v>
      </c>
      <c r="T507" s="38">
        <v>1042076</v>
      </c>
      <c r="U507" s="38">
        <v>2019183</v>
      </c>
      <c r="W507" s="38" t="s">
        <v>1233</v>
      </c>
      <c r="X507" s="38" t="s">
        <v>470</v>
      </c>
      <c r="Y507" s="38">
        <v>177680</v>
      </c>
      <c r="Z507" s="38">
        <f t="shared" si="72"/>
        <v>779460</v>
      </c>
      <c r="AA507" s="38">
        <v>0</v>
      </c>
      <c r="AB507" s="38">
        <v>779460</v>
      </c>
    </row>
    <row r="508" spans="1:28" ht="15">
      <c r="A508" s="67">
        <v>502</v>
      </c>
      <c r="B508" s="68" t="s">
        <v>1217</v>
      </c>
      <c r="C508" s="67" t="s">
        <v>1218</v>
      </c>
      <c r="D508" s="67" t="s">
        <v>1210</v>
      </c>
      <c r="E508" s="16" t="s">
        <v>1219</v>
      </c>
      <c r="F508" s="52">
        <f t="shared" si="70"/>
        <v>460522</v>
      </c>
      <c r="G508" s="30">
        <f>VLOOKUP(C508,P$7:U508,3,FALSE)</f>
        <v>0</v>
      </c>
      <c r="H508" s="30">
        <f t="shared" si="73"/>
        <v>260641</v>
      </c>
      <c r="I508" s="30">
        <f t="shared" si="74"/>
        <v>10800</v>
      </c>
      <c r="J508" s="30">
        <f t="shared" si="75"/>
        <v>249841</v>
      </c>
      <c r="K508" s="30">
        <f t="shared" si="76"/>
        <v>0</v>
      </c>
      <c r="L508" s="30">
        <f t="shared" si="77"/>
        <v>199881</v>
      </c>
      <c r="M508" s="53">
        <f t="shared" si="78"/>
        <v>0</v>
      </c>
      <c r="N508" s="53">
        <f t="shared" si="79"/>
        <v>199881</v>
      </c>
      <c r="O508" s="53"/>
      <c r="P508" s="38" t="s">
        <v>1227</v>
      </c>
      <c r="Q508" s="38" t="s">
        <v>468</v>
      </c>
      <c r="R508" s="38">
        <v>0</v>
      </c>
      <c r="S508" s="38">
        <f t="shared" si="71"/>
        <v>782989</v>
      </c>
      <c r="T508" s="38">
        <v>37400</v>
      </c>
      <c r="U508" s="38">
        <v>745589</v>
      </c>
      <c r="W508" s="38" t="s">
        <v>1236</v>
      </c>
      <c r="X508" s="38" t="s">
        <v>471</v>
      </c>
      <c r="Y508" s="38">
        <v>328331</v>
      </c>
      <c r="Z508" s="38">
        <f t="shared" si="72"/>
        <v>721693</v>
      </c>
      <c r="AA508" s="38">
        <v>0</v>
      </c>
      <c r="AB508" s="38">
        <v>721693</v>
      </c>
    </row>
    <row r="509" spans="1:28" ht="15">
      <c r="A509" s="67">
        <v>503</v>
      </c>
      <c r="B509" s="68" t="s">
        <v>1220</v>
      </c>
      <c r="C509" s="67" t="s">
        <v>1221</v>
      </c>
      <c r="D509" s="67" t="s">
        <v>1210</v>
      </c>
      <c r="E509" s="16" t="s">
        <v>1222</v>
      </c>
      <c r="F509" s="52">
        <f t="shared" si="70"/>
        <v>4461179</v>
      </c>
      <c r="G509" s="30">
        <f>VLOOKUP(C509,P$7:U509,3,FALSE)</f>
        <v>785946</v>
      </c>
      <c r="H509" s="30">
        <f t="shared" si="73"/>
        <v>2626335</v>
      </c>
      <c r="I509" s="30">
        <f t="shared" si="74"/>
        <v>498300</v>
      </c>
      <c r="J509" s="30">
        <f t="shared" si="75"/>
        <v>2128035</v>
      </c>
      <c r="K509" s="30">
        <f t="shared" si="76"/>
        <v>118500</v>
      </c>
      <c r="L509" s="30">
        <f t="shared" si="77"/>
        <v>930398</v>
      </c>
      <c r="M509" s="53">
        <f t="shared" si="78"/>
        <v>0</v>
      </c>
      <c r="N509" s="53">
        <f t="shared" si="79"/>
        <v>930398</v>
      </c>
      <c r="O509" s="53"/>
      <c r="P509" s="38" t="s">
        <v>1230</v>
      </c>
      <c r="Q509" s="38" t="s">
        <v>469</v>
      </c>
      <c r="R509" s="38">
        <v>488347</v>
      </c>
      <c r="S509" s="38">
        <f t="shared" si="71"/>
        <v>1434028</v>
      </c>
      <c r="T509" s="38">
        <v>445500</v>
      </c>
      <c r="U509" s="38">
        <v>988528</v>
      </c>
      <c r="W509" s="38" t="s">
        <v>1239</v>
      </c>
      <c r="X509" s="38" t="s">
        <v>472</v>
      </c>
      <c r="Y509" s="38">
        <v>878426</v>
      </c>
      <c r="Z509" s="38">
        <f t="shared" si="72"/>
        <v>1416149</v>
      </c>
      <c r="AA509" s="38">
        <v>158286</v>
      </c>
      <c r="AB509" s="38">
        <v>1257863</v>
      </c>
    </row>
    <row r="510" spans="1:28" ht="15">
      <c r="A510" s="67">
        <v>504</v>
      </c>
      <c r="B510" s="68" t="s">
        <v>1223</v>
      </c>
      <c r="C510" s="67" t="s">
        <v>1224</v>
      </c>
      <c r="D510" s="67" t="s">
        <v>1210</v>
      </c>
      <c r="E510" s="16" t="s">
        <v>1225</v>
      </c>
      <c r="F510" s="52">
        <f t="shared" si="70"/>
        <v>5947974</v>
      </c>
      <c r="G510" s="30">
        <f>VLOOKUP(C510,P$7:U510,3,FALSE)</f>
        <v>2143400</v>
      </c>
      <c r="H510" s="30">
        <f t="shared" si="73"/>
        <v>3061259</v>
      </c>
      <c r="I510" s="30">
        <f t="shared" si="74"/>
        <v>1042076</v>
      </c>
      <c r="J510" s="30">
        <f t="shared" si="75"/>
        <v>2019183</v>
      </c>
      <c r="K510" s="30">
        <f t="shared" si="76"/>
        <v>220250</v>
      </c>
      <c r="L510" s="30">
        <f t="shared" si="77"/>
        <v>523065</v>
      </c>
      <c r="M510" s="53">
        <f t="shared" si="78"/>
        <v>0</v>
      </c>
      <c r="N510" s="53">
        <f t="shared" si="79"/>
        <v>523065</v>
      </c>
      <c r="O510" s="53"/>
      <c r="P510" s="38" t="s">
        <v>1233</v>
      </c>
      <c r="Q510" s="38" t="s">
        <v>470</v>
      </c>
      <c r="R510" s="38">
        <v>634300</v>
      </c>
      <c r="S510" s="38">
        <f t="shared" si="71"/>
        <v>789487</v>
      </c>
      <c r="T510" s="38">
        <v>180705</v>
      </c>
      <c r="U510" s="38">
        <v>608782</v>
      </c>
      <c r="W510" s="38" t="s">
        <v>1242</v>
      </c>
      <c r="X510" s="38" t="s">
        <v>473</v>
      </c>
      <c r="Y510" s="38">
        <v>387135</v>
      </c>
      <c r="Z510" s="38">
        <f t="shared" si="72"/>
        <v>3175988</v>
      </c>
      <c r="AA510" s="38">
        <v>328791</v>
      </c>
      <c r="AB510" s="38">
        <v>2847197</v>
      </c>
    </row>
    <row r="511" spans="1:28" ht="15">
      <c r="A511" s="67">
        <v>505</v>
      </c>
      <c r="B511" s="68" t="s">
        <v>1226</v>
      </c>
      <c r="C511" s="67" t="s">
        <v>1227</v>
      </c>
      <c r="D511" s="67" t="s">
        <v>1210</v>
      </c>
      <c r="E511" s="16" t="s">
        <v>1228</v>
      </c>
      <c r="F511" s="52">
        <f t="shared" si="70"/>
        <v>1988814</v>
      </c>
      <c r="G511" s="30">
        <f>VLOOKUP(C511,P$7:U511,3,FALSE)</f>
        <v>0</v>
      </c>
      <c r="H511" s="30">
        <f t="shared" si="73"/>
        <v>782989</v>
      </c>
      <c r="I511" s="30">
        <f t="shared" si="74"/>
        <v>37400</v>
      </c>
      <c r="J511" s="30">
        <f t="shared" si="75"/>
        <v>745589</v>
      </c>
      <c r="K511" s="30">
        <f t="shared" si="76"/>
        <v>8700</v>
      </c>
      <c r="L511" s="30">
        <f t="shared" si="77"/>
        <v>1197125</v>
      </c>
      <c r="M511" s="53">
        <f t="shared" si="78"/>
        <v>602350</v>
      </c>
      <c r="N511" s="53">
        <f t="shared" si="79"/>
        <v>594775</v>
      </c>
      <c r="O511" s="53"/>
      <c r="P511" s="38" t="s">
        <v>1236</v>
      </c>
      <c r="Q511" s="38" t="s">
        <v>471</v>
      </c>
      <c r="R511" s="38">
        <v>0</v>
      </c>
      <c r="S511" s="38">
        <f t="shared" si="71"/>
        <v>779807</v>
      </c>
      <c r="T511" s="38">
        <v>131600</v>
      </c>
      <c r="U511" s="38">
        <v>648207</v>
      </c>
      <c r="W511" s="38" t="s">
        <v>1245</v>
      </c>
      <c r="X511" s="38" t="s">
        <v>474</v>
      </c>
      <c r="Y511" s="38">
        <v>79950</v>
      </c>
      <c r="Z511" s="38">
        <f t="shared" si="72"/>
        <v>2283743</v>
      </c>
      <c r="AA511" s="38">
        <v>0</v>
      </c>
      <c r="AB511" s="38">
        <v>2283743</v>
      </c>
    </row>
    <row r="512" spans="1:28" ht="15">
      <c r="A512" s="67">
        <v>506</v>
      </c>
      <c r="B512" s="68" t="s">
        <v>1229</v>
      </c>
      <c r="C512" s="67" t="s">
        <v>1230</v>
      </c>
      <c r="D512" s="67" t="s">
        <v>1210</v>
      </c>
      <c r="E512" s="16" t="s">
        <v>1231</v>
      </c>
      <c r="F512" s="52">
        <f t="shared" si="70"/>
        <v>3060211</v>
      </c>
      <c r="G512" s="30">
        <f>VLOOKUP(C512,P$7:U512,3,FALSE)</f>
        <v>488347</v>
      </c>
      <c r="H512" s="30">
        <f t="shared" si="73"/>
        <v>1434028</v>
      </c>
      <c r="I512" s="30">
        <f t="shared" si="74"/>
        <v>445500</v>
      </c>
      <c r="J512" s="30">
        <f t="shared" si="75"/>
        <v>988528</v>
      </c>
      <c r="K512" s="30">
        <f t="shared" si="76"/>
        <v>62550</v>
      </c>
      <c r="L512" s="30">
        <f t="shared" si="77"/>
        <v>1075286</v>
      </c>
      <c r="M512" s="53">
        <f t="shared" si="78"/>
        <v>50000</v>
      </c>
      <c r="N512" s="53">
        <f t="shared" si="79"/>
        <v>1025286</v>
      </c>
      <c r="O512" s="53"/>
      <c r="P512" s="38" t="s">
        <v>1239</v>
      </c>
      <c r="Q512" s="38" t="s">
        <v>472</v>
      </c>
      <c r="R512" s="38">
        <v>6600</v>
      </c>
      <c r="S512" s="38">
        <f t="shared" si="71"/>
        <v>1941696</v>
      </c>
      <c r="T512" s="38">
        <v>836965</v>
      </c>
      <c r="U512" s="38">
        <v>1104731</v>
      </c>
      <c r="W512" s="38" t="s">
        <v>1248</v>
      </c>
      <c r="X512" s="38" t="s">
        <v>475</v>
      </c>
      <c r="Y512" s="38">
        <v>165000</v>
      </c>
      <c r="Z512" s="38">
        <f t="shared" si="72"/>
        <v>227865</v>
      </c>
      <c r="AA512" s="38">
        <v>63700</v>
      </c>
      <c r="AB512" s="38">
        <v>164165</v>
      </c>
    </row>
    <row r="513" spans="1:28" ht="15">
      <c r="A513" s="67">
        <v>507</v>
      </c>
      <c r="B513" s="68" t="s">
        <v>1232</v>
      </c>
      <c r="C513" s="67" t="s">
        <v>1233</v>
      </c>
      <c r="D513" s="67" t="s">
        <v>1210</v>
      </c>
      <c r="E513" s="16" t="s">
        <v>1234</v>
      </c>
      <c r="F513" s="52">
        <f t="shared" si="70"/>
        <v>2380927</v>
      </c>
      <c r="G513" s="30">
        <f>VLOOKUP(C513,P$7:U513,3,FALSE)</f>
        <v>634300</v>
      </c>
      <c r="H513" s="30">
        <f t="shared" si="73"/>
        <v>789487</v>
      </c>
      <c r="I513" s="30">
        <f t="shared" si="74"/>
        <v>180705</v>
      </c>
      <c r="J513" s="30">
        <f t="shared" si="75"/>
        <v>608782</v>
      </c>
      <c r="K513" s="30">
        <f t="shared" si="76"/>
        <v>177680</v>
      </c>
      <c r="L513" s="30">
        <f t="shared" si="77"/>
        <v>779460</v>
      </c>
      <c r="M513" s="53">
        <f t="shared" si="78"/>
        <v>0</v>
      </c>
      <c r="N513" s="53">
        <f t="shared" si="79"/>
        <v>779460</v>
      </c>
      <c r="O513" s="53"/>
      <c r="P513" s="38" t="s">
        <v>1242</v>
      </c>
      <c r="Q513" s="38" t="s">
        <v>473</v>
      </c>
      <c r="R513" s="38">
        <v>2178537</v>
      </c>
      <c r="S513" s="38">
        <f t="shared" si="71"/>
        <v>2562339</v>
      </c>
      <c r="T513" s="38">
        <v>598005</v>
      </c>
      <c r="U513" s="38">
        <v>1964334</v>
      </c>
      <c r="W513" s="38" t="s">
        <v>1251</v>
      </c>
      <c r="X513" s="38" t="s">
        <v>476</v>
      </c>
      <c r="Y513" s="38">
        <v>176000</v>
      </c>
      <c r="Z513" s="38">
        <f t="shared" si="72"/>
        <v>332511</v>
      </c>
      <c r="AA513" s="38">
        <v>0</v>
      </c>
      <c r="AB513" s="38">
        <v>332511</v>
      </c>
    </row>
    <row r="514" spans="1:28" ht="15">
      <c r="A514" s="67">
        <v>508</v>
      </c>
      <c r="B514" s="68" t="s">
        <v>1235</v>
      </c>
      <c r="C514" s="67" t="s">
        <v>1236</v>
      </c>
      <c r="D514" s="67" t="s">
        <v>1210</v>
      </c>
      <c r="E514" s="16" t="s">
        <v>1237</v>
      </c>
      <c r="F514" s="52">
        <f t="shared" si="70"/>
        <v>1829831</v>
      </c>
      <c r="G514" s="30">
        <f>VLOOKUP(C514,P$7:U514,3,FALSE)</f>
        <v>0</v>
      </c>
      <c r="H514" s="30">
        <f t="shared" si="73"/>
        <v>779807</v>
      </c>
      <c r="I514" s="30">
        <f t="shared" si="74"/>
        <v>131600</v>
      </c>
      <c r="J514" s="30">
        <f t="shared" si="75"/>
        <v>648207</v>
      </c>
      <c r="K514" s="30">
        <f t="shared" si="76"/>
        <v>328331</v>
      </c>
      <c r="L514" s="30">
        <f t="shared" si="77"/>
        <v>721693</v>
      </c>
      <c r="M514" s="53">
        <f t="shared" si="78"/>
        <v>0</v>
      </c>
      <c r="N514" s="53">
        <f t="shared" si="79"/>
        <v>721693</v>
      </c>
      <c r="O514" s="53"/>
      <c r="P514" s="38" t="s">
        <v>1245</v>
      </c>
      <c r="Q514" s="38" t="s">
        <v>474</v>
      </c>
      <c r="R514" s="38">
        <v>373200</v>
      </c>
      <c r="S514" s="38">
        <f t="shared" si="71"/>
        <v>3365508</v>
      </c>
      <c r="T514" s="38">
        <v>1089995</v>
      </c>
      <c r="U514" s="38">
        <v>2275513</v>
      </c>
      <c r="W514" s="38" t="s">
        <v>1254</v>
      </c>
      <c r="X514" s="38" t="s">
        <v>477</v>
      </c>
      <c r="Y514" s="38">
        <v>3329133</v>
      </c>
      <c r="Z514" s="38">
        <f t="shared" si="72"/>
        <v>3351720</v>
      </c>
      <c r="AA514" s="38">
        <v>1463000</v>
      </c>
      <c r="AB514" s="38">
        <v>1888720</v>
      </c>
    </row>
    <row r="515" spans="1:28" ht="15">
      <c r="A515" s="67">
        <v>509</v>
      </c>
      <c r="B515" s="68" t="s">
        <v>1238</v>
      </c>
      <c r="C515" s="67" t="s">
        <v>1239</v>
      </c>
      <c r="D515" s="67" t="s">
        <v>1210</v>
      </c>
      <c r="E515" s="16" t="s">
        <v>1240</v>
      </c>
      <c r="F515" s="52">
        <f t="shared" si="70"/>
        <v>4242871</v>
      </c>
      <c r="G515" s="30">
        <f>VLOOKUP(C515,P$7:U515,3,FALSE)</f>
        <v>6600</v>
      </c>
      <c r="H515" s="30">
        <f t="shared" si="73"/>
        <v>1941696</v>
      </c>
      <c r="I515" s="30">
        <f t="shared" si="74"/>
        <v>836965</v>
      </c>
      <c r="J515" s="30">
        <f t="shared" si="75"/>
        <v>1104731</v>
      </c>
      <c r="K515" s="30">
        <f t="shared" si="76"/>
        <v>878426</v>
      </c>
      <c r="L515" s="30">
        <f t="shared" si="77"/>
        <v>1416149</v>
      </c>
      <c r="M515" s="53">
        <f t="shared" si="78"/>
        <v>158286</v>
      </c>
      <c r="N515" s="53">
        <f t="shared" si="79"/>
        <v>1257863</v>
      </c>
      <c r="O515" s="53"/>
      <c r="P515" s="38" t="s">
        <v>1248</v>
      </c>
      <c r="Q515" s="38" t="s">
        <v>475</v>
      </c>
      <c r="R515" s="38">
        <v>1103709</v>
      </c>
      <c r="S515" s="38">
        <f t="shared" si="71"/>
        <v>766067</v>
      </c>
      <c r="T515" s="38">
        <v>239800</v>
      </c>
      <c r="U515" s="38">
        <v>526267</v>
      </c>
      <c r="W515" s="38" t="s">
        <v>1257</v>
      </c>
      <c r="X515" s="38" t="s">
        <v>282</v>
      </c>
      <c r="Y515" s="38">
        <v>12750</v>
      </c>
      <c r="Z515" s="38">
        <f t="shared" si="72"/>
        <v>643249</v>
      </c>
      <c r="AA515" s="38">
        <v>100000</v>
      </c>
      <c r="AB515" s="38">
        <v>543249</v>
      </c>
    </row>
    <row r="516" spans="1:28" ht="15">
      <c r="A516" s="67">
        <v>510</v>
      </c>
      <c r="B516" s="68" t="s">
        <v>1241</v>
      </c>
      <c r="C516" s="67" t="s">
        <v>1242</v>
      </c>
      <c r="D516" s="67" t="s">
        <v>1210</v>
      </c>
      <c r="E516" s="16" t="s">
        <v>1243</v>
      </c>
      <c r="F516" s="52">
        <f t="shared" si="70"/>
        <v>8303999</v>
      </c>
      <c r="G516" s="30">
        <f>VLOOKUP(C516,P$7:U516,3,FALSE)</f>
        <v>2178537</v>
      </c>
      <c r="H516" s="30">
        <f t="shared" si="73"/>
        <v>2562339</v>
      </c>
      <c r="I516" s="30">
        <f t="shared" si="74"/>
        <v>598005</v>
      </c>
      <c r="J516" s="30">
        <f t="shared" si="75"/>
        <v>1964334</v>
      </c>
      <c r="K516" s="30">
        <f t="shared" si="76"/>
        <v>387135</v>
      </c>
      <c r="L516" s="30">
        <f t="shared" si="77"/>
        <v>3175988</v>
      </c>
      <c r="M516" s="53">
        <f t="shared" si="78"/>
        <v>328791</v>
      </c>
      <c r="N516" s="53">
        <f t="shared" si="79"/>
        <v>2847197</v>
      </c>
      <c r="O516" s="53"/>
      <c r="P516" s="38" t="s">
        <v>1251</v>
      </c>
      <c r="Q516" s="38" t="s">
        <v>476</v>
      </c>
      <c r="R516" s="38">
        <v>236600</v>
      </c>
      <c r="S516" s="38">
        <f t="shared" si="71"/>
        <v>738337</v>
      </c>
      <c r="T516" s="38">
        <v>32900</v>
      </c>
      <c r="U516" s="38">
        <v>705437</v>
      </c>
      <c r="W516" s="38" t="s">
        <v>1260</v>
      </c>
      <c r="X516" s="38" t="s">
        <v>478</v>
      </c>
      <c r="Y516" s="38">
        <v>50300</v>
      </c>
      <c r="Z516" s="38">
        <f t="shared" si="72"/>
        <v>48976</v>
      </c>
      <c r="AA516" s="38">
        <v>0</v>
      </c>
      <c r="AB516" s="38">
        <v>48976</v>
      </c>
    </row>
    <row r="517" spans="1:28" ht="15">
      <c r="A517" s="67">
        <v>511</v>
      </c>
      <c r="B517" s="68" t="s">
        <v>1244</v>
      </c>
      <c r="C517" s="67" t="s">
        <v>1245</v>
      </c>
      <c r="D517" s="67" t="s">
        <v>1210</v>
      </c>
      <c r="E517" s="16" t="s">
        <v>1246</v>
      </c>
      <c r="F517" s="52">
        <f t="shared" si="70"/>
        <v>6102401</v>
      </c>
      <c r="G517" s="30">
        <f>VLOOKUP(C517,P$7:U517,3,FALSE)</f>
        <v>373200</v>
      </c>
      <c r="H517" s="30">
        <f t="shared" si="73"/>
        <v>3365508</v>
      </c>
      <c r="I517" s="30">
        <f t="shared" si="74"/>
        <v>1089995</v>
      </c>
      <c r="J517" s="30">
        <f t="shared" si="75"/>
        <v>2275513</v>
      </c>
      <c r="K517" s="30">
        <f t="shared" si="76"/>
        <v>79950</v>
      </c>
      <c r="L517" s="30">
        <f t="shared" si="77"/>
        <v>2283743</v>
      </c>
      <c r="M517" s="53">
        <f t="shared" si="78"/>
        <v>0</v>
      </c>
      <c r="N517" s="53">
        <f t="shared" si="79"/>
        <v>2283743</v>
      </c>
      <c r="O517" s="53"/>
      <c r="P517" s="38" t="s">
        <v>1254</v>
      </c>
      <c r="Q517" s="38" t="s">
        <v>477</v>
      </c>
      <c r="R517" s="38">
        <v>8302</v>
      </c>
      <c r="S517" s="38">
        <f t="shared" si="71"/>
        <v>1431642</v>
      </c>
      <c r="T517" s="38">
        <v>15000</v>
      </c>
      <c r="U517" s="38">
        <v>1416642</v>
      </c>
      <c r="W517" s="38" t="s">
        <v>1263</v>
      </c>
      <c r="X517" s="38" t="s">
        <v>479</v>
      </c>
      <c r="Y517" s="38">
        <v>978001</v>
      </c>
      <c r="Z517" s="38">
        <f t="shared" si="72"/>
        <v>5444416</v>
      </c>
      <c r="AA517" s="38">
        <v>553000</v>
      </c>
      <c r="AB517" s="38">
        <v>4891416</v>
      </c>
    </row>
    <row r="518" spans="1:28" ht="15">
      <c r="A518" s="67">
        <v>512</v>
      </c>
      <c r="B518" s="68" t="s">
        <v>1247</v>
      </c>
      <c r="C518" s="67" t="s">
        <v>1248</v>
      </c>
      <c r="D518" s="67" t="s">
        <v>1210</v>
      </c>
      <c r="E518" s="16" t="s">
        <v>1249</v>
      </c>
      <c r="F518" s="52">
        <f t="shared" si="70"/>
        <v>2262641</v>
      </c>
      <c r="G518" s="30">
        <f>VLOOKUP(C518,P$7:U518,3,FALSE)</f>
        <v>1103709</v>
      </c>
      <c r="H518" s="30">
        <f t="shared" si="73"/>
        <v>766067</v>
      </c>
      <c r="I518" s="30">
        <f t="shared" si="74"/>
        <v>239800</v>
      </c>
      <c r="J518" s="30">
        <f t="shared" si="75"/>
        <v>526267</v>
      </c>
      <c r="K518" s="30">
        <f t="shared" si="76"/>
        <v>165000</v>
      </c>
      <c r="L518" s="30">
        <f t="shared" si="77"/>
        <v>227865</v>
      </c>
      <c r="M518" s="53">
        <f t="shared" si="78"/>
        <v>63700</v>
      </c>
      <c r="N518" s="53">
        <f t="shared" si="79"/>
        <v>164165</v>
      </c>
      <c r="O518" s="53"/>
      <c r="P518" s="38" t="s">
        <v>1257</v>
      </c>
      <c r="Q518" s="38" t="s">
        <v>282</v>
      </c>
      <c r="R518" s="38">
        <v>0</v>
      </c>
      <c r="S518" s="38">
        <f t="shared" si="71"/>
        <v>443775</v>
      </c>
      <c r="T518" s="38">
        <v>38350</v>
      </c>
      <c r="U518" s="38">
        <v>405425</v>
      </c>
      <c r="W518" s="38" t="s">
        <v>1266</v>
      </c>
      <c r="X518" s="38" t="s">
        <v>553</v>
      </c>
      <c r="Y518" s="38">
        <v>0</v>
      </c>
      <c r="Z518" s="38">
        <f t="shared" si="72"/>
        <v>526400</v>
      </c>
      <c r="AA518" s="38">
        <v>0</v>
      </c>
      <c r="AB518" s="38">
        <v>526400</v>
      </c>
    </row>
    <row r="519" spans="1:28" ht="15">
      <c r="A519" s="67">
        <v>513</v>
      </c>
      <c r="B519" s="68" t="s">
        <v>1250</v>
      </c>
      <c r="C519" s="67" t="s">
        <v>1251</v>
      </c>
      <c r="D519" s="67" t="s">
        <v>1210</v>
      </c>
      <c r="E519" s="16" t="s">
        <v>1252</v>
      </c>
      <c r="F519" s="52">
        <f aca="true" t="shared" si="80" ref="F519:F567">G519+H519+K519+L519</f>
        <v>1483448</v>
      </c>
      <c r="G519" s="30">
        <f>VLOOKUP(C519,P$7:U519,3,FALSE)</f>
        <v>236600</v>
      </c>
      <c r="H519" s="30">
        <f t="shared" si="73"/>
        <v>738337</v>
      </c>
      <c r="I519" s="30">
        <f t="shared" si="74"/>
        <v>32900</v>
      </c>
      <c r="J519" s="30">
        <f t="shared" si="75"/>
        <v>705437</v>
      </c>
      <c r="K519" s="30">
        <f t="shared" si="76"/>
        <v>176000</v>
      </c>
      <c r="L519" s="30">
        <f t="shared" si="77"/>
        <v>332511</v>
      </c>
      <c r="M519" s="53">
        <f t="shared" si="78"/>
        <v>0</v>
      </c>
      <c r="N519" s="53">
        <f t="shared" si="79"/>
        <v>332511</v>
      </c>
      <c r="O519" s="53"/>
      <c r="P519" s="38" t="s">
        <v>1260</v>
      </c>
      <c r="Q519" s="38" t="s">
        <v>478</v>
      </c>
      <c r="R519" s="38">
        <v>3000</v>
      </c>
      <c r="S519" s="38">
        <f t="shared" si="71"/>
        <v>556390</v>
      </c>
      <c r="T519" s="38">
        <v>108075</v>
      </c>
      <c r="U519" s="38">
        <v>448315</v>
      </c>
      <c r="W519" s="38" t="s">
        <v>1269</v>
      </c>
      <c r="X519" s="38" t="s">
        <v>480</v>
      </c>
      <c r="Y519" s="38">
        <v>26700</v>
      </c>
      <c r="Z519" s="38">
        <f t="shared" si="72"/>
        <v>119700</v>
      </c>
      <c r="AA519" s="38">
        <v>0</v>
      </c>
      <c r="AB519" s="38">
        <v>119700</v>
      </c>
    </row>
    <row r="520" spans="1:28" ht="15">
      <c r="A520" s="67">
        <v>514</v>
      </c>
      <c r="B520" s="68" t="s">
        <v>1253</v>
      </c>
      <c r="C520" s="67" t="s">
        <v>1254</v>
      </c>
      <c r="D520" s="67" t="s">
        <v>1210</v>
      </c>
      <c r="E520" s="16" t="s">
        <v>1255</v>
      </c>
      <c r="F520" s="52">
        <f t="shared" si="80"/>
        <v>8120797</v>
      </c>
      <c r="G520" s="30">
        <f>VLOOKUP(C520,P$7:U520,3,FALSE)</f>
        <v>8302</v>
      </c>
      <c r="H520" s="30">
        <f t="shared" si="73"/>
        <v>1431642</v>
      </c>
      <c r="I520" s="30">
        <f t="shared" si="74"/>
        <v>15000</v>
      </c>
      <c r="J520" s="30">
        <f t="shared" si="75"/>
        <v>1416642</v>
      </c>
      <c r="K520" s="30">
        <f t="shared" si="76"/>
        <v>3329133</v>
      </c>
      <c r="L520" s="30">
        <f t="shared" si="77"/>
        <v>3351720</v>
      </c>
      <c r="M520" s="53">
        <f t="shared" si="78"/>
        <v>1463000</v>
      </c>
      <c r="N520" s="53">
        <f t="shared" si="79"/>
        <v>1888720</v>
      </c>
      <c r="O520" s="53"/>
      <c r="P520" s="38" t="s">
        <v>1263</v>
      </c>
      <c r="Q520" s="38" t="s">
        <v>479</v>
      </c>
      <c r="R520" s="38">
        <v>4049602</v>
      </c>
      <c r="S520" s="38">
        <f aca="true" t="shared" si="81" ref="S520:S570">T520+U520</f>
        <v>9820867</v>
      </c>
      <c r="T520" s="38">
        <v>2220207</v>
      </c>
      <c r="U520" s="38">
        <v>7600660</v>
      </c>
      <c r="W520" s="38" t="s">
        <v>1272</v>
      </c>
      <c r="X520" s="38" t="s">
        <v>481</v>
      </c>
      <c r="Y520" s="38">
        <v>2759</v>
      </c>
      <c r="Z520" s="38">
        <f aca="true" t="shared" si="82" ref="Z520:Z566">AA520+AB520</f>
        <v>560298</v>
      </c>
      <c r="AA520" s="38">
        <v>277613</v>
      </c>
      <c r="AB520" s="38">
        <v>282685</v>
      </c>
    </row>
    <row r="521" spans="1:28" ht="15">
      <c r="A521" s="67">
        <v>515</v>
      </c>
      <c r="B521" s="68" t="s">
        <v>1256</v>
      </c>
      <c r="C521" s="67" t="s">
        <v>1257</v>
      </c>
      <c r="D521" s="67" t="s">
        <v>1210</v>
      </c>
      <c r="E521" s="16" t="s">
        <v>1258</v>
      </c>
      <c r="F521" s="52">
        <f t="shared" si="80"/>
        <v>1099774</v>
      </c>
      <c r="G521" s="30">
        <f>VLOOKUP(C521,P$7:U521,3,FALSE)</f>
        <v>0</v>
      </c>
      <c r="H521" s="30">
        <f aca="true" t="shared" si="83" ref="H521:H567">I521+J521</f>
        <v>443775</v>
      </c>
      <c r="I521" s="30">
        <f aca="true" t="shared" si="84" ref="I521:I567">VLOOKUP(C521,P$7:U$570,5,FALSE)</f>
        <v>38350</v>
      </c>
      <c r="J521" s="30">
        <f aca="true" t="shared" si="85" ref="J521:J567">VLOOKUP(C521,P$7:U$570,6,FALSE)</f>
        <v>405425</v>
      </c>
      <c r="K521" s="30">
        <f aca="true" t="shared" si="86" ref="K521:K567">VLOOKUP(C521,W$7:AB$566,3,FALSE)</f>
        <v>12750</v>
      </c>
      <c r="L521" s="30">
        <f aca="true" t="shared" si="87" ref="L521:L574">M521+N521</f>
        <v>643249</v>
      </c>
      <c r="M521" s="53">
        <f aca="true" t="shared" si="88" ref="M521:M574">VLOOKUP(C521,W$7:AB$566,5,FALSE)</f>
        <v>100000</v>
      </c>
      <c r="N521" s="53">
        <f aca="true" t="shared" si="89" ref="N521:N574">VLOOKUP(C521,W$7:AB$566,6,FALSE)</f>
        <v>543249</v>
      </c>
      <c r="O521" s="53"/>
      <c r="P521" s="38" t="s">
        <v>1266</v>
      </c>
      <c r="Q521" s="38" t="s">
        <v>553</v>
      </c>
      <c r="R521" s="38">
        <v>0</v>
      </c>
      <c r="S521" s="38">
        <f t="shared" si="81"/>
        <v>1147847</v>
      </c>
      <c r="T521" s="38">
        <v>412150</v>
      </c>
      <c r="U521" s="38">
        <v>735697</v>
      </c>
      <c r="W521" s="38" t="s">
        <v>1275</v>
      </c>
      <c r="X521" s="38" t="s">
        <v>482</v>
      </c>
      <c r="Y521" s="38">
        <v>6668169</v>
      </c>
      <c r="Z521" s="38">
        <f t="shared" si="82"/>
        <v>1087021</v>
      </c>
      <c r="AA521" s="38">
        <v>64000</v>
      </c>
      <c r="AB521" s="38">
        <v>1023021</v>
      </c>
    </row>
    <row r="522" spans="1:28" ht="15">
      <c r="A522" s="67">
        <v>516</v>
      </c>
      <c r="B522" s="68" t="s">
        <v>1259</v>
      </c>
      <c r="C522" s="67" t="s">
        <v>1260</v>
      </c>
      <c r="D522" s="67" t="s">
        <v>1210</v>
      </c>
      <c r="E522" s="16" t="s">
        <v>1261</v>
      </c>
      <c r="F522" s="52">
        <f t="shared" si="80"/>
        <v>658666</v>
      </c>
      <c r="G522" s="30">
        <f>VLOOKUP(C522,P$7:U522,3,FALSE)</f>
        <v>3000</v>
      </c>
      <c r="H522" s="30">
        <f t="shared" si="83"/>
        <v>556390</v>
      </c>
      <c r="I522" s="30">
        <f t="shared" si="84"/>
        <v>108075</v>
      </c>
      <c r="J522" s="30">
        <f t="shared" si="85"/>
        <v>448315</v>
      </c>
      <c r="K522" s="30">
        <f t="shared" si="86"/>
        <v>50300</v>
      </c>
      <c r="L522" s="30">
        <f t="shared" si="87"/>
        <v>48976</v>
      </c>
      <c r="M522" s="53">
        <f t="shared" si="88"/>
        <v>0</v>
      </c>
      <c r="N522" s="53">
        <f t="shared" si="89"/>
        <v>48976</v>
      </c>
      <c r="O522" s="53"/>
      <c r="P522" s="38" t="s">
        <v>1269</v>
      </c>
      <c r="Q522" s="38" t="s">
        <v>480</v>
      </c>
      <c r="R522" s="38">
        <v>120000</v>
      </c>
      <c r="S522" s="38">
        <f t="shared" si="81"/>
        <v>1639643</v>
      </c>
      <c r="T522" s="38">
        <v>390730</v>
      </c>
      <c r="U522" s="38">
        <v>1248913</v>
      </c>
      <c r="W522" s="38" t="s">
        <v>1287</v>
      </c>
      <c r="X522" s="38" t="s">
        <v>1373</v>
      </c>
      <c r="Y522" s="38">
        <v>0</v>
      </c>
      <c r="Z522" s="38">
        <f t="shared" si="82"/>
        <v>1</v>
      </c>
      <c r="AA522" s="38">
        <v>0</v>
      </c>
      <c r="AB522" s="38">
        <v>1</v>
      </c>
    </row>
    <row r="523" spans="1:28" ht="15">
      <c r="A523" s="67">
        <v>517</v>
      </c>
      <c r="B523" s="68" t="s">
        <v>1262</v>
      </c>
      <c r="C523" s="67" t="s">
        <v>1263</v>
      </c>
      <c r="D523" s="67" t="s">
        <v>1210</v>
      </c>
      <c r="E523" s="16" t="s">
        <v>1264</v>
      </c>
      <c r="F523" s="52">
        <f t="shared" si="80"/>
        <v>20292886</v>
      </c>
      <c r="G523" s="30">
        <f>VLOOKUP(C523,P$7:U523,3,FALSE)</f>
        <v>4049602</v>
      </c>
      <c r="H523" s="30">
        <f t="shared" si="83"/>
        <v>9820867</v>
      </c>
      <c r="I523" s="30">
        <f t="shared" si="84"/>
        <v>2220207</v>
      </c>
      <c r="J523" s="30">
        <f t="shared" si="85"/>
        <v>7600660</v>
      </c>
      <c r="K523" s="30">
        <f t="shared" si="86"/>
        <v>978001</v>
      </c>
      <c r="L523" s="30">
        <f t="shared" si="87"/>
        <v>5444416</v>
      </c>
      <c r="M523" s="53">
        <f t="shared" si="88"/>
        <v>553000</v>
      </c>
      <c r="N523" s="53">
        <f t="shared" si="89"/>
        <v>4891416</v>
      </c>
      <c r="O523" s="53"/>
      <c r="P523" s="38" t="s">
        <v>1272</v>
      </c>
      <c r="Q523" s="38" t="s">
        <v>481</v>
      </c>
      <c r="R523" s="38">
        <v>0</v>
      </c>
      <c r="S523" s="38">
        <f t="shared" si="81"/>
        <v>166609</v>
      </c>
      <c r="T523" s="38">
        <v>19900</v>
      </c>
      <c r="U523" s="38">
        <v>146709</v>
      </c>
      <c r="W523" s="38" t="s">
        <v>1290</v>
      </c>
      <c r="X523" s="38" t="s">
        <v>483</v>
      </c>
      <c r="Y523" s="38">
        <v>1077121</v>
      </c>
      <c r="Z523" s="38">
        <f t="shared" si="82"/>
        <v>2785193</v>
      </c>
      <c r="AA523" s="38">
        <v>20927</v>
      </c>
      <c r="AB523" s="38">
        <v>2764266</v>
      </c>
    </row>
    <row r="524" spans="1:28" ht="15">
      <c r="A524" s="67">
        <v>518</v>
      </c>
      <c r="B524" s="68" t="s">
        <v>1265</v>
      </c>
      <c r="C524" s="67" t="s">
        <v>1266</v>
      </c>
      <c r="D524" s="67" t="s">
        <v>1210</v>
      </c>
      <c r="E524" s="16" t="s">
        <v>1267</v>
      </c>
      <c r="F524" s="52">
        <f t="shared" si="80"/>
        <v>1674247</v>
      </c>
      <c r="G524" s="30">
        <f>VLOOKUP(C524,P$7:U524,3,FALSE)</f>
        <v>0</v>
      </c>
      <c r="H524" s="30">
        <f t="shared" si="83"/>
        <v>1147847</v>
      </c>
      <c r="I524" s="30">
        <f t="shared" si="84"/>
        <v>412150</v>
      </c>
      <c r="J524" s="30">
        <f t="shared" si="85"/>
        <v>735697</v>
      </c>
      <c r="K524" s="30">
        <f t="shared" si="86"/>
        <v>0</v>
      </c>
      <c r="L524" s="30">
        <f t="shared" si="87"/>
        <v>526400</v>
      </c>
      <c r="M524" s="53">
        <f t="shared" si="88"/>
        <v>0</v>
      </c>
      <c r="N524" s="53">
        <f t="shared" si="89"/>
        <v>526400</v>
      </c>
      <c r="O524" s="53"/>
      <c r="P524" s="38" t="s">
        <v>1275</v>
      </c>
      <c r="Q524" s="38" t="s">
        <v>482</v>
      </c>
      <c r="R524" s="38">
        <v>1741387</v>
      </c>
      <c r="S524" s="38">
        <f t="shared" si="81"/>
        <v>6079800</v>
      </c>
      <c r="T524" s="38">
        <v>732803</v>
      </c>
      <c r="U524" s="38">
        <v>5346997</v>
      </c>
      <c r="W524" s="38" t="s">
        <v>1292</v>
      </c>
      <c r="X524" s="38" t="s">
        <v>484</v>
      </c>
      <c r="Y524" s="38">
        <v>183300</v>
      </c>
      <c r="Z524" s="38">
        <f t="shared" si="82"/>
        <v>9498220</v>
      </c>
      <c r="AA524" s="38">
        <v>142300</v>
      </c>
      <c r="AB524" s="38">
        <v>9355920</v>
      </c>
    </row>
    <row r="525" spans="1:28" ht="15">
      <c r="A525" s="67">
        <v>519</v>
      </c>
      <c r="B525" s="68" t="s">
        <v>1268</v>
      </c>
      <c r="C525" s="67" t="s">
        <v>1269</v>
      </c>
      <c r="D525" s="67" t="s">
        <v>1210</v>
      </c>
      <c r="E525" s="16" t="s">
        <v>1270</v>
      </c>
      <c r="F525" s="52">
        <f t="shared" si="80"/>
        <v>1906043</v>
      </c>
      <c r="G525" s="30">
        <f>VLOOKUP(C525,P$7:U525,3,FALSE)</f>
        <v>120000</v>
      </c>
      <c r="H525" s="30">
        <f t="shared" si="83"/>
        <v>1639643</v>
      </c>
      <c r="I525" s="30">
        <f t="shared" si="84"/>
        <v>390730</v>
      </c>
      <c r="J525" s="30">
        <f t="shared" si="85"/>
        <v>1248913</v>
      </c>
      <c r="K525" s="30">
        <f t="shared" si="86"/>
        <v>26700</v>
      </c>
      <c r="L525" s="30">
        <f t="shared" si="87"/>
        <v>119700</v>
      </c>
      <c r="M525" s="53">
        <f t="shared" si="88"/>
        <v>0</v>
      </c>
      <c r="N525" s="53">
        <f t="shared" si="89"/>
        <v>119700</v>
      </c>
      <c r="O525" s="53"/>
      <c r="P525" s="38" t="s">
        <v>1287</v>
      </c>
      <c r="Q525" s="38" t="s">
        <v>1373</v>
      </c>
      <c r="R525" s="38">
        <v>0</v>
      </c>
      <c r="S525" s="38">
        <f t="shared" si="81"/>
        <v>113400</v>
      </c>
      <c r="T525" s="38">
        <v>0</v>
      </c>
      <c r="U525" s="38">
        <v>113400</v>
      </c>
      <c r="W525" s="38" t="s">
        <v>1296</v>
      </c>
      <c r="X525" s="38" t="s">
        <v>485</v>
      </c>
      <c r="Y525" s="38">
        <v>31500</v>
      </c>
      <c r="Z525" s="38">
        <f t="shared" si="82"/>
        <v>10356254</v>
      </c>
      <c r="AA525" s="38">
        <v>0</v>
      </c>
      <c r="AB525" s="38">
        <v>10356254</v>
      </c>
    </row>
    <row r="526" spans="1:28" ht="15">
      <c r="A526" s="67">
        <v>520</v>
      </c>
      <c r="B526" s="68" t="s">
        <v>1271</v>
      </c>
      <c r="C526" s="67" t="s">
        <v>1272</v>
      </c>
      <c r="D526" s="67" t="s">
        <v>1210</v>
      </c>
      <c r="E526" s="16" t="s">
        <v>1273</v>
      </c>
      <c r="F526" s="52">
        <f t="shared" si="80"/>
        <v>729666</v>
      </c>
      <c r="G526" s="30">
        <f>VLOOKUP(C526,P$7:U526,3,FALSE)</f>
        <v>0</v>
      </c>
      <c r="H526" s="30">
        <f t="shared" si="83"/>
        <v>166609</v>
      </c>
      <c r="I526" s="30">
        <f t="shared" si="84"/>
        <v>19900</v>
      </c>
      <c r="J526" s="30">
        <f t="shared" si="85"/>
        <v>146709</v>
      </c>
      <c r="K526" s="30">
        <f t="shared" si="86"/>
        <v>2759</v>
      </c>
      <c r="L526" s="30">
        <f t="shared" si="87"/>
        <v>560298</v>
      </c>
      <c r="M526" s="53">
        <f t="shared" si="88"/>
        <v>277613</v>
      </c>
      <c r="N526" s="53">
        <f t="shared" si="89"/>
        <v>282685</v>
      </c>
      <c r="O526" s="53"/>
      <c r="P526" s="38" t="s">
        <v>1290</v>
      </c>
      <c r="Q526" s="38" t="s">
        <v>483</v>
      </c>
      <c r="R526" s="38">
        <v>1102427</v>
      </c>
      <c r="S526" s="38">
        <f t="shared" si="81"/>
        <v>1714160</v>
      </c>
      <c r="T526" s="38">
        <v>292070</v>
      </c>
      <c r="U526" s="38">
        <v>1422090</v>
      </c>
      <c r="W526" s="38" t="s">
        <v>1299</v>
      </c>
      <c r="X526" s="38" t="s">
        <v>486</v>
      </c>
      <c r="Y526" s="38">
        <v>440401</v>
      </c>
      <c r="Z526" s="38">
        <f t="shared" si="82"/>
        <v>10718102</v>
      </c>
      <c r="AA526" s="38">
        <v>0</v>
      </c>
      <c r="AB526" s="38">
        <v>10718102</v>
      </c>
    </row>
    <row r="527" spans="1:28" ht="15">
      <c r="A527" s="67">
        <v>521</v>
      </c>
      <c r="B527" s="68" t="s">
        <v>1274</v>
      </c>
      <c r="C527" s="67" t="s">
        <v>1275</v>
      </c>
      <c r="D527" s="67" t="s">
        <v>1210</v>
      </c>
      <c r="E527" s="16" t="s">
        <v>1285</v>
      </c>
      <c r="F527" s="52">
        <f t="shared" si="80"/>
        <v>15576377</v>
      </c>
      <c r="G527" s="30">
        <f>VLOOKUP(C527,P$7:U527,3,FALSE)</f>
        <v>1741387</v>
      </c>
      <c r="H527" s="30">
        <f t="shared" si="83"/>
        <v>6079800</v>
      </c>
      <c r="I527" s="30">
        <f t="shared" si="84"/>
        <v>732803</v>
      </c>
      <c r="J527" s="30">
        <f t="shared" si="85"/>
        <v>5346997</v>
      </c>
      <c r="K527" s="30">
        <f t="shared" si="86"/>
        <v>6668169</v>
      </c>
      <c r="L527" s="30">
        <f t="shared" si="87"/>
        <v>1087021</v>
      </c>
      <c r="M527" s="53">
        <f t="shared" si="88"/>
        <v>64000</v>
      </c>
      <c r="N527" s="53">
        <f t="shared" si="89"/>
        <v>1023021</v>
      </c>
      <c r="O527" s="53"/>
      <c r="P527" s="38" t="s">
        <v>1292</v>
      </c>
      <c r="Q527" s="38" t="s">
        <v>484</v>
      </c>
      <c r="R527" s="38">
        <v>3098800</v>
      </c>
      <c r="S527" s="38">
        <f t="shared" si="81"/>
        <v>10507581</v>
      </c>
      <c r="T527" s="38">
        <v>4603834</v>
      </c>
      <c r="U527" s="38">
        <v>5903747</v>
      </c>
      <c r="W527" s="38" t="s">
        <v>1302</v>
      </c>
      <c r="X527" s="38" t="s">
        <v>487</v>
      </c>
      <c r="Y527" s="38">
        <v>5751500</v>
      </c>
      <c r="Z527" s="38">
        <f t="shared" si="82"/>
        <v>28776673</v>
      </c>
      <c r="AA527" s="38">
        <v>2664390</v>
      </c>
      <c r="AB527" s="38">
        <v>26112283</v>
      </c>
    </row>
    <row r="528" spans="1:28" ht="15">
      <c r="A528" s="67">
        <v>522</v>
      </c>
      <c r="B528" s="68" t="s">
        <v>1286</v>
      </c>
      <c r="C528" s="67" t="s">
        <v>1287</v>
      </c>
      <c r="D528" s="67" t="s">
        <v>1210</v>
      </c>
      <c r="E528" s="16" t="s">
        <v>1288</v>
      </c>
      <c r="F528" s="52">
        <f t="shared" si="80"/>
        <v>113401</v>
      </c>
      <c r="G528" s="30">
        <f>VLOOKUP(C528,P$7:U528,3,FALSE)</f>
        <v>0</v>
      </c>
      <c r="H528" s="30">
        <f t="shared" si="83"/>
        <v>113400</v>
      </c>
      <c r="I528" s="30">
        <f t="shared" si="84"/>
        <v>0</v>
      </c>
      <c r="J528" s="30">
        <f t="shared" si="85"/>
        <v>113400</v>
      </c>
      <c r="K528" s="30">
        <f t="shared" si="86"/>
        <v>0</v>
      </c>
      <c r="L528" s="30">
        <f t="shared" si="87"/>
        <v>1</v>
      </c>
      <c r="M528" s="53">
        <f t="shared" si="88"/>
        <v>0</v>
      </c>
      <c r="N528" s="53">
        <f t="shared" si="89"/>
        <v>1</v>
      </c>
      <c r="O528" s="53"/>
      <c r="P528" s="38" t="s">
        <v>1296</v>
      </c>
      <c r="Q528" s="38" t="s">
        <v>485</v>
      </c>
      <c r="R528" s="38">
        <v>921750</v>
      </c>
      <c r="S528" s="38">
        <f t="shared" si="81"/>
        <v>6345319</v>
      </c>
      <c r="T528" s="38">
        <v>2645500</v>
      </c>
      <c r="U528" s="38">
        <v>3699819</v>
      </c>
      <c r="W528" s="38" t="s">
        <v>1305</v>
      </c>
      <c r="X528" s="38" t="s">
        <v>488</v>
      </c>
      <c r="Y528" s="38">
        <v>112550</v>
      </c>
      <c r="Z528" s="38">
        <f t="shared" si="82"/>
        <v>353724</v>
      </c>
      <c r="AA528" s="38">
        <v>15000</v>
      </c>
      <c r="AB528" s="38">
        <v>338724</v>
      </c>
    </row>
    <row r="529" spans="1:28" ht="15">
      <c r="A529" s="67">
        <v>523</v>
      </c>
      <c r="B529" s="68" t="s">
        <v>1289</v>
      </c>
      <c r="C529" s="67" t="s">
        <v>1290</v>
      </c>
      <c r="D529" s="67" t="s">
        <v>1210</v>
      </c>
      <c r="E529" s="16" t="s">
        <v>1291</v>
      </c>
      <c r="F529" s="52">
        <f t="shared" si="80"/>
        <v>6678901</v>
      </c>
      <c r="G529" s="30">
        <f>VLOOKUP(C529,P$7:U529,3,FALSE)</f>
        <v>1102427</v>
      </c>
      <c r="H529" s="30">
        <f t="shared" si="83"/>
        <v>1714160</v>
      </c>
      <c r="I529" s="30">
        <f t="shared" si="84"/>
        <v>292070</v>
      </c>
      <c r="J529" s="30">
        <f t="shared" si="85"/>
        <v>1422090</v>
      </c>
      <c r="K529" s="30">
        <f t="shared" si="86"/>
        <v>1077121</v>
      </c>
      <c r="L529" s="30">
        <f t="shared" si="87"/>
        <v>2785193</v>
      </c>
      <c r="M529" s="53">
        <f t="shared" si="88"/>
        <v>20927</v>
      </c>
      <c r="N529" s="53">
        <f t="shared" si="89"/>
        <v>2764266</v>
      </c>
      <c r="O529" s="53"/>
      <c r="P529" s="38" t="s">
        <v>1299</v>
      </c>
      <c r="Q529" s="38" t="s">
        <v>486</v>
      </c>
      <c r="R529" s="38">
        <v>1189081</v>
      </c>
      <c r="S529" s="38">
        <f t="shared" si="81"/>
        <v>22995650</v>
      </c>
      <c r="T529" s="38">
        <v>6484812</v>
      </c>
      <c r="U529" s="38">
        <v>16510838</v>
      </c>
      <c r="W529" s="38" t="s">
        <v>1308</v>
      </c>
      <c r="X529" s="38" t="s">
        <v>489</v>
      </c>
      <c r="Y529" s="38">
        <v>0</v>
      </c>
      <c r="Z529" s="38">
        <f t="shared" si="82"/>
        <v>1283452</v>
      </c>
      <c r="AA529" s="38">
        <v>0</v>
      </c>
      <c r="AB529" s="38">
        <v>1283452</v>
      </c>
    </row>
    <row r="530" spans="1:28" ht="15">
      <c r="A530" s="67">
        <v>524</v>
      </c>
      <c r="B530" s="68" t="s">
        <v>1294</v>
      </c>
      <c r="C530" s="67" t="s">
        <v>1292</v>
      </c>
      <c r="D530" s="67" t="s">
        <v>1293</v>
      </c>
      <c r="E530" s="16" t="s">
        <v>1295</v>
      </c>
      <c r="F530" s="52">
        <f t="shared" si="80"/>
        <v>23287901</v>
      </c>
      <c r="G530" s="30">
        <f>VLOOKUP(C530,P$7:U530,3,FALSE)</f>
        <v>3098800</v>
      </c>
      <c r="H530" s="30">
        <f t="shared" si="83"/>
        <v>10507581</v>
      </c>
      <c r="I530" s="30">
        <f t="shared" si="84"/>
        <v>4603834</v>
      </c>
      <c r="J530" s="30">
        <f t="shared" si="85"/>
        <v>5903747</v>
      </c>
      <c r="K530" s="30">
        <f t="shared" si="86"/>
        <v>183300</v>
      </c>
      <c r="L530" s="30">
        <f t="shared" si="87"/>
        <v>9498220</v>
      </c>
      <c r="M530" s="53">
        <f t="shared" si="88"/>
        <v>142300</v>
      </c>
      <c r="N530" s="53">
        <f t="shared" si="89"/>
        <v>9355920</v>
      </c>
      <c r="O530" s="53"/>
      <c r="P530" s="38" t="s">
        <v>1302</v>
      </c>
      <c r="Q530" s="38" t="s">
        <v>487</v>
      </c>
      <c r="R530" s="38">
        <v>3229857</v>
      </c>
      <c r="S530" s="38">
        <f t="shared" si="81"/>
        <v>14541009</v>
      </c>
      <c r="T530" s="38">
        <v>7011321</v>
      </c>
      <c r="U530" s="38">
        <v>7529688</v>
      </c>
      <c r="W530" s="38" t="s">
        <v>1311</v>
      </c>
      <c r="X530" s="38" t="s">
        <v>490</v>
      </c>
      <c r="Y530" s="38">
        <v>2939374</v>
      </c>
      <c r="Z530" s="38">
        <f t="shared" si="82"/>
        <v>5878909</v>
      </c>
      <c r="AA530" s="38">
        <v>9880</v>
      </c>
      <c r="AB530" s="38">
        <v>5869029</v>
      </c>
    </row>
    <row r="531" spans="1:28" ht="15">
      <c r="A531" s="67">
        <v>525</v>
      </c>
      <c r="B531" s="68" t="s">
        <v>1297</v>
      </c>
      <c r="C531" s="67" t="s">
        <v>1296</v>
      </c>
      <c r="D531" s="67" t="s">
        <v>1293</v>
      </c>
      <c r="E531" s="16" t="s">
        <v>1298</v>
      </c>
      <c r="F531" s="52">
        <f t="shared" si="80"/>
        <v>17654823</v>
      </c>
      <c r="G531" s="30">
        <f>VLOOKUP(C531,P$7:U531,3,FALSE)</f>
        <v>921750</v>
      </c>
      <c r="H531" s="30">
        <f t="shared" si="83"/>
        <v>6345319</v>
      </c>
      <c r="I531" s="30">
        <f t="shared" si="84"/>
        <v>2645500</v>
      </c>
      <c r="J531" s="30">
        <f t="shared" si="85"/>
        <v>3699819</v>
      </c>
      <c r="K531" s="30">
        <f t="shared" si="86"/>
        <v>31500</v>
      </c>
      <c r="L531" s="30">
        <f t="shared" si="87"/>
        <v>10356254</v>
      </c>
      <c r="M531" s="53">
        <f t="shared" si="88"/>
        <v>0</v>
      </c>
      <c r="N531" s="53">
        <f t="shared" si="89"/>
        <v>10356254</v>
      </c>
      <c r="O531" s="53"/>
      <c r="P531" s="38" t="s">
        <v>1305</v>
      </c>
      <c r="Q531" s="38" t="s">
        <v>488</v>
      </c>
      <c r="R531" s="38">
        <v>2593722</v>
      </c>
      <c r="S531" s="38">
        <f t="shared" si="81"/>
        <v>3176166</v>
      </c>
      <c r="T531" s="38">
        <v>822234</v>
      </c>
      <c r="U531" s="38">
        <v>2353932</v>
      </c>
      <c r="W531" s="38" t="s">
        <v>1314</v>
      </c>
      <c r="X531" s="38" t="s">
        <v>491</v>
      </c>
      <c r="Y531" s="38">
        <v>17981206</v>
      </c>
      <c r="Z531" s="38">
        <f t="shared" si="82"/>
        <v>19753117</v>
      </c>
      <c r="AA531" s="38">
        <v>8545168</v>
      </c>
      <c r="AB531" s="38">
        <v>11207949</v>
      </c>
    </row>
    <row r="532" spans="1:28" ht="15">
      <c r="A532" s="67">
        <v>526</v>
      </c>
      <c r="B532" s="68" t="s">
        <v>1300</v>
      </c>
      <c r="C532" s="67" t="s">
        <v>1299</v>
      </c>
      <c r="D532" s="67" t="s">
        <v>1293</v>
      </c>
      <c r="E532" s="16" t="s">
        <v>1301</v>
      </c>
      <c r="F532" s="52">
        <f t="shared" si="80"/>
        <v>35343234</v>
      </c>
      <c r="G532" s="30">
        <f>VLOOKUP(C532,P$7:U532,3,FALSE)</f>
        <v>1189081</v>
      </c>
      <c r="H532" s="30">
        <f t="shared" si="83"/>
        <v>22995650</v>
      </c>
      <c r="I532" s="30">
        <f t="shared" si="84"/>
        <v>6484812</v>
      </c>
      <c r="J532" s="30">
        <f t="shared" si="85"/>
        <v>16510838</v>
      </c>
      <c r="K532" s="30">
        <f t="shared" si="86"/>
        <v>440401</v>
      </c>
      <c r="L532" s="30">
        <f t="shared" si="87"/>
        <v>10718102</v>
      </c>
      <c r="M532" s="53">
        <f t="shared" si="88"/>
        <v>0</v>
      </c>
      <c r="N532" s="53">
        <f t="shared" si="89"/>
        <v>10718102</v>
      </c>
      <c r="O532" s="53"/>
      <c r="P532" s="38" t="s">
        <v>1308</v>
      </c>
      <c r="Q532" s="38" t="s">
        <v>489</v>
      </c>
      <c r="R532" s="38">
        <v>17000</v>
      </c>
      <c r="S532" s="38">
        <f t="shared" si="81"/>
        <v>1093079</v>
      </c>
      <c r="T532" s="38">
        <v>190350</v>
      </c>
      <c r="U532" s="38">
        <v>902729</v>
      </c>
      <c r="W532" s="38" t="s">
        <v>1317</v>
      </c>
      <c r="X532" s="38" t="s">
        <v>492</v>
      </c>
      <c r="Y532" s="38">
        <v>14025700</v>
      </c>
      <c r="Z532" s="38">
        <f t="shared" si="82"/>
        <v>26306157</v>
      </c>
      <c r="AA532" s="38">
        <v>45051</v>
      </c>
      <c r="AB532" s="38">
        <v>26261106</v>
      </c>
    </row>
    <row r="533" spans="1:28" ht="15">
      <c r="A533" s="67">
        <v>527</v>
      </c>
      <c r="B533" s="68" t="s">
        <v>1303</v>
      </c>
      <c r="C533" s="67" t="s">
        <v>1302</v>
      </c>
      <c r="D533" s="67" t="s">
        <v>1293</v>
      </c>
      <c r="E533" s="16" t="s">
        <v>1304</v>
      </c>
      <c r="F533" s="52">
        <f t="shared" si="80"/>
        <v>52299039</v>
      </c>
      <c r="G533" s="30">
        <f>VLOOKUP(C533,P$7:U533,3,FALSE)</f>
        <v>3229857</v>
      </c>
      <c r="H533" s="30">
        <f t="shared" si="83"/>
        <v>14541009</v>
      </c>
      <c r="I533" s="30">
        <f t="shared" si="84"/>
        <v>7011321</v>
      </c>
      <c r="J533" s="30">
        <f t="shared" si="85"/>
        <v>7529688</v>
      </c>
      <c r="K533" s="30">
        <f t="shared" si="86"/>
        <v>5751500</v>
      </c>
      <c r="L533" s="30">
        <f t="shared" si="87"/>
        <v>28776673</v>
      </c>
      <c r="M533" s="53">
        <f t="shared" si="88"/>
        <v>2664390</v>
      </c>
      <c r="N533" s="53">
        <f t="shared" si="89"/>
        <v>26112283</v>
      </c>
      <c r="O533" s="53"/>
      <c r="P533" s="38" t="s">
        <v>1311</v>
      </c>
      <c r="Q533" s="38" t="s">
        <v>490</v>
      </c>
      <c r="R533" s="38">
        <v>0</v>
      </c>
      <c r="S533" s="38">
        <f t="shared" si="81"/>
        <v>2755077</v>
      </c>
      <c r="T533" s="38">
        <v>35700</v>
      </c>
      <c r="U533" s="38">
        <v>2719377</v>
      </c>
      <c r="W533" s="38" t="s">
        <v>1320</v>
      </c>
      <c r="X533" s="38" t="s">
        <v>494</v>
      </c>
      <c r="Y533" s="38">
        <v>0</v>
      </c>
      <c r="Z533" s="38">
        <f t="shared" si="82"/>
        <v>3426489</v>
      </c>
      <c r="AA533" s="38">
        <v>396501</v>
      </c>
      <c r="AB533" s="38">
        <v>3029988</v>
      </c>
    </row>
    <row r="534" spans="1:28" ht="15">
      <c r="A534" s="67">
        <v>528</v>
      </c>
      <c r="B534" s="68" t="s">
        <v>1306</v>
      </c>
      <c r="C534" s="67" t="s">
        <v>1305</v>
      </c>
      <c r="D534" s="67" t="s">
        <v>1293</v>
      </c>
      <c r="E534" s="16" t="s">
        <v>1307</v>
      </c>
      <c r="F534" s="52">
        <f t="shared" si="80"/>
        <v>6236162</v>
      </c>
      <c r="G534" s="30">
        <f>VLOOKUP(C534,P$7:U534,3,FALSE)</f>
        <v>2593722</v>
      </c>
      <c r="H534" s="30">
        <f t="shared" si="83"/>
        <v>3176166</v>
      </c>
      <c r="I534" s="30">
        <f t="shared" si="84"/>
        <v>822234</v>
      </c>
      <c r="J534" s="30">
        <f t="shared" si="85"/>
        <v>2353932</v>
      </c>
      <c r="K534" s="30">
        <f t="shared" si="86"/>
        <v>112550</v>
      </c>
      <c r="L534" s="30">
        <f t="shared" si="87"/>
        <v>353724</v>
      </c>
      <c r="M534" s="53">
        <f t="shared" si="88"/>
        <v>15000</v>
      </c>
      <c r="N534" s="53">
        <f t="shared" si="89"/>
        <v>338724</v>
      </c>
      <c r="O534" s="53"/>
      <c r="P534" s="38" t="s">
        <v>1314</v>
      </c>
      <c r="Q534" s="38" t="s">
        <v>491</v>
      </c>
      <c r="R534" s="38">
        <v>1710200</v>
      </c>
      <c r="S534" s="38">
        <f t="shared" si="81"/>
        <v>2640764</v>
      </c>
      <c r="T534" s="38">
        <v>1063618</v>
      </c>
      <c r="U534" s="38">
        <v>1577146</v>
      </c>
      <c r="W534" s="38" t="s">
        <v>1323</v>
      </c>
      <c r="X534" s="38" t="s">
        <v>495</v>
      </c>
      <c r="Y534" s="38">
        <v>0</v>
      </c>
      <c r="Z534" s="38">
        <f t="shared" si="82"/>
        <v>5873087</v>
      </c>
      <c r="AA534" s="38">
        <v>0</v>
      </c>
      <c r="AB534" s="38">
        <v>5873087</v>
      </c>
    </row>
    <row r="535" spans="1:28" ht="15">
      <c r="A535" s="67">
        <v>529</v>
      </c>
      <c r="B535" s="68" t="s">
        <v>1309</v>
      </c>
      <c r="C535" s="67" t="s">
        <v>1308</v>
      </c>
      <c r="D535" s="67" t="s">
        <v>1293</v>
      </c>
      <c r="E535" s="16" t="s">
        <v>1310</v>
      </c>
      <c r="F535" s="52">
        <f t="shared" si="80"/>
        <v>2393531</v>
      </c>
      <c r="G535" s="30">
        <f>VLOOKUP(C535,P$7:U535,3,FALSE)</f>
        <v>17000</v>
      </c>
      <c r="H535" s="30">
        <f t="shared" si="83"/>
        <v>1093079</v>
      </c>
      <c r="I535" s="30">
        <f t="shared" si="84"/>
        <v>190350</v>
      </c>
      <c r="J535" s="30">
        <f t="shared" si="85"/>
        <v>902729</v>
      </c>
      <c r="K535" s="30">
        <f t="shared" si="86"/>
        <v>0</v>
      </c>
      <c r="L535" s="30">
        <f t="shared" si="87"/>
        <v>1283452</v>
      </c>
      <c r="M535" s="53">
        <f t="shared" si="88"/>
        <v>0</v>
      </c>
      <c r="N535" s="53">
        <f t="shared" si="89"/>
        <v>1283452</v>
      </c>
      <c r="O535" s="53"/>
      <c r="P535" s="38" t="s">
        <v>1317</v>
      </c>
      <c r="Q535" s="38" t="s">
        <v>492</v>
      </c>
      <c r="R535" s="38">
        <v>1213062</v>
      </c>
      <c r="S535" s="38">
        <f t="shared" si="81"/>
        <v>7763733</v>
      </c>
      <c r="T535" s="38">
        <v>2944308</v>
      </c>
      <c r="U535" s="38">
        <v>4819425</v>
      </c>
      <c r="W535" s="38" t="s">
        <v>1326</v>
      </c>
      <c r="X535" s="38" t="s">
        <v>496</v>
      </c>
      <c r="Y535" s="38">
        <v>0</v>
      </c>
      <c r="Z535" s="38">
        <f t="shared" si="82"/>
        <v>886320</v>
      </c>
      <c r="AA535" s="38">
        <v>12000</v>
      </c>
      <c r="AB535" s="38">
        <v>874320</v>
      </c>
    </row>
    <row r="536" spans="1:28" ht="15">
      <c r="A536" s="67">
        <v>530</v>
      </c>
      <c r="B536" s="68" t="s">
        <v>1312</v>
      </c>
      <c r="C536" s="67" t="s">
        <v>1311</v>
      </c>
      <c r="D536" s="67" t="s">
        <v>1293</v>
      </c>
      <c r="E536" s="16" t="s">
        <v>1313</v>
      </c>
      <c r="F536" s="52">
        <f t="shared" si="80"/>
        <v>11573360</v>
      </c>
      <c r="G536" s="30">
        <f>VLOOKUP(C536,P$7:U536,3,FALSE)</f>
        <v>0</v>
      </c>
      <c r="H536" s="30">
        <f t="shared" si="83"/>
        <v>2755077</v>
      </c>
      <c r="I536" s="30">
        <f t="shared" si="84"/>
        <v>35700</v>
      </c>
      <c r="J536" s="30">
        <f t="shared" si="85"/>
        <v>2719377</v>
      </c>
      <c r="K536" s="30">
        <f t="shared" si="86"/>
        <v>2939374</v>
      </c>
      <c r="L536" s="30">
        <f t="shared" si="87"/>
        <v>5878909</v>
      </c>
      <c r="M536" s="53">
        <f t="shared" si="88"/>
        <v>9880</v>
      </c>
      <c r="N536" s="53">
        <f t="shared" si="89"/>
        <v>5869029</v>
      </c>
      <c r="O536" s="53"/>
      <c r="P536" s="38" t="s">
        <v>1320</v>
      </c>
      <c r="Q536" s="38" t="s">
        <v>494</v>
      </c>
      <c r="R536" s="38">
        <v>967700</v>
      </c>
      <c r="S536" s="38">
        <f t="shared" si="81"/>
        <v>5801805</v>
      </c>
      <c r="T536" s="38">
        <v>3002735</v>
      </c>
      <c r="U536" s="38">
        <v>2799070</v>
      </c>
      <c r="W536" s="38" t="s">
        <v>1329</v>
      </c>
      <c r="X536" s="38" t="s">
        <v>554</v>
      </c>
      <c r="Y536" s="38">
        <v>5222818</v>
      </c>
      <c r="Z536" s="38">
        <f t="shared" si="82"/>
        <v>34631298</v>
      </c>
      <c r="AA536" s="38">
        <v>20231900</v>
      </c>
      <c r="AB536" s="38">
        <v>14399398</v>
      </c>
    </row>
    <row r="537" spans="1:28" ht="15">
      <c r="A537" s="67">
        <v>531</v>
      </c>
      <c r="B537" s="68" t="s">
        <v>1315</v>
      </c>
      <c r="C537" s="67" t="s">
        <v>1314</v>
      </c>
      <c r="D537" s="67" t="s">
        <v>1293</v>
      </c>
      <c r="E537" s="16" t="s">
        <v>1316</v>
      </c>
      <c r="F537" s="52">
        <f t="shared" si="80"/>
        <v>42085287</v>
      </c>
      <c r="G537" s="30">
        <f>VLOOKUP(C537,P$7:U537,3,FALSE)</f>
        <v>1710200</v>
      </c>
      <c r="H537" s="30">
        <f t="shared" si="83"/>
        <v>2640764</v>
      </c>
      <c r="I537" s="30">
        <f t="shared" si="84"/>
        <v>1063618</v>
      </c>
      <c r="J537" s="30">
        <f t="shared" si="85"/>
        <v>1577146</v>
      </c>
      <c r="K537" s="30">
        <f t="shared" si="86"/>
        <v>17981206</v>
      </c>
      <c r="L537" s="30">
        <f t="shared" si="87"/>
        <v>19753117</v>
      </c>
      <c r="M537" s="53">
        <f t="shared" si="88"/>
        <v>8545168</v>
      </c>
      <c r="N537" s="53">
        <f t="shared" si="89"/>
        <v>11207949</v>
      </c>
      <c r="O537" s="53"/>
      <c r="P537" s="38" t="s">
        <v>1323</v>
      </c>
      <c r="Q537" s="38" t="s">
        <v>495</v>
      </c>
      <c r="R537" s="38">
        <v>809000</v>
      </c>
      <c r="S537" s="38">
        <f t="shared" si="81"/>
        <v>9458710</v>
      </c>
      <c r="T537" s="38">
        <v>4618099</v>
      </c>
      <c r="U537" s="38">
        <v>4840611</v>
      </c>
      <c r="W537" s="38" t="s">
        <v>1332</v>
      </c>
      <c r="X537" s="38" t="s">
        <v>497</v>
      </c>
      <c r="Y537" s="38">
        <v>4855400</v>
      </c>
      <c r="Z537" s="38">
        <f t="shared" si="82"/>
        <v>11518144</v>
      </c>
      <c r="AA537" s="38">
        <v>15500</v>
      </c>
      <c r="AB537" s="38">
        <v>11502644</v>
      </c>
    </row>
    <row r="538" spans="1:28" ht="15">
      <c r="A538" s="67">
        <v>532</v>
      </c>
      <c r="B538" s="68" t="s">
        <v>1318</v>
      </c>
      <c r="C538" s="67" t="s">
        <v>1317</v>
      </c>
      <c r="D538" s="67" t="s">
        <v>1293</v>
      </c>
      <c r="E538" s="16" t="s">
        <v>1319</v>
      </c>
      <c r="F538" s="52">
        <f t="shared" si="80"/>
        <v>49308652</v>
      </c>
      <c r="G538" s="30">
        <f>VLOOKUP(C538,P$7:U538,3,FALSE)</f>
        <v>1213062</v>
      </c>
      <c r="H538" s="30">
        <f t="shared" si="83"/>
        <v>7763733</v>
      </c>
      <c r="I538" s="30">
        <f t="shared" si="84"/>
        <v>2944308</v>
      </c>
      <c r="J538" s="30">
        <f t="shared" si="85"/>
        <v>4819425</v>
      </c>
      <c r="K538" s="30">
        <f t="shared" si="86"/>
        <v>14025700</v>
      </c>
      <c r="L538" s="30">
        <f t="shared" si="87"/>
        <v>26306157</v>
      </c>
      <c r="M538" s="53">
        <f t="shared" si="88"/>
        <v>45051</v>
      </c>
      <c r="N538" s="53">
        <f t="shared" si="89"/>
        <v>26261106</v>
      </c>
      <c r="O538" s="53"/>
      <c r="P538" s="38" t="s">
        <v>1326</v>
      </c>
      <c r="Q538" s="38" t="s">
        <v>496</v>
      </c>
      <c r="R538" s="38">
        <v>125350</v>
      </c>
      <c r="S538" s="38">
        <f t="shared" si="81"/>
        <v>9693129</v>
      </c>
      <c r="T538" s="38">
        <v>0</v>
      </c>
      <c r="U538" s="38">
        <v>9693129</v>
      </c>
      <c r="W538" s="38" t="s">
        <v>1335</v>
      </c>
      <c r="X538" s="38" t="s">
        <v>498</v>
      </c>
      <c r="Y538" s="38">
        <v>4119</v>
      </c>
      <c r="Z538" s="38">
        <f t="shared" si="82"/>
        <v>2285469</v>
      </c>
      <c r="AA538" s="38">
        <v>0</v>
      </c>
      <c r="AB538" s="38">
        <v>2285469</v>
      </c>
    </row>
    <row r="539" spans="1:28" ht="15">
      <c r="A539" s="67">
        <v>533</v>
      </c>
      <c r="B539" s="68" t="s">
        <v>1321</v>
      </c>
      <c r="C539" s="67" t="s">
        <v>1320</v>
      </c>
      <c r="D539" s="67" t="s">
        <v>1293</v>
      </c>
      <c r="E539" s="16" t="s">
        <v>1322</v>
      </c>
      <c r="F539" s="52">
        <f t="shared" si="80"/>
        <v>10195994</v>
      </c>
      <c r="G539" s="30">
        <f>VLOOKUP(C539,P$7:U539,3,FALSE)</f>
        <v>967700</v>
      </c>
      <c r="H539" s="30">
        <f t="shared" si="83"/>
        <v>5801805</v>
      </c>
      <c r="I539" s="30">
        <f t="shared" si="84"/>
        <v>3002735</v>
      </c>
      <c r="J539" s="30">
        <f t="shared" si="85"/>
        <v>2799070</v>
      </c>
      <c r="K539" s="30">
        <f t="shared" si="86"/>
        <v>0</v>
      </c>
      <c r="L539" s="30">
        <f t="shared" si="87"/>
        <v>3426489</v>
      </c>
      <c r="M539" s="53">
        <f t="shared" si="88"/>
        <v>396501</v>
      </c>
      <c r="N539" s="53">
        <f t="shared" si="89"/>
        <v>3029988</v>
      </c>
      <c r="O539" s="53"/>
      <c r="P539" s="38" t="s">
        <v>1329</v>
      </c>
      <c r="Q539" s="38" t="s">
        <v>554</v>
      </c>
      <c r="R539" s="38">
        <v>712100</v>
      </c>
      <c r="S539" s="38">
        <f t="shared" si="81"/>
        <v>7549743</v>
      </c>
      <c r="T539" s="38">
        <v>457750</v>
      </c>
      <c r="U539" s="38">
        <v>7091993</v>
      </c>
      <c r="W539" s="38" t="s">
        <v>1338</v>
      </c>
      <c r="X539" s="38" t="s">
        <v>499</v>
      </c>
      <c r="Y539" s="38">
        <v>1147600</v>
      </c>
      <c r="Z539" s="38">
        <f t="shared" si="82"/>
        <v>2394685</v>
      </c>
      <c r="AA539" s="38">
        <v>831250</v>
      </c>
      <c r="AB539" s="38">
        <v>1563435</v>
      </c>
    </row>
    <row r="540" spans="1:28" ht="15">
      <c r="A540" s="67">
        <v>534</v>
      </c>
      <c r="B540" s="68" t="s">
        <v>1324</v>
      </c>
      <c r="C540" s="67" t="s">
        <v>1323</v>
      </c>
      <c r="D540" s="67" t="s">
        <v>1293</v>
      </c>
      <c r="E540" s="16" t="s">
        <v>1325</v>
      </c>
      <c r="F540" s="52">
        <f t="shared" si="80"/>
        <v>16140797</v>
      </c>
      <c r="G540" s="30">
        <f>VLOOKUP(C540,P$7:U540,3,FALSE)</f>
        <v>809000</v>
      </c>
      <c r="H540" s="30">
        <f t="shared" si="83"/>
        <v>9458710</v>
      </c>
      <c r="I540" s="30">
        <f t="shared" si="84"/>
        <v>4618099</v>
      </c>
      <c r="J540" s="30">
        <f t="shared" si="85"/>
        <v>4840611</v>
      </c>
      <c r="K540" s="30">
        <f t="shared" si="86"/>
        <v>0</v>
      </c>
      <c r="L540" s="30">
        <f t="shared" si="87"/>
        <v>5873087</v>
      </c>
      <c r="M540" s="53">
        <f t="shared" si="88"/>
        <v>0</v>
      </c>
      <c r="N540" s="53">
        <f t="shared" si="89"/>
        <v>5873087</v>
      </c>
      <c r="O540" s="53"/>
      <c r="P540" s="38" t="s">
        <v>1332</v>
      </c>
      <c r="Q540" s="38" t="s">
        <v>497</v>
      </c>
      <c r="R540" s="38">
        <v>972365</v>
      </c>
      <c r="S540" s="38">
        <f t="shared" si="81"/>
        <v>3411334</v>
      </c>
      <c r="T540" s="38">
        <v>1200</v>
      </c>
      <c r="U540" s="38">
        <v>3410134</v>
      </c>
      <c r="W540" s="38" t="s">
        <v>1341</v>
      </c>
      <c r="X540" s="38" t="s">
        <v>121</v>
      </c>
      <c r="Y540" s="38">
        <v>449400</v>
      </c>
      <c r="Z540" s="38">
        <f t="shared" si="82"/>
        <v>6408499</v>
      </c>
      <c r="AA540" s="38">
        <v>0</v>
      </c>
      <c r="AB540" s="38">
        <v>6408499</v>
      </c>
    </row>
    <row r="541" spans="1:28" ht="15">
      <c r="A541" s="67">
        <v>535</v>
      </c>
      <c r="B541" s="68" t="s">
        <v>1327</v>
      </c>
      <c r="C541" s="67" t="s">
        <v>1326</v>
      </c>
      <c r="D541" s="67" t="s">
        <v>1293</v>
      </c>
      <c r="E541" s="16" t="s">
        <v>1328</v>
      </c>
      <c r="F541" s="52">
        <f t="shared" si="80"/>
        <v>10704799</v>
      </c>
      <c r="G541" s="30">
        <f>VLOOKUP(C541,P$7:U541,3,FALSE)</f>
        <v>125350</v>
      </c>
      <c r="H541" s="30">
        <f t="shared" si="83"/>
        <v>9693129</v>
      </c>
      <c r="I541" s="30">
        <f t="shared" si="84"/>
        <v>0</v>
      </c>
      <c r="J541" s="30">
        <f t="shared" si="85"/>
        <v>9693129</v>
      </c>
      <c r="K541" s="30">
        <f t="shared" si="86"/>
        <v>0</v>
      </c>
      <c r="L541" s="30">
        <f t="shared" si="87"/>
        <v>886320</v>
      </c>
      <c r="M541" s="53">
        <f t="shared" si="88"/>
        <v>12000</v>
      </c>
      <c r="N541" s="53">
        <f t="shared" si="89"/>
        <v>874320</v>
      </c>
      <c r="O541" s="53"/>
      <c r="P541" s="38" t="s">
        <v>1335</v>
      </c>
      <c r="Q541" s="38" t="s">
        <v>498</v>
      </c>
      <c r="R541" s="38">
        <v>10000</v>
      </c>
      <c r="S541" s="38">
        <f t="shared" si="81"/>
        <v>2980654</v>
      </c>
      <c r="T541" s="38">
        <v>176156</v>
      </c>
      <c r="U541" s="38">
        <v>2804498</v>
      </c>
      <c r="W541" s="38" t="s">
        <v>1343</v>
      </c>
      <c r="X541" s="38" t="s">
        <v>500</v>
      </c>
      <c r="Y541" s="38">
        <v>285550</v>
      </c>
      <c r="Z541" s="38">
        <f t="shared" si="82"/>
        <v>24318392</v>
      </c>
      <c r="AA541" s="38">
        <v>5110456</v>
      </c>
      <c r="AB541" s="38">
        <v>19207936</v>
      </c>
    </row>
    <row r="542" spans="1:28" ht="15">
      <c r="A542" s="67">
        <v>536</v>
      </c>
      <c r="B542" s="68" t="s">
        <v>1330</v>
      </c>
      <c r="C542" s="67" t="s">
        <v>1329</v>
      </c>
      <c r="D542" s="67" t="s">
        <v>1293</v>
      </c>
      <c r="E542" s="16" t="s">
        <v>1331</v>
      </c>
      <c r="F542" s="52">
        <f t="shared" si="80"/>
        <v>48115959</v>
      </c>
      <c r="G542" s="30">
        <f>VLOOKUP(C542,P$7:U542,3,FALSE)</f>
        <v>712100</v>
      </c>
      <c r="H542" s="30">
        <f t="shared" si="83"/>
        <v>7549743</v>
      </c>
      <c r="I542" s="30">
        <f t="shared" si="84"/>
        <v>457750</v>
      </c>
      <c r="J542" s="30">
        <f t="shared" si="85"/>
        <v>7091993</v>
      </c>
      <c r="K542" s="30">
        <f t="shared" si="86"/>
        <v>5222818</v>
      </c>
      <c r="L542" s="30">
        <f t="shared" si="87"/>
        <v>34631298</v>
      </c>
      <c r="M542" s="53">
        <f t="shared" si="88"/>
        <v>20231900</v>
      </c>
      <c r="N542" s="53">
        <f t="shared" si="89"/>
        <v>14399398</v>
      </c>
      <c r="O542" s="53"/>
      <c r="P542" s="38" t="s">
        <v>1338</v>
      </c>
      <c r="Q542" s="38" t="s">
        <v>499</v>
      </c>
      <c r="R542" s="38">
        <v>4976563</v>
      </c>
      <c r="S542" s="38">
        <f t="shared" si="81"/>
        <v>12972867</v>
      </c>
      <c r="T542" s="38">
        <v>4747986</v>
      </c>
      <c r="U542" s="38">
        <v>8224881</v>
      </c>
      <c r="W542" s="38" t="s">
        <v>1346</v>
      </c>
      <c r="X542" s="38" t="s">
        <v>248</v>
      </c>
      <c r="Y542" s="38">
        <v>3011356</v>
      </c>
      <c r="Z542" s="38">
        <f t="shared" si="82"/>
        <v>52153995</v>
      </c>
      <c r="AA542" s="38">
        <v>27741524</v>
      </c>
      <c r="AB542" s="38">
        <v>24412471</v>
      </c>
    </row>
    <row r="543" spans="1:28" ht="15">
      <c r="A543" s="67">
        <v>537</v>
      </c>
      <c r="B543" s="68" t="s">
        <v>1333</v>
      </c>
      <c r="C543" s="67" t="s">
        <v>1332</v>
      </c>
      <c r="D543" s="67" t="s">
        <v>1293</v>
      </c>
      <c r="E543" s="16" t="s">
        <v>1334</v>
      </c>
      <c r="F543" s="52">
        <f t="shared" si="80"/>
        <v>20757243</v>
      </c>
      <c r="G543" s="30">
        <f>VLOOKUP(C543,P$7:U543,3,FALSE)</f>
        <v>972365</v>
      </c>
      <c r="H543" s="30">
        <f t="shared" si="83"/>
        <v>3411334</v>
      </c>
      <c r="I543" s="30">
        <f t="shared" si="84"/>
        <v>1200</v>
      </c>
      <c r="J543" s="30">
        <f t="shared" si="85"/>
        <v>3410134</v>
      </c>
      <c r="K543" s="30">
        <f t="shared" si="86"/>
        <v>4855400</v>
      </c>
      <c r="L543" s="30">
        <f t="shared" si="87"/>
        <v>11518144</v>
      </c>
      <c r="M543" s="53">
        <f t="shared" si="88"/>
        <v>15500</v>
      </c>
      <c r="N543" s="53">
        <f t="shared" si="89"/>
        <v>11502644</v>
      </c>
      <c r="O543" s="53"/>
      <c r="P543" s="38" t="s">
        <v>1341</v>
      </c>
      <c r="Q543" s="38" t="s">
        <v>121</v>
      </c>
      <c r="R543" s="38">
        <v>3133402</v>
      </c>
      <c r="S543" s="38">
        <f t="shared" si="81"/>
        <v>8481307</v>
      </c>
      <c r="T543" s="38">
        <v>2148500</v>
      </c>
      <c r="U543" s="38">
        <v>6332807</v>
      </c>
      <c r="W543" s="38" t="s">
        <v>1348</v>
      </c>
      <c r="X543" s="38" t="s">
        <v>283</v>
      </c>
      <c r="Y543" s="38">
        <v>1127000</v>
      </c>
      <c r="Z543" s="38">
        <f t="shared" si="82"/>
        <v>4750607</v>
      </c>
      <c r="AA543" s="38">
        <v>182100</v>
      </c>
      <c r="AB543" s="38">
        <v>4568507</v>
      </c>
    </row>
    <row r="544" spans="1:28" ht="15">
      <c r="A544" s="67">
        <v>538</v>
      </c>
      <c r="B544" s="68" t="s">
        <v>1336</v>
      </c>
      <c r="C544" s="67" t="s">
        <v>1335</v>
      </c>
      <c r="D544" s="67" t="s">
        <v>1293</v>
      </c>
      <c r="E544" s="16" t="s">
        <v>1337</v>
      </c>
      <c r="F544" s="52">
        <f t="shared" si="80"/>
        <v>5280242</v>
      </c>
      <c r="G544" s="30">
        <f>VLOOKUP(C544,P$7:U544,3,FALSE)</f>
        <v>10000</v>
      </c>
      <c r="H544" s="30">
        <f t="shared" si="83"/>
        <v>2980654</v>
      </c>
      <c r="I544" s="30">
        <f t="shared" si="84"/>
        <v>176156</v>
      </c>
      <c r="J544" s="30">
        <f t="shared" si="85"/>
        <v>2804498</v>
      </c>
      <c r="K544" s="30">
        <f t="shared" si="86"/>
        <v>4119</v>
      </c>
      <c r="L544" s="30">
        <f t="shared" si="87"/>
        <v>2285469</v>
      </c>
      <c r="M544" s="53">
        <f t="shared" si="88"/>
        <v>0</v>
      </c>
      <c r="N544" s="53">
        <f t="shared" si="89"/>
        <v>2285469</v>
      </c>
      <c r="O544" s="53"/>
      <c r="P544" s="38" t="s">
        <v>1343</v>
      </c>
      <c r="Q544" s="38" t="s">
        <v>500</v>
      </c>
      <c r="R544" s="38">
        <v>6306035</v>
      </c>
      <c r="S544" s="38">
        <f t="shared" si="81"/>
        <v>28278918</v>
      </c>
      <c r="T544" s="38">
        <v>10763128</v>
      </c>
      <c r="U544" s="38">
        <v>17515790</v>
      </c>
      <c r="W544" s="38" t="s">
        <v>1354</v>
      </c>
      <c r="X544" s="38" t="s">
        <v>502</v>
      </c>
      <c r="Y544" s="38">
        <v>20000</v>
      </c>
      <c r="Z544" s="38">
        <f t="shared" si="82"/>
        <v>1259100</v>
      </c>
      <c r="AA544" s="38">
        <v>80400</v>
      </c>
      <c r="AB544" s="38">
        <v>1178700</v>
      </c>
    </row>
    <row r="545" spans="1:28" ht="15">
      <c r="A545" s="67">
        <v>539</v>
      </c>
      <c r="B545" s="68" t="s">
        <v>1339</v>
      </c>
      <c r="C545" s="67" t="s">
        <v>1338</v>
      </c>
      <c r="D545" s="67" t="s">
        <v>1293</v>
      </c>
      <c r="E545" s="16" t="s">
        <v>1340</v>
      </c>
      <c r="F545" s="52">
        <f t="shared" si="80"/>
        <v>21491715</v>
      </c>
      <c r="G545" s="30">
        <f>VLOOKUP(C545,P$7:U545,3,FALSE)</f>
        <v>4976563</v>
      </c>
      <c r="H545" s="30">
        <f t="shared" si="83"/>
        <v>12972867</v>
      </c>
      <c r="I545" s="30">
        <f t="shared" si="84"/>
        <v>4747986</v>
      </c>
      <c r="J545" s="30">
        <f t="shared" si="85"/>
        <v>8224881</v>
      </c>
      <c r="K545" s="30">
        <f t="shared" si="86"/>
        <v>1147600</v>
      </c>
      <c r="L545" s="30">
        <f t="shared" si="87"/>
        <v>2394685</v>
      </c>
      <c r="M545" s="53">
        <f t="shared" si="88"/>
        <v>831250</v>
      </c>
      <c r="N545" s="53">
        <f t="shared" si="89"/>
        <v>1563435</v>
      </c>
      <c r="O545" s="53"/>
      <c r="P545" s="38" t="s">
        <v>1346</v>
      </c>
      <c r="Q545" s="38" t="s">
        <v>248</v>
      </c>
      <c r="R545" s="38">
        <v>811300</v>
      </c>
      <c r="S545" s="38">
        <f t="shared" si="81"/>
        <v>9690222</v>
      </c>
      <c r="T545" s="38">
        <v>1194365</v>
      </c>
      <c r="U545" s="38">
        <v>8495857</v>
      </c>
      <c r="W545" s="38" t="s">
        <v>1355</v>
      </c>
      <c r="X545" s="38" t="s">
        <v>503</v>
      </c>
      <c r="Y545" s="38">
        <v>230000</v>
      </c>
      <c r="Z545" s="38">
        <f t="shared" si="82"/>
        <v>256514</v>
      </c>
      <c r="AA545" s="38">
        <v>0</v>
      </c>
      <c r="AB545" s="38">
        <v>256514</v>
      </c>
    </row>
    <row r="546" spans="1:28" ht="15">
      <c r="A546" s="67">
        <v>540</v>
      </c>
      <c r="B546" s="68" t="s">
        <v>1342</v>
      </c>
      <c r="C546" s="67" t="s">
        <v>1341</v>
      </c>
      <c r="D546" s="67" t="s">
        <v>1293</v>
      </c>
      <c r="E546" s="16" t="s">
        <v>1809</v>
      </c>
      <c r="F546" s="52">
        <f t="shared" si="80"/>
        <v>18472608</v>
      </c>
      <c r="G546" s="30">
        <f>VLOOKUP(C546,P$7:U546,3,FALSE)</f>
        <v>3133402</v>
      </c>
      <c r="H546" s="30">
        <f t="shared" si="83"/>
        <v>8481307</v>
      </c>
      <c r="I546" s="30">
        <f t="shared" si="84"/>
        <v>2148500</v>
      </c>
      <c r="J546" s="30">
        <f t="shared" si="85"/>
        <v>6332807</v>
      </c>
      <c r="K546" s="30">
        <f t="shared" si="86"/>
        <v>449400</v>
      </c>
      <c r="L546" s="30">
        <f t="shared" si="87"/>
        <v>6408499</v>
      </c>
      <c r="M546" s="53">
        <f t="shared" si="88"/>
        <v>0</v>
      </c>
      <c r="N546" s="53">
        <f t="shared" si="89"/>
        <v>6408499</v>
      </c>
      <c r="O546" s="53"/>
      <c r="P546" s="38" t="s">
        <v>1348</v>
      </c>
      <c r="Q546" s="38" t="s">
        <v>283</v>
      </c>
      <c r="R546" s="38">
        <v>7921789</v>
      </c>
      <c r="S546" s="38">
        <f t="shared" si="81"/>
        <v>25042595</v>
      </c>
      <c r="T546" s="38">
        <v>12068890</v>
      </c>
      <c r="U546" s="38">
        <v>12973705</v>
      </c>
      <c r="W546" s="38" t="s">
        <v>1356</v>
      </c>
      <c r="X546" s="38" t="s">
        <v>504</v>
      </c>
      <c r="Y546" s="38">
        <v>0</v>
      </c>
      <c r="Z546" s="38">
        <f t="shared" si="82"/>
        <v>3337398</v>
      </c>
      <c r="AA546" s="38">
        <v>10000</v>
      </c>
      <c r="AB546" s="38">
        <v>3327398</v>
      </c>
    </row>
    <row r="547" spans="1:28" ht="15">
      <c r="A547" s="67">
        <v>541</v>
      </c>
      <c r="B547" s="68" t="s">
        <v>1344</v>
      </c>
      <c r="C547" s="67" t="s">
        <v>1343</v>
      </c>
      <c r="D547" s="67" t="s">
        <v>1293</v>
      </c>
      <c r="E547" s="16" t="s">
        <v>1345</v>
      </c>
      <c r="F547" s="52">
        <f t="shared" si="80"/>
        <v>59188895</v>
      </c>
      <c r="G547" s="30">
        <f>VLOOKUP(C547,P$7:U547,3,FALSE)</f>
        <v>6306035</v>
      </c>
      <c r="H547" s="30">
        <f t="shared" si="83"/>
        <v>28278918</v>
      </c>
      <c r="I547" s="30">
        <f t="shared" si="84"/>
        <v>10763128</v>
      </c>
      <c r="J547" s="30">
        <f t="shared" si="85"/>
        <v>17515790</v>
      </c>
      <c r="K547" s="30">
        <f t="shared" si="86"/>
        <v>285550</v>
      </c>
      <c r="L547" s="30">
        <f t="shared" si="87"/>
        <v>24318392</v>
      </c>
      <c r="M547" s="53">
        <f t="shared" si="88"/>
        <v>5110456</v>
      </c>
      <c r="N547" s="53">
        <f t="shared" si="89"/>
        <v>19207936</v>
      </c>
      <c r="O547" s="53"/>
      <c r="P547" s="38" t="s">
        <v>1351</v>
      </c>
      <c r="Q547" s="38" t="s">
        <v>501</v>
      </c>
      <c r="R547" s="38">
        <v>0</v>
      </c>
      <c r="S547" s="38">
        <f t="shared" si="81"/>
        <v>21180</v>
      </c>
      <c r="T547" s="38">
        <v>0</v>
      </c>
      <c r="U547" s="38">
        <v>21180</v>
      </c>
      <c r="W547" s="38" t="s">
        <v>1357</v>
      </c>
      <c r="X547" s="38" t="s">
        <v>505</v>
      </c>
      <c r="Y547" s="38">
        <v>528200</v>
      </c>
      <c r="Z547" s="38">
        <f t="shared" si="82"/>
        <v>982632</v>
      </c>
      <c r="AA547" s="38">
        <v>95895</v>
      </c>
      <c r="AB547" s="38">
        <v>886737</v>
      </c>
    </row>
    <row r="548" spans="1:28" ht="15">
      <c r="A548" s="67">
        <v>542</v>
      </c>
      <c r="B548" s="68" t="s">
        <v>1347</v>
      </c>
      <c r="C548" s="67" t="s">
        <v>1346</v>
      </c>
      <c r="D548" s="67" t="s">
        <v>1293</v>
      </c>
      <c r="E548" s="16" t="s">
        <v>2278</v>
      </c>
      <c r="F548" s="52">
        <f t="shared" si="80"/>
        <v>65666873</v>
      </c>
      <c r="G548" s="30">
        <f>VLOOKUP(C548,P$7:U548,3,FALSE)</f>
        <v>811300</v>
      </c>
      <c r="H548" s="30">
        <f t="shared" si="83"/>
        <v>9690222</v>
      </c>
      <c r="I548" s="30">
        <f t="shared" si="84"/>
        <v>1194365</v>
      </c>
      <c r="J548" s="30">
        <f t="shared" si="85"/>
        <v>8495857</v>
      </c>
      <c r="K548" s="30">
        <f t="shared" si="86"/>
        <v>3011356</v>
      </c>
      <c r="L548" s="30">
        <f t="shared" si="87"/>
        <v>52153995</v>
      </c>
      <c r="M548" s="53">
        <f t="shared" si="88"/>
        <v>27741524</v>
      </c>
      <c r="N548" s="53">
        <f t="shared" si="89"/>
        <v>24412471</v>
      </c>
      <c r="O548" s="53"/>
      <c r="P548" s="38" t="s">
        <v>1354</v>
      </c>
      <c r="Q548" s="38" t="s">
        <v>502</v>
      </c>
      <c r="R548" s="38">
        <v>3570940</v>
      </c>
      <c r="S548" s="38">
        <f t="shared" si="81"/>
        <v>0</v>
      </c>
      <c r="T548" s="38">
        <v>0</v>
      </c>
      <c r="U548" s="38">
        <v>0</v>
      </c>
      <c r="W548" s="38" t="s">
        <v>1361</v>
      </c>
      <c r="X548" s="38" t="s">
        <v>205</v>
      </c>
      <c r="Y548" s="38">
        <v>139000</v>
      </c>
      <c r="Z548" s="38">
        <f t="shared" si="82"/>
        <v>2380357</v>
      </c>
      <c r="AA548" s="38">
        <v>0</v>
      </c>
      <c r="AB548" s="38">
        <v>2380357</v>
      </c>
    </row>
    <row r="549" spans="1:28" ht="15">
      <c r="A549" s="67">
        <v>543</v>
      </c>
      <c r="B549" s="68" t="s">
        <v>1349</v>
      </c>
      <c r="C549" s="67" t="s">
        <v>1348</v>
      </c>
      <c r="D549" s="67" t="s">
        <v>1293</v>
      </c>
      <c r="E549" s="16" t="s">
        <v>1350</v>
      </c>
      <c r="F549" s="52">
        <f t="shared" si="80"/>
        <v>38841991</v>
      </c>
      <c r="G549" s="30">
        <f>VLOOKUP(C549,P$7:U549,3,FALSE)</f>
        <v>7921789</v>
      </c>
      <c r="H549" s="30">
        <f t="shared" si="83"/>
        <v>25042595</v>
      </c>
      <c r="I549" s="30">
        <f t="shared" si="84"/>
        <v>12068890</v>
      </c>
      <c r="J549" s="30">
        <f t="shared" si="85"/>
        <v>12973705</v>
      </c>
      <c r="K549" s="30">
        <f t="shared" si="86"/>
        <v>1127000</v>
      </c>
      <c r="L549" s="30">
        <f t="shared" si="87"/>
        <v>4750607</v>
      </c>
      <c r="M549" s="53">
        <f t="shared" si="88"/>
        <v>182100</v>
      </c>
      <c r="N549" s="53">
        <f t="shared" si="89"/>
        <v>4568507</v>
      </c>
      <c r="O549" s="53"/>
      <c r="P549" s="38" t="s">
        <v>1355</v>
      </c>
      <c r="Q549" s="38" t="s">
        <v>503</v>
      </c>
      <c r="R549" s="38">
        <v>0</v>
      </c>
      <c r="S549" s="38">
        <f t="shared" si="81"/>
        <v>559745</v>
      </c>
      <c r="T549" s="38">
        <v>31000</v>
      </c>
      <c r="U549" s="38">
        <v>528745</v>
      </c>
      <c r="W549" s="38" t="s">
        <v>1364</v>
      </c>
      <c r="X549" s="38" t="s">
        <v>506</v>
      </c>
      <c r="Y549" s="38">
        <v>368175</v>
      </c>
      <c r="Z549" s="38">
        <f t="shared" si="82"/>
        <v>803050</v>
      </c>
      <c r="AA549" s="38">
        <v>138400</v>
      </c>
      <c r="AB549" s="38">
        <v>664650</v>
      </c>
    </row>
    <row r="550" spans="1:28" ht="15">
      <c r="A550" s="67">
        <v>544</v>
      </c>
      <c r="B550" s="68" t="s">
        <v>1352</v>
      </c>
      <c r="C550" s="67" t="s">
        <v>1351</v>
      </c>
      <c r="D550" s="67" t="s">
        <v>1293</v>
      </c>
      <c r="E550" s="16" t="s">
        <v>1353</v>
      </c>
      <c r="F550" s="52">
        <f t="shared" si="80"/>
        <v>21180</v>
      </c>
      <c r="G550" s="30">
        <f>VLOOKUP(C550,P$7:U550,3,FALSE)</f>
        <v>0</v>
      </c>
      <c r="H550" s="30">
        <f t="shared" si="83"/>
        <v>21180</v>
      </c>
      <c r="I550" s="30">
        <f t="shared" si="84"/>
        <v>0</v>
      </c>
      <c r="J550" s="30">
        <f t="shared" si="85"/>
        <v>21180</v>
      </c>
      <c r="K550" s="30">
        <v>0</v>
      </c>
      <c r="L550" s="30">
        <f t="shared" si="87"/>
        <v>0</v>
      </c>
      <c r="M550" s="53">
        <v>0</v>
      </c>
      <c r="N550" s="53">
        <v>0</v>
      </c>
      <c r="O550" s="53"/>
      <c r="P550" s="38" t="s">
        <v>1356</v>
      </c>
      <c r="Q550" s="38" t="s">
        <v>504</v>
      </c>
      <c r="R550" s="38">
        <v>0</v>
      </c>
      <c r="S550" s="38">
        <f t="shared" si="81"/>
        <v>458731</v>
      </c>
      <c r="T550" s="38">
        <v>0</v>
      </c>
      <c r="U550" s="38">
        <v>458731</v>
      </c>
      <c r="W550" s="38" t="s">
        <v>1375</v>
      </c>
      <c r="X550" s="38" t="s">
        <v>174</v>
      </c>
      <c r="Y550" s="38">
        <v>22400</v>
      </c>
      <c r="Z550" s="38">
        <f t="shared" si="82"/>
        <v>2498661</v>
      </c>
      <c r="AA550" s="38">
        <v>236573</v>
      </c>
      <c r="AB550" s="38">
        <v>2262088</v>
      </c>
    </row>
    <row r="551" spans="1:28" ht="15">
      <c r="A551" s="67">
        <v>545</v>
      </c>
      <c r="B551" s="68" t="s">
        <v>1359</v>
      </c>
      <c r="C551" s="67" t="s">
        <v>1354</v>
      </c>
      <c r="D551" s="67" t="s">
        <v>1358</v>
      </c>
      <c r="E551" s="16" t="s">
        <v>1360</v>
      </c>
      <c r="F551" s="52">
        <f t="shared" si="80"/>
        <v>4850040</v>
      </c>
      <c r="G551" s="30">
        <f>VLOOKUP(C551,P$7:U551,3,FALSE)</f>
        <v>3570940</v>
      </c>
      <c r="H551" s="30">
        <f t="shared" si="83"/>
        <v>0</v>
      </c>
      <c r="I551" s="30">
        <f t="shared" si="84"/>
        <v>0</v>
      </c>
      <c r="J551" s="30">
        <f t="shared" si="85"/>
        <v>0</v>
      </c>
      <c r="K551" s="30">
        <f t="shared" si="86"/>
        <v>20000</v>
      </c>
      <c r="L551" s="30">
        <f t="shared" si="87"/>
        <v>1259100</v>
      </c>
      <c r="M551" s="53">
        <f t="shared" si="88"/>
        <v>80400</v>
      </c>
      <c r="N551" s="53">
        <f t="shared" si="89"/>
        <v>1178700</v>
      </c>
      <c r="O551" s="53"/>
      <c r="P551" s="38" t="s">
        <v>1357</v>
      </c>
      <c r="Q551" s="38" t="s">
        <v>505</v>
      </c>
      <c r="R551" s="38">
        <v>25172</v>
      </c>
      <c r="S551" s="38">
        <f t="shared" si="81"/>
        <v>981953</v>
      </c>
      <c r="T551" s="38">
        <v>164674</v>
      </c>
      <c r="U551" s="38">
        <v>817279</v>
      </c>
      <c r="W551" s="38" t="s">
        <v>1378</v>
      </c>
      <c r="X551" s="38" t="s">
        <v>507</v>
      </c>
      <c r="Y551" s="38">
        <v>24000</v>
      </c>
      <c r="Z551" s="38">
        <f t="shared" si="82"/>
        <v>4508780</v>
      </c>
      <c r="AA551" s="38">
        <v>123450</v>
      </c>
      <c r="AB551" s="38">
        <v>4385330</v>
      </c>
    </row>
    <row r="552" spans="1:28" ht="15">
      <c r="A552" s="67">
        <v>546</v>
      </c>
      <c r="B552" s="68" t="s">
        <v>1362</v>
      </c>
      <c r="C552" s="67" t="s">
        <v>1355</v>
      </c>
      <c r="D552" s="67" t="s">
        <v>1358</v>
      </c>
      <c r="E552" s="16" t="s">
        <v>1363</v>
      </c>
      <c r="F552" s="52">
        <f t="shared" si="80"/>
        <v>1046259</v>
      </c>
      <c r="G552" s="30">
        <f>VLOOKUP(C552,P$7:U552,3,FALSE)</f>
        <v>0</v>
      </c>
      <c r="H552" s="30">
        <f t="shared" si="83"/>
        <v>559745</v>
      </c>
      <c r="I552" s="30">
        <f t="shared" si="84"/>
        <v>31000</v>
      </c>
      <c r="J552" s="30">
        <f t="shared" si="85"/>
        <v>528745</v>
      </c>
      <c r="K552" s="30">
        <f t="shared" si="86"/>
        <v>230000</v>
      </c>
      <c r="L552" s="30">
        <f t="shared" si="87"/>
        <v>256514</v>
      </c>
      <c r="M552" s="53">
        <f t="shared" si="88"/>
        <v>0</v>
      </c>
      <c r="N552" s="53">
        <f t="shared" si="89"/>
        <v>256514</v>
      </c>
      <c r="O552" s="53"/>
      <c r="P552" s="38" t="s">
        <v>1361</v>
      </c>
      <c r="Q552" s="38" t="s">
        <v>205</v>
      </c>
      <c r="R552" s="38">
        <v>293503</v>
      </c>
      <c r="S552" s="38">
        <f t="shared" si="81"/>
        <v>586251</v>
      </c>
      <c r="T552" s="38">
        <v>96650</v>
      </c>
      <c r="U552" s="38">
        <v>489601</v>
      </c>
      <c r="W552" s="38" t="s">
        <v>1380</v>
      </c>
      <c r="X552" s="38" t="s">
        <v>508</v>
      </c>
      <c r="Y552" s="38">
        <v>120375</v>
      </c>
      <c r="Z552" s="38">
        <f t="shared" si="82"/>
        <v>39990</v>
      </c>
      <c r="AA552" s="38">
        <v>0</v>
      </c>
      <c r="AB552" s="38">
        <v>39990</v>
      </c>
    </row>
    <row r="553" spans="1:28" ht="15">
      <c r="A553" s="67">
        <v>547</v>
      </c>
      <c r="B553" s="68" t="s">
        <v>1365</v>
      </c>
      <c r="C553" s="67" t="s">
        <v>1356</v>
      </c>
      <c r="D553" s="67" t="s">
        <v>1358</v>
      </c>
      <c r="E553" s="16" t="s">
        <v>1366</v>
      </c>
      <c r="F553" s="52">
        <f t="shared" si="80"/>
        <v>3796129</v>
      </c>
      <c r="G553" s="30">
        <f>VLOOKUP(C553,P$7:U553,3,FALSE)</f>
        <v>0</v>
      </c>
      <c r="H553" s="30">
        <f t="shared" si="83"/>
        <v>458731</v>
      </c>
      <c r="I553" s="30">
        <f t="shared" si="84"/>
        <v>0</v>
      </c>
      <c r="J553" s="30">
        <f t="shared" si="85"/>
        <v>458731</v>
      </c>
      <c r="K553" s="30">
        <f t="shared" si="86"/>
        <v>0</v>
      </c>
      <c r="L553" s="30">
        <f t="shared" si="87"/>
        <v>3337398</v>
      </c>
      <c r="M553" s="53">
        <f t="shared" si="88"/>
        <v>10000</v>
      </c>
      <c r="N553" s="53">
        <f t="shared" si="89"/>
        <v>3327398</v>
      </c>
      <c r="O553" s="53"/>
      <c r="P553" s="38" t="s">
        <v>1364</v>
      </c>
      <c r="Q553" s="38" t="s">
        <v>506</v>
      </c>
      <c r="R553" s="38">
        <v>500</v>
      </c>
      <c r="S553" s="38">
        <f t="shared" si="81"/>
        <v>275498</v>
      </c>
      <c r="T553" s="38">
        <v>26650</v>
      </c>
      <c r="U553" s="38">
        <v>248848</v>
      </c>
      <c r="W553" s="38" t="s">
        <v>1383</v>
      </c>
      <c r="X553" s="38" t="s">
        <v>555</v>
      </c>
      <c r="Y553" s="38">
        <v>126760</v>
      </c>
      <c r="Z553" s="38">
        <f t="shared" si="82"/>
        <v>1047389</v>
      </c>
      <c r="AA553" s="38">
        <v>18000</v>
      </c>
      <c r="AB553" s="38">
        <v>1029389</v>
      </c>
    </row>
    <row r="554" spans="1:28" ht="15">
      <c r="A554" s="67">
        <v>548</v>
      </c>
      <c r="B554" s="68" t="s">
        <v>1376</v>
      </c>
      <c r="C554" s="67" t="s">
        <v>1357</v>
      </c>
      <c r="D554" s="67" t="s">
        <v>1358</v>
      </c>
      <c r="E554" s="16" t="s">
        <v>1377</v>
      </c>
      <c r="F554" s="52">
        <f t="shared" si="80"/>
        <v>2517957</v>
      </c>
      <c r="G554" s="30">
        <f>VLOOKUP(C554,P$7:U554,3,FALSE)</f>
        <v>25172</v>
      </c>
      <c r="H554" s="30">
        <f t="shared" si="83"/>
        <v>981953</v>
      </c>
      <c r="I554" s="30">
        <f t="shared" si="84"/>
        <v>164674</v>
      </c>
      <c r="J554" s="30">
        <f t="shared" si="85"/>
        <v>817279</v>
      </c>
      <c r="K554" s="30">
        <f t="shared" si="86"/>
        <v>528200</v>
      </c>
      <c r="L554" s="30">
        <f t="shared" si="87"/>
        <v>982632</v>
      </c>
      <c r="M554" s="53">
        <f t="shared" si="88"/>
        <v>95895</v>
      </c>
      <c r="N554" s="53">
        <f t="shared" si="89"/>
        <v>886737</v>
      </c>
      <c r="O554" s="53"/>
      <c r="P554" s="38" t="s">
        <v>1375</v>
      </c>
      <c r="Q554" s="38" t="s">
        <v>174</v>
      </c>
      <c r="R554" s="38">
        <v>0</v>
      </c>
      <c r="S554" s="38">
        <f t="shared" si="81"/>
        <v>1174959</v>
      </c>
      <c r="T554" s="38">
        <v>361447</v>
      </c>
      <c r="U554" s="38">
        <v>813512</v>
      </c>
      <c r="W554" s="38" t="s">
        <v>1385</v>
      </c>
      <c r="X554" s="38" t="s">
        <v>509</v>
      </c>
      <c r="Y554" s="38">
        <v>308600</v>
      </c>
      <c r="Z554" s="38">
        <f t="shared" si="82"/>
        <v>308455</v>
      </c>
      <c r="AA554" s="38">
        <v>50000</v>
      </c>
      <c r="AB554" s="38">
        <v>258455</v>
      </c>
    </row>
    <row r="555" spans="1:28" ht="15">
      <c r="A555" s="67">
        <v>549</v>
      </c>
      <c r="B555" s="68" t="s">
        <v>1379</v>
      </c>
      <c r="C555" s="67" t="s">
        <v>1361</v>
      </c>
      <c r="D555" s="67" t="s">
        <v>1358</v>
      </c>
      <c r="E555" s="16" t="s">
        <v>2111</v>
      </c>
      <c r="F555" s="52">
        <f t="shared" si="80"/>
        <v>3399111</v>
      </c>
      <c r="G555" s="30">
        <f>VLOOKUP(C555,P$7:U555,3,FALSE)</f>
        <v>293503</v>
      </c>
      <c r="H555" s="30">
        <f t="shared" si="83"/>
        <v>586251</v>
      </c>
      <c r="I555" s="30">
        <f t="shared" si="84"/>
        <v>96650</v>
      </c>
      <c r="J555" s="30">
        <f t="shared" si="85"/>
        <v>489601</v>
      </c>
      <c r="K555" s="30">
        <f t="shared" si="86"/>
        <v>139000</v>
      </c>
      <c r="L555" s="30">
        <f t="shared" si="87"/>
        <v>2380357</v>
      </c>
      <c r="M555" s="53">
        <f t="shared" si="88"/>
        <v>0</v>
      </c>
      <c r="N555" s="53">
        <f t="shared" si="89"/>
        <v>2380357</v>
      </c>
      <c r="O555" s="53"/>
      <c r="P555" s="38" t="s">
        <v>1378</v>
      </c>
      <c r="Q555" s="38" t="s">
        <v>507</v>
      </c>
      <c r="R555" s="38">
        <v>665000</v>
      </c>
      <c r="S555" s="38">
        <f t="shared" si="81"/>
        <v>240362</v>
      </c>
      <c r="T555" s="38">
        <v>136464</v>
      </c>
      <c r="U555" s="38">
        <v>103898</v>
      </c>
      <c r="W555" s="38" t="s">
        <v>1388</v>
      </c>
      <c r="X555" s="38" t="s">
        <v>510</v>
      </c>
      <c r="Y555" s="38">
        <v>52000</v>
      </c>
      <c r="Z555" s="38">
        <f t="shared" si="82"/>
        <v>305818</v>
      </c>
      <c r="AA555" s="38">
        <v>15000</v>
      </c>
      <c r="AB555" s="38">
        <v>290818</v>
      </c>
    </row>
    <row r="556" spans="1:28" ht="15">
      <c r="A556" s="67">
        <v>550</v>
      </c>
      <c r="B556" s="68" t="s">
        <v>1381</v>
      </c>
      <c r="C556" s="67" t="s">
        <v>1364</v>
      </c>
      <c r="D556" s="67" t="s">
        <v>1358</v>
      </c>
      <c r="E556" s="16" t="s">
        <v>1382</v>
      </c>
      <c r="F556" s="52">
        <f t="shared" si="80"/>
        <v>1447223</v>
      </c>
      <c r="G556" s="30">
        <f>VLOOKUP(C556,P$7:U556,3,FALSE)</f>
        <v>500</v>
      </c>
      <c r="H556" s="30">
        <f t="shared" si="83"/>
        <v>275498</v>
      </c>
      <c r="I556" s="30">
        <f t="shared" si="84"/>
        <v>26650</v>
      </c>
      <c r="J556" s="30">
        <f t="shared" si="85"/>
        <v>248848</v>
      </c>
      <c r="K556" s="30">
        <f t="shared" si="86"/>
        <v>368175</v>
      </c>
      <c r="L556" s="30">
        <f t="shared" si="87"/>
        <v>803050</v>
      </c>
      <c r="M556" s="53">
        <f t="shared" si="88"/>
        <v>138400</v>
      </c>
      <c r="N556" s="53">
        <f t="shared" si="89"/>
        <v>664650</v>
      </c>
      <c r="O556" s="53"/>
      <c r="P556" s="38" t="s">
        <v>1380</v>
      </c>
      <c r="Q556" s="38" t="s">
        <v>508</v>
      </c>
      <c r="R556" s="38">
        <v>115100</v>
      </c>
      <c r="S556" s="38">
        <f t="shared" si="81"/>
        <v>444557</v>
      </c>
      <c r="T556" s="38">
        <v>0</v>
      </c>
      <c r="U556" s="38">
        <v>444557</v>
      </c>
      <c r="W556" s="38" t="s">
        <v>1391</v>
      </c>
      <c r="X556" s="38" t="s">
        <v>511</v>
      </c>
      <c r="Y556" s="38">
        <v>135115</v>
      </c>
      <c r="Z556" s="38">
        <f t="shared" si="82"/>
        <v>410610</v>
      </c>
      <c r="AA556" s="38">
        <v>211699</v>
      </c>
      <c r="AB556" s="38">
        <v>198911</v>
      </c>
    </row>
    <row r="557" spans="1:28" ht="15">
      <c r="A557" s="67">
        <v>551</v>
      </c>
      <c r="B557" s="68" t="s">
        <v>1384</v>
      </c>
      <c r="C557" s="67" t="s">
        <v>1375</v>
      </c>
      <c r="D557" s="67" t="s">
        <v>1358</v>
      </c>
      <c r="E557" s="16" t="s">
        <v>2006</v>
      </c>
      <c r="F557" s="52">
        <f t="shared" si="80"/>
        <v>3696020</v>
      </c>
      <c r="G557" s="30">
        <f>VLOOKUP(C557,P$7:U557,3,FALSE)</f>
        <v>0</v>
      </c>
      <c r="H557" s="30">
        <f t="shared" si="83"/>
        <v>1174959</v>
      </c>
      <c r="I557" s="30">
        <f t="shared" si="84"/>
        <v>361447</v>
      </c>
      <c r="J557" s="30">
        <f t="shared" si="85"/>
        <v>813512</v>
      </c>
      <c r="K557" s="30">
        <f t="shared" si="86"/>
        <v>22400</v>
      </c>
      <c r="L557" s="30">
        <f t="shared" si="87"/>
        <v>2498661</v>
      </c>
      <c r="M557" s="53">
        <f t="shared" si="88"/>
        <v>236573</v>
      </c>
      <c r="N557" s="53">
        <f t="shared" si="89"/>
        <v>2262088</v>
      </c>
      <c r="O557" s="53"/>
      <c r="P557" s="38" t="s">
        <v>1383</v>
      </c>
      <c r="Q557" s="38" t="s">
        <v>555</v>
      </c>
      <c r="R557" s="38">
        <v>211876</v>
      </c>
      <c r="S557" s="38">
        <f t="shared" si="81"/>
        <v>673620</v>
      </c>
      <c r="T557" s="38">
        <v>44100</v>
      </c>
      <c r="U557" s="38">
        <v>629520</v>
      </c>
      <c r="W557" s="38" t="s">
        <v>1394</v>
      </c>
      <c r="X557" s="38" t="s">
        <v>512</v>
      </c>
      <c r="Y557" s="38">
        <v>139245</v>
      </c>
      <c r="Z557" s="38">
        <f t="shared" si="82"/>
        <v>141875</v>
      </c>
      <c r="AA557" s="38">
        <v>6000</v>
      </c>
      <c r="AB557" s="38">
        <v>135875</v>
      </c>
    </row>
    <row r="558" spans="1:28" ht="15">
      <c r="A558" s="67">
        <v>552</v>
      </c>
      <c r="B558" s="68" t="s">
        <v>1386</v>
      </c>
      <c r="C558" s="67" t="s">
        <v>1378</v>
      </c>
      <c r="D558" s="67" t="s">
        <v>1358</v>
      </c>
      <c r="E558" s="16" t="s">
        <v>1387</v>
      </c>
      <c r="F558" s="52">
        <f t="shared" si="80"/>
        <v>5438142</v>
      </c>
      <c r="G558" s="30">
        <f>VLOOKUP(C558,P$7:U558,3,FALSE)</f>
        <v>665000</v>
      </c>
      <c r="H558" s="30">
        <f t="shared" si="83"/>
        <v>240362</v>
      </c>
      <c r="I558" s="30">
        <f t="shared" si="84"/>
        <v>136464</v>
      </c>
      <c r="J558" s="30">
        <f t="shared" si="85"/>
        <v>103898</v>
      </c>
      <c r="K558" s="30">
        <f t="shared" si="86"/>
        <v>24000</v>
      </c>
      <c r="L558" s="30">
        <f t="shared" si="87"/>
        <v>4508780</v>
      </c>
      <c r="M558" s="53">
        <f t="shared" si="88"/>
        <v>123450</v>
      </c>
      <c r="N558" s="53">
        <f t="shared" si="89"/>
        <v>4385330</v>
      </c>
      <c r="O558" s="53"/>
      <c r="P558" s="38" t="s">
        <v>1385</v>
      </c>
      <c r="Q558" s="38" t="s">
        <v>509</v>
      </c>
      <c r="R558" s="38">
        <v>40000</v>
      </c>
      <c r="S558" s="38">
        <f t="shared" si="81"/>
        <v>495503</v>
      </c>
      <c r="T558" s="38">
        <v>97950</v>
      </c>
      <c r="U558" s="38">
        <v>397553</v>
      </c>
      <c r="W558" s="38" t="s">
        <v>1397</v>
      </c>
      <c r="X558" s="38" t="s">
        <v>513</v>
      </c>
      <c r="Y558" s="38">
        <v>42800</v>
      </c>
      <c r="Z558" s="38">
        <f t="shared" si="82"/>
        <v>2258289</v>
      </c>
      <c r="AA558" s="38">
        <v>0</v>
      </c>
      <c r="AB558" s="38">
        <v>2258289</v>
      </c>
    </row>
    <row r="559" spans="1:28" ht="15">
      <c r="A559" s="67">
        <v>553</v>
      </c>
      <c r="B559" s="68" t="s">
        <v>1389</v>
      </c>
      <c r="C559" s="67" t="s">
        <v>1380</v>
      </c>
      <c r="D559" s="67" t="s">
        <v>1358</v>
      </c>
      <c r="E559" s="16" t="s">
        <v>1390</v>
      </c>
      <c r="F559" s="52">
        <f t="shared" si="80"/>
        <v>720022</v>
      </c>
      <c r="G559" s="30">
        <f>VLOOKUP(C559,P$7:U559,3,FALSE)</f>
        <v>115100</v>
      </c>
      <c r="H559" s="30">
        <f t="shared" si="83"/>
        <v>444557</v>
      </c>
      <c r="I559" s="30">
        <f t="shared" si="84"/>
        <v>0</v>
      </c>
      <c r="J559" s="30">
        <f t="shared" si="85"/>
        <v>444557</v>
      </c>
      <c r="K559" s="30">
        <f t="shared" si="86"/>
        <v>120375</v>
      </c>
      <c r="L559" s="30">
        <f t="shared" si="87"/>
        <v>39990</v>
      </c>
      <c r="M559" s="53">
        <f t="shared" si="88"/>
        <v>0</v>
      </c>
      <c r="N559" s="53">
        <f t="shared" si="89"/>
        <v>39990</v>
      </c>
      <c r="O559" s="53"/>
      <c r="P559" s="38" t="s">
        <v>1388</v>
      </c>
      <c r="Q559" s="38" t="s">
        <v>510</v>
      </c>
      <c r="R559" s="38">
        <v>437200</v>
      </c>
      <c r="S559" s="38">
        <f t="shared" si="81"/>
        <v>1374293</v>
      </c>
      <c r="T559" s="38">
        <v>115681</v>
      </c>
      <c r="U559" s="38">
        <v>1258612</v>
      </c>
      <c r="W559" s="38" t="s">
        <v>1400</v>
      </c>
      <c r="X559" s="38" t="s">
        <v>109</v>
      </c>
      <c r="Y559" s="38">
        <v>0</v>
      </c>
      <c r="Z559" s="38">
        <f t="shared" si="82"/>
        <v>711835</v>
      </c>
      <c r="AA559" s="38">
        <v>0</v>
      </c>
      <c r="AB559" s="38">
        <v>711835</v>
      </c>
    </row>
    <row r="560" spans="1:28" ht="15">
      <c r="A560" s="67">
        <v>554</v>
      </c>
      <c r="B560" s="68" t="s">
        <v>1392</v>
      </c>
      <c r="C560" s="67" t="s">
        <v>1383</v>
      </c>
      <c r="D560" s="67" t="s">
        <v>1358</v>
      </c>
      <c r="E560" s="16" t="s">
        <v>1393</v>
      </c>
      <c r="F560" s="52">
        <f t="shared" si="80"/>
        <v>2059645</v>
      </c>
      <c r="G560" s="30">
        <f>VLOOKUP(C560,P$7:U560,3,FALSE)</f>
        <v>211876</v>
      </c>
      <c r="H560" s="30">
        <f t="shared" si="83"/>
        <v>673620</v>
      </c>
      <c r="I560" s="30">
        <f t="shared" si="84"/>
        <v>44100</v>
      </c>
      <c r="J560" s="30">
        <f t="shared" si="85"/>
        <v>629520</v>
      </c>
      <c r="K560" s="30">
        <f t="shared" si="86"/>
        <v>126760</v>
      </c>
      <c r="L560" s="30">
        <f t="shared" si="87"/>
        <v>1047389</v>
      </c>
      <c r="M560" s="53">
        <f t="shared" si="88"/>
        <v>18000</v>
      </c>
      <c r="N560" s="53">
        <f t="shared" si="89"/>
        <v>1029389</v>
      </c>
      <c r="O560" s="53"/>
      <c r="P560" s="38" t="s">
        <v>1391</v>
      </c>
      <c r="Q560" s="38" t="s">
        <v>511</v>
      </c>
      <c r="R560" s="38">
        <v>106810</v>
      </c>
      <c r="S560" s="38">
        <f t="shared" si="81"/>
        <v>634595</v>
      </c>
      <c r="T560" s="38">
        <v>44400</v>
      </c>
      <c r="U560" s="38">
        <v>590195</v>
      </c>
      <c r="W560" s="38" t="s">
        <v>1403</v>
      </c>
      <c r="X560" s="38" t="s">
        <v>514</v>
      </c>
      <c r="Y560" s="38">
        <v>9310</v>
      </c>
      <c r="Z560" s="38">
        <f t="shared" si="82"/>
        <v>166070</v>
      </c>
      <c r="AA560" s="38">
        <v>48400</v>
      </c>
      <c r="AB560" s="38">
        <v>117670</v>
      </c>
    </row>
    <row r="561" spans="1:28" ht="15">
      <c r="A561" s="67">
        <v>555</v>
      </c>
      <c r="B561" s="68" t="s">
        <v>1395</v>
      </c>
      <c r="C561" s="67" t="s">
        <v>1385</v>
      </c>
      <c r="D561" s="67" t="s">
        <v>1358</v>
      </c>
      <c r="E561" s="16" t="s">
        <v>1396</v>
      </c>
      <c r="F561" s="52">
        <f t="shared" si="80"/>
        <v>1152558</v>
      </c>
      <c r="G561" s="30">
        <f>VLOOKUP(C561,P$7:U561,3,FALSE)</f>
        <v>40000</v>
      </c>
      <c r="H561" s="30">
        <f t="shared" si="83"/>
        <v>495503</v>
      </c>
      <c r="I561" s="30">
        <f t="shared" si="84"/>
        <v>97950</v>
      </c>
      <c r="J561" s="30">
        <f t="shared" si="85"/>
        <v>397553</v>
      </c>
      <c r="K561" s="30">
        <f t="shared" si="86"/>
        <v>308600</v>
      </c>
      <c r="L561" s="30">
        <f t="shared" si="87"/>
        <v>308455</v>
      </c>
      <c r="M561" s="53">
        <f t="shared" si="88"/>
        <v>50000</v>
      </c>
      <c r="N561" s="53">
        <f t="shared" si="89"/>
        <v>258455</v>
      </c>
      <c r="O561" s="53"/>
      <c r="P561" s="38" t="s">
        <v>1394</v>
      </c>
      <c r="Q561" s="38" t="s">
        <v>512</v>
      </c>
      <c r="R561" s="38">
        <v>376150</v>
      </c>
      <c r="S561" s="38">
        <f t="shared" si="81"/>
        <v>543655</v>
      </c>
      <c r="T561" s="38">
        <v>43400</v>
      </c>
      <c r="U561" s="38">
        <v>500255</v>
      </c>
      <c r="W561" s="38" t="s">
        <v>1406</v>
      </c>
      <c r="X561" s="38" t="s">
        <v>515</v>
      </c>
      <c r="Y561" s="38">
        <v>12700</v>
      </c>
      <c r="Z561" s="38">
        <f t="shared" si="82"/>
        <v>5350846</v>
      </c>
      <c r="AA561" s="38">
        <v>730818</v>
      </c>
      <c r="AB561" s="38">
        <v>4620028</v>
      </c>
    </row>
    <row r="562" spans="1:28" ht="15">
      <c r="A562" s="67">
        <v>556</v>
      </c>
      <c r="B562" s="68" t="s">
        <v>1398</v>
      </c>
      <c r="C562" s="67" t="s">
        <v>1388</v>
      </c>
      <c r="D562" s="67" t="s">
        <v>1358</v>
      </c>
      <c r="E562" s="16" t="s">
        <v>1399</v>
      </c>
      <c r="F562" s="52">
        <f t="shared" si="80"/>
        <v>2169311</v>
      </c>
      <c r="G562" s="30">
        <f>VLOOKUP(C562,P$7:U562,3,FALSE)</f>
        <v>437200</v>
      </c>
      <c r="H562" s="30">
        <f t="shared" si="83"/>
        <v>1374293</v>
      </c>
      <c r="I562" s="30">
        <f t="shared" si="84"/>
        <v>115681</v>
      </c>
      <c r="J562" s="30">
        <f t="shared" si="85"/>
        <v>1258612</v>
      </c>
      <c r="K562" s="30">
        <f t="shared" si="86"/>
        <v>52000</v>
      </c>
      <c r="L562" s="30">
        <f t="shared" si="87"/>
        <v>305818</v>
      </c>
      <c r="M562" s="53">
        <f t="shared" si="88"/>
        <v>15000</v>
      </c>
      <c r="N562" s="53">
        <f t="shared" si="89"/>
        <v>290818</v>
      </c>
      <c r="O562" s="53"/>
      <c r="P562" s="38" t="s">
        <v>1397</v>
      </c>
      <c r="Q562" s="38" t="s">
        <v>513</v>
      </c>
      <c r="R562" s="38">
        <v>4081572</v>
      </c>
      <c r="S562" s="38">
        <f t="shared" si="81"/>
        <v>1059590</v>
      </c>
      <c r="T562" s="38">
        <v>238885</v>
      </c>
      <c r="U562" s="38">
        <v>820705</v>
      </c>
      <c r="W562" s="38" t="s">
        <v>1409</v>
      </c>
      <c r="X562" s="38" t="s">
        <v>516</v>
      </c>
      <c r="Y562" s="38">
        <v>3570300</v>
      </c>
      <c r="Z562" s="38">
        <f t="shared" si="82"/>
        <v>363892</v>
      </c>
      <c r="AA562" s="38">
        <v>0</v>
      </c>
      <c r="AB562" s="38">
        <v>363892</v>
      </c>
    </row>
    <row r="563" spans="1:28" ht="15">
      <c r="A563" s="67">
        <v>557</v>
      </c>
      <c r="B563" s="68" t="s">
        <v>1401</v>
      </c>
      <c r="C563" s="67" t="s">
        <v>1391</v>
      </c>
      <c r="D563" s="67" t="s">
        <v>1358</v>
      </c>
      <c r="E563" s="16" t="s">
        <v>1402</v>
      </c>
      <c r="F563" s="52">
        <f t="shared" si="80"/>
        <v>1287130</v>
      </c>
      <c r="G563" s="30">
        <f>VLOOKUP(C563,P$7:U563,3,FALSE)</f>
        <v>106810</v>
      </c>
      <c r="H563" s="30">
        <f t="shared" si="83"/>
        <v>634595</v>
      </c>
      <c r="I563" s="30">
        <f t="shared" si="84"/>
        <v>44400</v>
      </c>
      <c r="J563" s="30">
        <f t="shared" si="85"/>
        <v>590195</v>
      </c>
      <c r="K563" s="30">
        <f t="shared" si="86"/>
        <v>135115</v>
      </c>
      <c r="L563" s="30">
        <f t="shared" si="87"/>
        <v>410610</v>
      </c>
      <c r="M563" s="53">
        <f t="shared" si="88"/>
        <v>211699</v>
      </c>
      <c r="N563" s="53">
        <f t="shared" si="89"/>
        <v>198911</v>
      </c>
      <c r="O563" s="53"/>
      <c r="P563" s="38" t="s">
        <v>1400</v>
      </c>
      <c r="Q563" s="38" t="s">
        <v>109</v>
      </c>
      <c r="R563" s="38">
        <v>13000</v>
      </c>
      <c r="S563" s="38">
        <f t="shared" si="81"/>
        <v>2120530</v>
      </c>
      <c r="T563" s="38">
        <v>1113476</v>
      </c>
      <c r="U563" s="38">
        <v>1007054</v>
      </c>
      <c r="W563" s="38" t="s">
        <v>1411</v>
      </c>
      <c r="X563" s="38" t="s">
        <v>517</v>
      </c>
      <c r="Y563" s="38">
        <v>22400</v>
      </c>
      <c r="Z563" s="38">
        <f t="shared" si="82"/>
        <v>1083224</v>
      </c>
      <c r="AA563" s="38">
        <v>552747</v>
      </c>
      <c r="AB563" s="38">
        <v>530477</v>
      </c>
    </row>
    <row r="564" spans="1:28" ht="15">
      <c r="A564" s="67">
        <v>558</v>
      </c>
      <c r="B564" s="68" t="s">
        <v>1404</v>
      </c>
      <c r="C564" s="67" t="s">
        <v>1394</v>
      </c>
      <c r="D564" s="67" t="s">
        <v>1358</v>
      </c>
      <c r="E564" s="16" t="s">
        <v>1405</v>
      </c>
      <c r="F564" s="52">
        <f t="shared" si="80"/>
        <v>1200925</v>
      </c>
      <c r="G564" s="30">
        <f>VLOOKUP(C564,P$7:U564,3,FALSE)</f>
        <v>376150</v>
      </c>
      <c r="H564" s="30">
        <f t="shared" si="83"/>
        <v>543655</v>
      </c>
      <c r="I564" s="30">
        <f t="shared" si="84"/>
        <v>43400</v>
      </c>
      <c r="J564" s="30">
        <f t="shared" si="85"/>
        <v>500255</v>
      </c>
      <c r="K564" s="30">
        <f t="shared" si="86"/>
        <v>139245</v>
      </c>
      <c r="L564" s="30">
        <f t="shared" si="87"/>
        <v>141875</v>
      </c>
      <c r="M564" s="53">
        <f t="shared" si="88"/>
        <v>6000</v>
      </c>
      <c r="N564" s="53">
        <f t="shared" si="89"/>
        <v>135875</v>
      </c>
      <c r="O564" s="53"/>
      <c r="P564" s="38" t="s">
        <v>1403</v>
      </c>
      <c r="Q564" s="38" t="s">
        <v>514</v>
      </c>
      <c r="R564" s="38">
        <v>0</v>
      </c>
      <c r="S564" s="38">
        <f t="shared" si="81"/>
        <v>491490</v>
      </c>
      <c r="T564" s="38">
        <v>121420</v>
      </c>
      <c r="U564" s="38">
        <v>370070</v>
      </c>
      <c r="W564" s="38" t="s">
        <v>1414</v>
      </c>
      <c r="X564" s="38" t="s">
        <v>88</v>
      </c>
      <c r="Y564" s="38">
        <v>924635</v>
      </c>
      <c r="Z564" s="38">
        <f t="shared" si="82"/>
        <v>1981549</v>
      </c>
      <c r="AA564" s="38">
        <v>262569</v>
      </c>
      <c r="AB564" s="38">
        <v>1718980</v>
      </c>
    </row>
    <row r="565" spans="1:28" ht="15">
      <c r="A565" s="67">
        <v>559</v>
      </c>
      <c r="B565" s="68" t="s">
        <v>1407</v>
      </c>
      <c r="C565" s="67" t="s">
        <v>1397</v>
      </c>
      <c r="D565" s="67" t="s">
        <v>1358</v>
      </c>
      <c r="E565" s="16" t="s">
        <v>1408</v>
      </c>
      <c r="F565" s="52">
        <f t="shared" si="80"/>
        <v>7442251</v>
      </c>
      <c r="G565" s="30">
        <f>VLOOKUP(C565,P$7:U565,3,FALSE)</f>
        <v>4081572</v>
      </c>
      <c r="H565" s="30">
        <f t="shared" si="83"/>
        <v>1059590</v>
      </c>
      <c r="I565" s="30">
        <f t="shared" si="84"/>
        <v>238885</v>
      </c>
      <c r="J565" s="30">
        <f t="shared" si="85"/>
        <v>820705</v>
      </c>
      <c r="K565" s="30">
        <f t="shared" si="86"/>
        <v>42800</v>
      </c>
      <c r="L565" s="30">
        <f t="shared" si="87"/>
        <v>2258289</v>
      </c>
      <c r="M565" s="53">
        <f t="shared" si="88"/>
        <v>0</v>
      </c>
      <c r="N565" s="53">
        <f t="shared" si="89"/>
        <v>2258289</v>
      </c>
      <c r="O565" s="53"/>
      <c r="P565" s="38" t="s">
        <v>1406</v>
      </c>
      <c r="Q565" s="38" t="s">
        <v>515</v>
      </c>
      <c r="R565" s="38">
        <v>0</v>
      </c>
      <c r="S565" s="38">
        <f t="shared" si="81"/>
        <v>4067356</v>
      </c>
      <c r="T565" s="38">
        <v>71750</v>
      </c>
      <c r="U565" s="38">
        <v>3995606</v>
      </c>
      <c r="W565" s="38" t="s">
        <v>1417</v>
      </c>
      <c r="X565" s="38" t="s">
        <v>518</v>
      </c>
      <c r="Y565" s="38">
        <v>114600</v>
      </c>
      <c r="Z565" s="38">
        <f t="shared" si="82"/>
        <v>4109540</v>
      </c>
      <c r="AA565" s="38">
        <v>34980</v>
      </c>
      <c r="AB565" s="38">
        <v>4074560</v>
      </c>
    </row>
    <row r="566" spans="1:28" ht="15">
      <c r="A566" s="67">
        <v>560</v>
      </c>
      <c r="B566" s="68" t="s">
        <v>1410</v>
      </c>
      <c r="C566" s="67" t="s">
        <v>1400</v>
      </c>
      <c r="D566" s="67" t="s">
        <v>1358</v>
      </c>
      <c r="E566" s="16" t="s">
        <v>1761</v>
      </c>
      <c r="F566" s="52">
        <f t="shared" si="80"/>
        <v>2845365</v>
      </c>
      <c r="G566" s="30">
        <f>VLOOKUP(C566,P$7:U566,3,FALSE)</f>
        <v>13000</v>
      </c>
      <c r="H566" s="30">
        <f t="shared" si="83"/>
        <v>2120530</v>
      </c>
      <c r="I566" s="30">
        <f t="shared" si="84"/>
        <v>1113476</v>
      </c>
      <c r="J566" s="30">
        <f t="shared" si="85"/>
        <v>1007054</v>
      </c>
      <c r="K566" s="30">
        <f t="shared" si="86"/>
        <v>0</v>
      </c>
      <c r="L566" s="30">
        <f t="shared" si="87"/>
        <v>711835</v>
      </c>
      <c r="M566" s="53">
        <f t="shared" si="88"/>
        <v>0</v>
      </c>
      <c r="N566" s="53">
        <f t="shared" si="89"/>
        <v>711835</v>
      </c>
      <c r="O566" s="53"/>
      <c r="P566" s="38" t="s">
        <v>1409</v>
      </c>
      <c r="Q566" s="38" t="s">
        <v>516</v>
      </c>
      <c r="R566" s="38">
        <v>236500</v>
      </c>
      <c r="S566" s="38">
        <f t="shared" si="81"/>
        <v>492336</v>
      </c>
      <c r="T566" s="38">
        <v>86200</v>
      </c>
      <c r="U566" s="38">
        <v>406136</v>
      </c>
      <c r="W566" s="38" t="s">
        <v>1420</v>
      </c>
      <c r="X566" s="38" t="s">
        <v>519</v>
      </c>
      <c r="Y566" s="38">
        <v>186252307</v>
      </c>
      <c r="Z566" s="38">
        <f t="shared" si="82"/>
        <v>149967519</v>
      </c>
      <c r="AA566" s="38">
        <v>0</v>
      </c>
      <c r="AB566" s="38">
        <v>149967519</v>
      </c>
    </row>
    <row r="567" spans="1:28" ht="15">
      <c r="A567" s="67">
        <v>561</v>
      </c>
      <c r="B567" s="68" t="s">
        <v>1412</v>
      </c>
      <c r="C567" s="67" t="s">
        <v>1403</v>
      </c>
      <c r="D567" s="67" t="s">
        <v>1358</v>
      </c>
      <c r="E567" s="16" t="s">
        <v>1413</v>
      </c>
      <c r="F567" s="52">
        <f t="shared" si="80"/>
        <v>666870</v>
      </c>
      <c r="G567" s="30">
        <f>VLOOKUP(C567,P$7:U567,3,FALSE)</f>
        <v>0</v>
      </c>
      <c r="H567" s="30">
        <f t="shared" si="83"/>
        <v>491490</v>
      </c>
      <c r="I567" s="30">
        <f t="shared" si="84"/>
        <v>121420</v>
      </c>
      <c r="J567" s="30">
        <f t="shared" si="85"/>
        <v>370070</v>
      </c>
      <c r="K567" s="30">
        <f t="shared" si="86"/>
        <v>9310</v>
      </c>
      <c r="L567" s="30">
        <f t="shared" si="87"/>
        <v>166070</v>
      </c>
      <c r="M567" s="53">
        <f t="shared" si="88"/>
        <v>48400</v>
      </c>
      <c r="N567" s="53">
        <f t="shared" si="89"/>
        <v>117670</v>
      </c>
      <c r="O567" s="53"/>
      <c r="P567" s="38" t="s">
        <v>1411</v>
      </c>
      <c r="Q567" s="38" t="s">
        <v>517</v>
      </c>
      <c r="R567" s="38">
        <v>3489269</v>
      </c>
      <c r="S567" s="38">
        <f t="shared" si="81"/>
        <v>924526</v>
      </c>
      <c r="T567" s="38">
        <v>89075</v>
      </c>
      <c r="U567" s="38">
        <v>835451</v>
      </c>
      <c r="W567" s="74"/>
      <c r="X567" s="75"/>
      <c r="Y567" s="38"/>
      <c r="AA567" s="38"/>
      <c r="AB567" s="38"/>
    </row>
    <row r="568" spans="1:28" ht="15">
      <c r="A568" s="67">
        <v>562</v>
      </c>
      <c r="B568" s="70">
        <v>41090</v>
      </c>
      <c r="C568" s="71" t="s">
        <v>2283</v>
      </c>
      <c r="D568" s="67" t="s">
        <v>1358</v>
      </c>
      <c r="E568" s="16" t="s">
        <v>1283</v>
      </c>
      <c r="F568" s="66" t="s">
        <v>1284</v>
      </c>
      <c r="G568" s="30"/>
      <c r="H568" s="30"/>
      <c r="I568" s="30"/>
      <c r="J568" s="30"/>
      <c r="K568" s="30"/>
      <c r="L568" s="30"/>
      <c r="M568" s="53"/>
      <c r="N568" s="53"/>
      <c r="O568" s="53"/>
      <c r="P568" s="38" t="s">
        <v>1414</v>
      </c>
      <c r="Q568" s="38" t="s">
        <v>88</v>
      </c>
      <c r="R568" s="38">
        <v>391150</v>
      </c>
      <c r="S568" s="38">
        <f t="shared" si="81"/>
        <v>2099369</v>
      </c>
      <c r="T568" s="38">
        <v>719646</v>
      </c>
      <c r="U568" s="38">
        <v>1379723</v>
      </c>
      <c r="W568" s="74"/>
      <c r="X568" s="75"/>
      <c r="Y568" s="38"/>
      <c r="AA568" s="38"/>
      <c r="AB568" s="38"/>
    </row>
    <row r="569" spans="1:28" ht="15">
      <c r="A569" s="67">
        <v>563</v>
      </c>
      <c r="B569" s="68" t="s">
        <v>1415</v>
      </c>
      <c r="C569" s="67" t="s">
        <v>1406</v>
      </c>
      <c r="D569" s="67" t="s">
        <v>1358</v>
      </c>
      <c r="E569" s="16" t="s">
        <v>1416</v>
      </c>
      <c r="F569" s="52">
        <f aca="true" t="shared" si="90" ref="F569:F574">G569+H569+K569+L569</f>
        <v>9430902</v>
      </c>
      <c r="G569" s="30">
        <f>VLOOKUP(C569,P$7:U569,3,FALSE)</f>
        <v>0</v>
      </c>
      <c r="H569" s="30">
        <f aca="true" t="shared" si="91" ref="H569:H574">I569+J569</f>
        <v>4067356</v>
      </c>
      <c r="I569" s="30">
        <f aca="true" t="shared" si="92" ref="I569:I574">VLOOKUP(C569,P$7:U$570,5,FALSE)</f>
        <v>71750</v>
      </c>
      <c r="J569" s="30">
        <f aca="true" t="shared" si="93" ref="J569:J574">VLOOKUP(C569,P$7:U$570,6,FALSE)</f>
        <v>3995606</v>
      </c>
      <c r="K569" s="30">
        <f aca="true" t="shared" si="94" ref="K569:K574">VLOOKUP(C569,W$7:AB$566,3,FALSE)</f>
        <v>12700</v>
      </c>
      <c r="L569" s="30">
        <f t="shared" si="87"/>
        <v>5350846</v>
      </c>
      <c r="M569" s="53">
        <f t="shared" si="88"/>
        <v>730818</v>
      </c>
      <c r="N569" s="53">
        <f t="shared" si="89"/>
        <v>4620028</v>
      </c>
      <c r="O569" s="53"/>
      <c r="P569" s="38" t="s">
        <v>1417</v>
      </c>
      <c r="Q569" s="38" t="s">
        <v>518</v>
      </c>
      <c r="R569" s="38">
        <v>292710</v>
      </c>
      <c r="S569" s="38">
        <f t="shared" si="81"/>
        <v>1273679</v>
      </c>
      <c r="T569" s="38">
        <v>47800</v>
      </c>
      <c r="U569" s="38">
        <v>1225879</v>
      </c>
      <c r="W569" s="74"/>
      <c r="X569" s="75"/>
      <c r="Y569" s="38"/>
      <c r="AA569" s="38"/>
      <c r="AB569" s="38"/>
    </row>
    <row r="570" spans="1:28" ht="15">
      <c r="A570" s="67">
        <v>564</v>
      </c>
      <c r="B570" s="68" t="s">
        <v>1418</v>
      </c>
      <c r="C570" s="67" t="s">
        <v>1409</v>
      </c>
      <c r="D570" s="67" t="s">
        <v>1358</v>
      </c>
      <c r="E570" s="16" t="s">
        <v>1419</v>
      </c>
      <c r="F570" s="52">
        <f t="shared" si="90"/>
        <v>4663028</v>
      </c>
      <c r="G570" s="30">
        <f>VLOOKUP(C570,P$7:U570,3,FALSE)</f>
        <v>236500</v>
      </c>
      <c r="H570" s="30">
        <f t="shared" si="91"/>
        <v>492336</v>
      </c>
      <c r="I570" s="30">
        <f t="shared" si="92"/>
        <v>86200</v>
      </c>
      <c r="J570" s="30">
        <f t="shared" si="93"/>
        <v>406136</v>
      </c>
      <c r="K570" s="30">
        <f t="shared" si="94"/>
        <v>3570300</v>
      </c>
      <c r="L570" s="30">
        <f t="shared" si="87"/>
        <v>363892</v>
      </c>
      <c r="M570" s="53">
        <f t="shared" si="88"/>
        <v>0</v>
      </c>
      <c r="N570" s="53">
        <f t="shared" si="89"/>
        <v>363892</v>
      </c>
      <c r="O570" s="53"/>
      <c r="P570" s="38" t="s">
        <v>1420</v>
      </c>
      <c r="Q570" s="38" t="s">
        <v>519</v>
      </c>
      <c r="R570" s="38">
        <v>2977001</v>
      </c>
      <c r="S570" s="38">
        <f t="shared" si="81"/>
        <v>693017</v>
      </c>
      <c r="T570" s="38">
        <v>0</v>
      </c>
      <c r="U570" s="38">
        <v>693017</v>
      </c>
      <c r="W570" s="74"/>
      <c r="X570" s="75"/>
      <c r="Y570" s="38"/>
      <c r="AA570" s="38"/>
      <c r="AB570" s="38"/>
    </row>
    <row r="571" spans="1:15" ht="15">
      <c r="A571" s="67">
        <v>565</v>
      </c>
      <c r="B571" s="68" t="s">
        <v>1421</v>
      </c>
      <c r="C571" s="67" t="s">
        <v>1411</v>
      </c>
      <c r="D571" s="67" t="s">
        <v>1358</v>
      </c>
      <c r="E571" s="16" t="s">
        <v>1422</v>
      </c>
      <c r="F571" s="52">
        <f t="shared" si="90"/>
        <v>5519419</v>
      </c>
      <c r="G571" s="30">
        <f>VLOOKUP(C571,P$7:U571,3,FALSE)</f>
        <v>3489269</v>
      </c>
      <c r="H571" s="30">
        <f t="shared" si="91"/>
        <v>924526</v>
      </c>
      <c r="I571" s="30">
        <f t="shared" si="92"/>
        <v>89075</v>
      </c>
      <c r="J571" s="30">
        <f t="shared" si="93"/>
        <v>835451</v>
      </c>
      <c r="K571" s="30">
        <f t="shared" si="94"/>
        <v>22400</v>
      </c>
      <c r="L571" s="30">
        <f t="shared" si="87"/>
        <v>1083224</v>
      </c>
      <c r="M571" s="53">
        <f t="shared" si="88"/>
        <v>552747</v>
      </c>
      <c r="N571" s="53">
        <f t="shared" si="89"/>
        <v>530477</v>
      </c>
      <c r="O571" s="53"/>
    </row>
    <row r="572" spans="1:15" ht="15">
      <c r="A572" s="67">
        <v>566</v>
      </c>
      <c r="B572" s="68" t="s">
        <v>1423</v>
      </c>
      <c r="C572" s="67" t="s">
        <v>1414</v>
      </c>
      <c r="D572" s="67" t="s">
        <v>1358</v>
      </c>
      <c r="E572" s="16" t="s">
        <v>1694</v>
      </c>
      <c r="F572" s="52">
        <f t="shared" si="90"/>
        <v>5396703</v>
      </c>
      <c r="G572" s="30">
        <f>VLOOKUP(C572,P$7:U572,3,FALSE)</f>
        <v>391150</v>
      </c>
      <c r="H572" s="30">
        <f t="shared" si="91"/>
        <v>2099369</v>
      </c>
      <c r="I572" s="30">
        <f t="shared" si="92"/>
        <v>719646</v>
      </c>
      <c r="J572" s="30">
        <f t="shared" si="93"/>
        <v>1379723</v>
      </c>
      <c r="K572" s="30">
        <f t="shared" si="94"/>
        <v>924635</v>
      </c>
      <c r="L572" s="30">
        <f t="shared" si="87"/>
        <v>1981549</v>
      </c>
      <c r="M572" s="53">
        <f t="shared" si="88"/>
        <v>262569</v>
      </c>
      <c r="N572" s="53">
        <f t="shared" si="89"/>
        <v>1718980</v>
      </c>
      <c r="O572" s="53"/>
    </row>
    <row r="573" spans="1:15" ht="15">
      <c r="A573" s="67">
        <v>567</v>
      </c>
      <c r="B573" s="68" t="s">
        <v>1424</v>
      </c>
      <c r="C573" s="67" t="s">
        <v>1417</v>
      </c>
      <c r="D573" s="67" t="s">
        <v>1358</v>
      </c>
      <c r="E573" s="16" t="s">
        <v>1425</v>
      </c>
      <c r="F573" s="52">
        <f t="shared" si="90"/>
        <v>5790529</v>
      </c>
      <c r="G573" s="30">
        <f>VLOOKUP(C573,P$7:U573,3,FALSE)</f>
        <v>292710</v>
      </c>
      <c r="H573" s="30">
        <f t="shared" si="91"/>
        <v>1273679</v>
      </c>
      <c r="I573" s="30">
        <f t="shared" si="92"/>
        <v>47800</v>
      </c>
      <c r="J573" s="30">
        <f t="shared" si="93"/>
        <v>1225879</v>
      </c>
      <c r="K573" s="30">
        <f t="shared" si="94"/>
        <v>114600</v>
      </c>
      <c r="L573" s="30">
        <f t="shared" si="87"/>
        <v>4109540</v>
      </c>
      <c r="M573" s="53">
        <f t="shared" si="88"/>
        <v>34980</v>
      </c>
      <c r="N573" s="53">
        <f t="shared" si="89"/>
        <v>4074560</v>
      </c>
      <c r="O573" s="53"/>
    </row>
    <row r="574" spans="1:15" ht="15">
      <c r="A574" s="23">
        <v>568</v>
      </c>
      <c r="B574" s="72"/>
      <c r="C574" s="26" t="s">
        <v>1420</v>
      </c>
      <c r="D574" s="23"/>
      <c r="E574" s="57" t="s">
        <v>1282</v>
      </c>
      <c r="F574" s="52">
        <f t="shared" si="90"/>
        <v>339889844</v>
      </c>
      <c r="G574" s="30">
        <f>VLOOKUP(C574,P$7:U574,3,FALSE)</f>
        <v>2977001</v>
      </c>
      <c r="H574" s="30">
        <f t="shared" si="91"/>
        <v>693017</v>
      </c>
      <c r="I574" s="30">
        <f t="shared" si="92"/>
        <v>0</v>
      </c>
      <c r="J574" s="30">
        <f t="shared" si="93"/>
        <v>693017</v>
      </c>
      <c r="K574" s="30">
        <f t="shared" si="94"/>
        <v>186252307</v>
      </c>
      <c r="L574" s="30">
        <f t="shared" si="87"/>
        <v>149967519</v>
      </c>
      <c r="M574" s="53">
        <f t="shared" si="88"/>
        <v>0</v>
      </c>
      <c r="N574" s="53">
        <f t="shared" si="89"/>
        <v>149967519</v>
      </c>
      <c r="O574" s="53"/>
    </row>
    <row r="575" spans="6:14" ht="15">
      <c r="F575" s="53"/>
      <c r="G575" s="53"/>
      <c r="H575" s="53"/>
      <c r="I575" s="53"/>
      <c r="J575" s="53"/>
      <c r="K575" s="53"/>
      <c r="L575" s="53"/>
      <c r="M575" s="53"/>
      <c r="N575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5">
      <selection activeCell="E32" sqref="E32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76" t="str">
        <f>work!A1</f>
        <v>Estimated cost of construction authorized by building permits, 2011</v>
      </c>
      <c r="B20" s="76"/>
    </row>
    <row r="28" ht="15.75">
      <c r="H28" s="65"/>
    </row>
    <row r="29" spans="5:8" ht="15">
      <c r="E29" s="1" t="s">
        <v>1162</v>
      </c>
      <c r="F29" s="54" t="s">
        <v>1167</v>
      </c>
      <c r="H29" s="1"/>
    </row>
    <row r="31" spans="1:9" ht="15">
      <c r="A31" s="55">
        <v>1</v>
      </c>
      <c r="B31" s="67" t="s">
        <v>1428</v>
      </c>
      <c r="C31" s="67" t="s">
        <v>1426</v>
      </c>
      <c r="D31" s="16" t="s">
        <v>1429</v>
      </c>
      <c r="E31" s="53">
        <f>work!G31+work!H31</f>
        <v>1554124</v>
      </c>
      <c r="F31" s="53">
        <f>work!I31+work!J31</f>
        <v>1316819</v>
      </c>
      <c r="H31" s="53"/>
      <c r="I31" s="5"/>
    </row>
    <row r="32" spans="1:9" ht="15">
      <c r="A32" s="55">
        <v>2</v>
      </c>
      <c r="B32" s="67" t="s">
        <v>1431</v>
      </c>
      <c r="C32" s="67" t="s">
        <v>1426</v>
      </c>
      <c r="D32" s="16" t="s">
        <v>1432</v>
      </c>
      <c r="E32" s="53">
        <f>work!G32+work!H32</f>
        <v>6771414</v>
      </c>
      <c r="F32" s="53">
        <f>work!I32+work!J32</f>
        <v>191356318</v>
      </c>
      <c r="H32" s="53"/>
      <c r="I32" s="5"/>
    </row>
    <row r="33" spans="1:9" ht="15">
      <c r="A33" s="55">
        <v>3</v>
      </c>
      <c r="B33" s="67" t="s">
        <v>1434</v>
      </c>
      <c r="C33" s="67" t="s">
        <v>1426</v>
      </c>
      <c r="D33" s="16" t="s">
        <v>1435</v>
      </c>
      <c r="E33" s="53">
        <f>work!G33+work!H33</f>
        <v>14916035</v>
      </c>
      <c r="F33" s="53">
        <f>work!I33+work!J33</f>
        <v>5431284</v>
      </c>
      <c r="H33" s="53"/>
      <c r="I33" s="5"/>
    </row>
    <row r="34" spans="1:9" ht="15">
      <c r="A34" s="55">
        <v>4</v>
      </c>
      <c r="B34" s="67" t="s">
        <v>1437</v>
      </c>
      <c r="C34" s="67" t="s">
        <v>1426</v>
      </c>
      <c r="D34" s="16" t="s">
        <v>1438</v>
      </c>
      <c r="E34" s="53">
        <f>work!G34+work!H34</f>
        <v>1023765</v>
      </c>
      <c r="F34" s="53">
        <f>work!I34+work!J34</f>
        <v>3495400</v>
      </c>
      <c r="H34" s="53"/>
      <c r="I34" s="5"/>
    </row>
    <row r="35" spans="1:9" ht="15">
      <c r="A35" s="55">
        <v>5</v>
      </c>
      <c r="B35" s="67" t="s">
        <v>1440</v>
      </c>
      <c r="C35" s="67" t="s">
        <v>1426</v>
      </c>
      <c r="D35" s="16" t="s">
        <v>1441</v>
      </c>
      <c r="E35" s="53">
        <f>work!G35+work!H35</f>
        <v>2045143</v>
      </c>
      <c r="F35" s="53">
        <f>work!I35+work!J35</f>
        <v>5594751</v>
      </c>
      <c r="H35" s="53"/>
      <c r="I35" s="5"/>
    </row>
    <row r="36" spans="1:9" ht="15">
      <c r="A36" s="55">
        <v>6</v>
      </c>
      <c r="B36" s="67" t="s">
        <v>1443</v>
      </c>
      <c r="C36" s="67" t="s">
        <v>1426</v>
      </c>
      <c r="D36" s="16" t="s">
        <v>1444</v>
      </c>
      <c r="E36" s="53">
        <f>work!G36+work!H36</f>
        <v>76915</v>
      </c>
      <c r="F36" s="53">
        <f>work!I36+work!J36</f>
        <v>72030</v>
      </c>
      <c r="H36" s="53"/>
      <c r="I36" s="5"/>
    </row>
    <row r="37" spans="1:9" ht="15">
      <c r="A37" s="55">
        <v>7</v>
      </c>
      <c r="B37" s="67" t="s">
        <v>1446</v>
      </c>
      <c r="C37" s="67" t="s">
        <v>1426</v>
      </c>
      <c r="D37" s="16" t="s">
        <v>1447</v>
      </c>
      <c r="E37" s="53">
        <f>work!G37+work!H37</f>
        <v>614725</v>
      </c>
      <c r="F37" s="53">
        <f>work!I37+work!J37</f>
        <v>890238</v>
      </c>
      <c r="H37" s="53"/>
      <c r="I37" s="5"/>
    </row>
    <row r="38" spans="1:9" ht="15">
      <c r="A38" s="55">
        <v>8</v>
      </c>
      <c r="B38" s="67" t="s">
        <v>1449</v>
      </c>
      <c r="C38" s="67" t="s">
        <v>1426</v>
      </c>
      <c r="D38" s="16" t="s">
        <v>1450</v>
      </c>
      <c r="E38" s="53">
        <f>work!G38+work!H38</f>
        <v>18933437</v>
      </c>
      <c r="F38" s="53">
        <f>work!I38+work!J38</f>
        <v>32605381</v>
      </c>
      <c r="H38" s="53"/>
      <c r="I38" s="5"/>
    </row>
    <row r="39" spans="1:9" ht="15">
      <c r="A39" s="55">
        <v>9</v>
      </c>
      <c r="B39" s="67" t="s">
        <v>1452</v>
      </c>
      <c r="C39" s="67" t="s">
        <v>1426</v>
      </c>
      <c r="D39" s="16" t="s">
        <v>1453</v>
      </c>
      <c r="E39" s="53">
        <f>work!G39+work!H39</f>
        <v>482915</v>
      </c>
      <c r="F39" s="53">
        <f>work!I39+work!J39</f>
        <v>848192</v>
      </c>
      <c r="H39" s="53"/>
      <c r="I39" s="5"/>
    </row>
    <row r="40" spans="1:9" ht="15">
      <c r="A40" s="55">
        <v>10</v>
      </c>
      <c r="B40" s="67" t="s">
        <v>1455</v>
      </c>
      <c r="C40" s="67" t="s">
        <v>1426</v>
      </c>
      <c r="D40" s="16" t="s">
        <v>1456</v>
      </c>
      <c r="E40" s="53">
        <f>work!G40+work!H40</f>
        <v>1341039</v>
      </c>
      <c r="F40" s="53">
        <f>work!I40+work!J40</f>
        <v>635244</v>
      </c>
      <c r="H40" s="53"/>
      <c r="I40" s="5"/>
    </row>
    <row r="41" spans="1:9" ht="15">
      <c r="A41" s="55">
        <v>11</v>
      </c>
      <c r="B41" s="67" t="s">
        <v>1458</v>
      </c>
      <c r="C41" s="67" t="s">
        <v>1426</v>
      </c>
      <c r="D41" s="16" t="s">
        <v>1459</v>
      </c>
      <c r="E41" s="53">
        <f>work!G41+work!H41</f>
        <v>7441296</v>
      </c>
      <c r="F41" s="53">
        <f>work!I41+work!J41</f>
        <v>10964062</v>
      </c>
      <c r="H41" s="53"/>
      <c r="I41" s="5"/>
    </row>
    <row r="42" spans="1:9" ht="15">
      <c r="A42" s="55">
        <v>12</v>
      </c>
      <c r="B42" s="67" t="s">
        <v>1461</v>
      </c>
      <c r="C42" s="67" t="s">
        <v>1426</v>
      </c>
      <c r="D42" s="16" t="s">
        <v>1462</v>
      </c>
      <c r="E42" s="53">
        <f>work!G42+work!H42</f>
        <v>11339304</v>
      </c>
      <c r="F42" s="53">
        <f>work!I42+work!J42</f>
        <v>15246424</v>
      </c>
      <c r="H42" s="53"/>
      <c r="I42" s="5"/>
    </row>
    <row r="43" spans="1:9" ht="15">
      <c r="A43" s="55">
        <v>13</v>
      </c>
      <c r="B43" s="67" t="s">
        <v>1464</v>
      </c>
      <c r="C43" s="67" t="s">
        <v>1426</v>
      </c>
      <c r="D43" s="16" t="s">
        <v>1465</v>
      </c>
      <c r="E43" s="53">
        <f>work!G43+work!H43</f>
        <v>3245107</v>
      </c>
      <c r="F43" s="53">
        <f>work!I43+work!J43</f>
        <v>6993509</v>
      </c>
      <c r="H43" s="53"/>
      <c r="I43" s="5"/>
    </row>
    <row r="44" spans="1:9" ht="15">
      <c r="A44" s="55">
        <v>14</v>
      </c>
      <c r="B44" s="67" t="s">
        <v>1467</v>
      </c>
      <c r="C44" s="67" t="s">
        <v>1426</v>
      </c>
      <c r="D44" s="16" t="s">
        <v>1468</v>
      </c>
      <c r="E44" s="53">
        <f>work!G44+work!H44</f>
        <v>3766270</v>
      </c>
      <c r="F44" s="53">
        <f>work!I44+work!J44</f>
        <v>3618973</v>
      </c>
      <c r="H44" s="53"/>
      <c r="I44" s="5"/>
    </row>
    <row r="45" spans="1:9" ht="15">
      <c r="A45" s="55">
        <v>15</v>
      </c>
      <c r="B45" s="67" t="s">
        <v>1470</v>
      </c>
      <c r="C45" s="67" t="s">
        <v>1426</v>
      </c>
      <c r="D45" s="16" t="s">
        <v>1471</v>
      </c>
      <c r="E45" s="53">
        <f>work!G45+work!H45</f>
        <v>11848850</v>
      </c>
      <c r="F45" s="53">
        <f>work!I45+work!J45</f>
        <v>483457</v>
      </c>
      <c r="H45" s="53"/>
      <c r="I45" s="5"/>
    </row>
    <row r="46" spans="1:9" ht="15">
      <c r="A46" s="55">
        <v>16</v>
      </c>
      <c r="B46" s="67" t="s">
        <v>1473</v>
      </c>
      <c r="C46" s="67" t="s">
        <v>1426</v>
      </c>
      <c r="D46" s="16" t="s">
        <v>1474</v>
      </c>
      <c r="E46" s="53">
        <f>work!G46+work!H46</f>
        <v>19523822</v>
      </c>
      <c r="F46" s="53">
        <f>work!I46+work!J46</f>
        <v>1237021</v>
      </c>
      <c r="H46" s="53"/>
      <c r="I46" s="5"/>
    </row>
    <row r="47" spans="1:9" ht="15">
      <c r="A47" s="55">
        <v>17</v>
      </c>
      <c r="B47" s="67" t="s">
        <v>1476</v>
      </c>
      <c r="C47" s="67" t="s">
        <v>1426</v>
      </c>
      <c r="D47" s="16" t="s">
        <v>1477</v>
      </c>
      <c r="E47" s="53">
        <f>work!G47+work!H47</f>
        <v>1892710</v>
      </c>
      <c r="F47" s="53">
        <f>work!I47+work!J47</f>
        <v>1498452</v>
      </c>
      <c r="H47" s="53"/>
      <c r="I47" s="5"/>
    </row>
    <row r="48" spans="1:9" ht="15">
      <c r="A48" s="55">
        <v>18</v>
      </c>
      <c r="B48" s="67" t="s">
        <v>1479</v>
      </c>
      <c r="C48" s="67" t="s">
        <v>1426</v>
      </c>
      <c r="D48" s="16" t="s">
        <v>1480</v>
      </c>
      <c r="E48" s="53">
        <f>work!G48+work!H48</f>
        <v>2326690</v>
      </c>
      <c r="F48" s="53">
        <f>work!I48+work!J48</f>
        <v>7570265</v>
      </c>
      <c r="H48" s="53"/>
      <c r="I48" s="5"/>
    </row>
    <row r="49" spans="1:9" ht="15">
      <c r="A49" s="55">
        <v>19</v>
      </c>
      <c r="B49" s="67" t="s">
        <v>1482</v>
      </c>
      <c r="C49" s="67" t="s">
        <v>1426</v>
      </c>
      <c r="D49" s="16" t="s">
        <v>1483</v>
      </c>
      <c r="E49" s="53">
        <f>work!G49+work!H49</f>
        <v>1787514</v>
      </c>
      <c r="F49" s="53">
        <f>work!I49+work!J49</f>
        <v>7295072</v>
      </c>
      <c r="H49" s="53"/>
      <c r="I49" s="5"/>
    </row>
    <row r="50" spans="1:9" ht="15">
      <c r="A50" s="55">
        <v>20</v>
      </c>
      <c r="B50" s="67" t="s">
        <v>1485</v>
      </c>
      <c r="C50" s="67" t="s">
        <v>1426</v>
      </c>
      <c r="D50" s="16" t="s">
        <v>1486</v>
      </c>
      <c r="E50" s="53">
        <f>work!G50+work!H50</f>
        <v>392523</v>
      </c>
      <c r="F50" s="53">
        <f>work!I50+work!J50</f>
        <v>27700</v>
      </c>
      <c r="H50" s="53"/>
      <c r="I50" s="5"/>
    </row>
    <row r="51" spans="1:9" ht="15">
      <c r="A51" s="55">
        <v>21</v>
      </c>
      <c r="B51" s="67" t="s">
        <v>1488</v>
      </c>
      <c r="C51" s="67" t="s">
        <v>1426</v>
      </c>
      <c r="D51" s="16" t="s">
        <v>1489</v>
      </c>
      <c r="E51" s="53">
        <f>work!G51+work!H51</f>
        <v>1967116</v>
      </c>
      <c r="F51" s="53">
        <f>work!I51+work!J51</f>
        <v>9335522</v>
      </c>
      <c r="H51" s="53"/>
      <c r="I51" s="5"/>
    </row>
    <row r="52" spans="1:9" ht="15">
      <c r="A52" s="55">
        <v>22</v>
      </c>
      <c r="B52" s="67" t="s">
        <v>1491</v>
      </c>
      <c r="C52" s="67" t="s">
        <v>1426</v>
      </c>
      <c r="D52" s="16" t="s">
        <v>1492</v>
      </c>
      <c r="E52" s="53">
        <f>work!G52+work!H52</f>
        <v>6672372</v>
      </c>
      <c r="F52" s="53">
        <f>work!I52+work!J52</f>
        <v>38400</v>
      </c>
      <c r="H52" s="53"/>
      <c r="I52" s="5"/>
    </row>
    <row r="53" spans="1:9" ht="15">
      <c r="A53" s="55">
        <v>23</v>
      </c>
      <c r="B53" s="67" t="s">
        <v>1494</v>
      </c>
      <c r="C53" s="67" t="s">
        <v>1426</v>
      </c>
      <c r="D53" s="16" t="s">
        <v>1495</v>
      </c>
      <c r="E53" s="53">
        <f>work!G53+work!H53</f>
        <v>345170</v>
      </c>
      <c r="F53" s="53">
        <f>work!I53+work!J53</f>
        <v>277695</v>
      </c>
      <c r="H53" s="53"/>
      <c r="I53" s="5"/>
    </row>
    <row r="54" spans="1:9" ht="15">
      <c r="A54" s="55">
        <v>24</v>
      </c>
      <c r="B54" s="67" t="s">
        <v>1498</v>
      </c>
      <c r="C54" s="67" t="s">
        <v>1496</v>
      </c>
      <c r="D54" s="16" t="s">
        <v>1499</v>
      </c>
      <c r="E54" s="53">
        <f>work!G54+work!H54</f>
        <v>10023934</v>
      </c>
      <c r="F54" s="53">
        <f>work!I54+work!J54</f>
        <v>5027598</v>
      </c>
      <c r="H54" s="53"/>
      <c r="I54" s="5"/>
    </row>
    <row r="55" spans="1:9" ht="15">
      <c r="A55" s="55">
        <v>25</v>
      </c>
      <c r="B55" s="67" t="s">
        <v>1501</v>
      </c>
      <c r="C55" s="67" t="s">
        <v>1496</v>
      </c>
      <c r="D55" s="16" t="s">
        <v>1502</v>
      </c>
      <c r="E55" s="53">
        <f>work!G55+work!H55</f>
        <v>8730325</v>
      </c>
      <c r="F55" s="53">
        <f>work!I55+work!J55</f>
        <v>1824841</v>
      </c>
      <c r="H55" s="53"/>
      <c r="I55" s="5"/>
    </row>
    <row r="56" spans="1:9" ht="15">
      <c r="A56" s="55">
        <v>26</v>
      </c>
      <c r="B56" s="67" t="s">
        <v>1504</v>
      </c>
      <c r="C56" s="67" t="s">
        <v>1496</v>
      </c>
      <c r="D56" s="16" t="s">
        <v>1505</v>
      </c>
      <c r="E56" s="53">
        <f>work!G56+work!H56</f>
        <v>7969370</v>
      </c>
      <c r="F56" s="53">
        <f>work!I56+work!J56</f>
        <v>2829118</v>
      </c>
      <c r="H56" s="53"/>
      <c r="I56" s="5"/>
    </row>
    <row r="57" spans="1:9" ht="15">
      <c r="A57" s="55">
        <v>27</v>
      </c>
      <c r="B57" s="67" t="s">
        <v>1507</v>
      </c>
      <c r="C57" s="67" t="s">
        <v>1496</v>
      </c>
      <c r="D57" s="16" t="s">
        <v>1508</v>
      </c>
      <c r="E57" s="53">
        <f>work!G57+work!H57</f>
        <v>1940687</v>
      </c>
      <c r="F57" s="53">
        <f>work!I57+work!J57</f>
        <v>237108</v>
      </c>
      <c r="H57" s="53"/>
      <c r="I57" s="5"/>
    </row>
    <row r="58" spans="1:9" ht="15">
      <c r="A58" s="55">
        <v>28</v>
      </c>
      <c r="B58" s="67" t="s">
        <v>1510</v>
      </c>
      <c r="C58" s="67" t="s">
        <v>1496</v>
      </c>
      <c r="D58" s="16" t="s">
        <v>1511</v>
      </c>
      <c r="E58" s="53">
        <f>work!G58+work!H58</f>
        <v>1720929</v>
      </c>
      <c r="F58" s="53">
        <f>work!I58+work!J58</f>
        <v>20979852</v>
      </c>
      <c r="H58" s="53"/>
      <c r="I58" s="5"/>
    </row>
    <row r="59" spans="1:9" ht="15">
      <c r="A59" s="55">
        <v>29</v>
      </c>
      <c r="B59" s="67" t="s">
        <v>1513</v>
      </c>
      <c r="C59" s="67" t="s">
        <v>1496</v>
      </c>
      <c r="D59" s="16" t="s">
        <v>1514</v>
      </c>
      <c r="E59" s="53">
        <f>work!G59+work!H59</f>
        <v>8705456</v>
      </c>
      <c r="F59" s="53">
        <f>work!I59+work!J59</f>
        <v>81021535</v>
      </c>
      <c r="H59" s="53"/>
      <c r="I59" s="5"/>
    </row>
    <row r="60" spans="1:9" ht="15">
      <c r="A60" s="55">
        <v>30</v>
      </c>
      <c r="B60" s="67" t="s">
        <v>1516</v>
      </c>
      <c r="C60" s="67" t="s">
        <v>1496</v>
      </c>
      <c r="D60" s="16" t="s">
        <v>1517</v>
      </c>
      <c r="E60" s="53">
        <f>work!G60+work!H60</f>
        <v>6867840</v>
      </c>
      <c r="F60" s="53">
        <f>work!I60+work!J60</f>
        <v>2492247</v>
      </c>
      <c r="H60" s="53"/>
      <c r="I60" s="5"/>
    </row>
    <row r="61" spans="1:9" ht="15">
      <c r="A61" s="55">
        <v>31</v>
      </c>
      <c r="B61" s="67" t="s">
        <v>1519</v>
      </c>
      <c r="C61" s="67" t="s">
        <v>1496</v>
      </c>
      <c r="D61" s="16" t="s">
        <v>1520</v>
      </c>
      <c r="E61" s="53">
        <f>work!G61+work!H61</f>
        <v>9083177</v>
      </c>
      <c r="F61" s="53">
        <f>work!I61+work!J61</f>
        <v>2484722</v>
      </c>
      <c r="H61" s="53"/>
      <c r="I61" s="5"/>
    </row>
    <row r="62" spans="1:9" ht="15">
      <c r="A62" s="55">
        <v>32</v>
      </c>
      <c r="B62" s="67" t="s">
        <v>1522</v>
      </c>
      <c r="C62" s="67" t="s">
        <v>1496</v>
      </c>
      <c r="D62" s="16" t="s">
        <v>1523</v>
      </c>
      <c r="E62" s="53">
        <f>work!G62+work!H62</f>
        <v>10465487</v>
      </c>
      <c r="F62" s="53">
        <f>work!I62+work!J62</f>
        <v>1273158</v>
      </c>
      <c r="H62" s="53"/>
      <c r="I62" s="5"/>
    </row>
    <row r="63" spans="1:9" ht="15">
      <c r="A63" s="55">
        <v>33</v>
      </c>
      <c r="B63" s="67" t="s">
        <v>1525</v>
      </c>
      <c r="C63" s="67" t="s">
        <v>1496</v>
      </c>
      <c r="D63" s="16" t="s">
        <v>1526</v>
      </c>
      <c r="E63" s="53">
        <f>work!G63+work!H63</f>
        <v>3960255</v>
      </c>
      <c r="F63" s="53">
        <f>work!I63+work!J63</f>
        <v>766265</v>
      </c>
      <c r="H63" s="53"/>
      <c r="I63" s="5"/>
    </row>
    <row r="64" spans="1:9" ht="15">
      <c r="A64" s="55">
        <v>34</v>
      </c>
      <c r="B64" s="67" t="s">
        <v>1528</v>
      </c>
      <c r="C64" s="67" t="s">
        <v>1496</v>
      </c>
      <c r="D64" s="16" t="s">
        <v>1529</v>
      </c>
      <c r="E64" s="53">
        <f>work!G64+work!H64</f>
        <v>51174174</v>
      </c>
      <c r="F64" s="53">
        <f>work!I64+work!J64</f>
        <v>3052641</v>
      </c>
      <c r="H64" s="53"/>
      <c r="I64" s="5"/>
    </row>
    <row r="65" spans="1:9" ht="15">
      <c r="A65" s="55">
        <v>35</v>
      </c>
      <c r="B65" s="67" t="s">
        <v>1531</v>
      </c>
      <c r="C65" s="67" t="s">
        <v>1496</v>
      </c>
      <c r="D65" s="16" t="s">
        <v>1532</v>
      </c>
      <c r="E65" s="53">
        <f>work!G65+work!H65</f>
        <v>2484580</v>
      </c>
      <c r="F65" s="53">
        <f>work!I65+work!J65</f>
        <v>29701068</v>
      </c>
      <c r="H65" s="53"/>
      <c r="I65" s="5"/>
    </row>
    <row r="66" spans="1:9" ht="15">
      <c r="A66" s="55">
        <v>36</v>
      </c>
      <c r="B66" s="67" t="s">
        <v>1534</v>
      </c>
      <c r="C66" s="67" t="s">
        <v>1496</v>
      </c>
      <c r="D66" s="16" t="s">
        <v>1535</v>
      </c>
      <c r="E66" s="53">
        <f>work!G66+work!H66</f>
        <v>64829170</v>
      </c>
      <c r="F66" s="53">
        <f>work!I66+work!J66</f>
        <v>29620048</v>
      </c>
      <c r="H66" s="53"/>
      <c r="I66" s="5"/>
    </row>
    <row r="67" spans="1:9" ht="15">
      <c r="A67" s="55">
        <v>37</v>
      </c>
      <c r="B67" s="67" t="s">
        <v>1537</v>
      </c>
      <c r="C67" s="67" t="s">
        <v>1496</v>
      </c>
      <c r="D67" s="16" t="s">
        <v>1538</v>
      </c>
      <c r="E67" s="53">
        <f>work!G67+work!H67</f>
        <v>3737871</v>
      </c>
      <c r="F67" s="53">
        <f>work!I67+work!J67</f>
        <v>3057387</v>
      </c>
      <c r="H67" s="53"/>
      <c r="I67" s="5"/>
    </row>
    <row r="68" spans="1:9" ht="15">
      <c r="A68" s="55">
        <v>38</v>
      </c>
      <c r="B68" s="67" t="s">
        <v>1540</v>
      </c>
      <c r="C68" s="67" t="s">
        <v>1496</v>
      </c>
      <c r="D68" s="16" t="s">
        <v>1541</v>
      </c>
      <c r="E68" s="53">
        <f>work!G68+work!H68</f>
        <v>11314280</v>
      </c>
      <c r="F68" s="53">
        <f>work!I68+work!J68</f>
        <v>28584753</v>
      </c>
      <c r="H68" s="53"/>
      <c r="I68" s="5"/>
    </row>
    <row r="69" spans="1:9" ht="15">
      <c r="A69" s="55">
        <v>39</v>
      </c>
      <c r="B69" s="67" t="s">
        <v>1543</v>
      </c>
      <c r="C69" s="67" t="s">
        <v>1496</v>
      </c>
      <c r="D69" s="16" t="s">
        <v>1544</v>
      </c>
      <c r="E69" s="53">
        <f>work!G69+work!H69</f>
        <v>6442946</v>
      </c>
      <c r="F69" s="53">
        <f>work!I69+work!J69</f>
        <v>8447561</v>
      </c>
      <c r="H69" s="53"/>
      <c r="I69" s="5"/>
    </row>
    <row r="70" spans="1:9" ht="15">
      <c r="A70" s="55">
        <v>40</v>
      </c>
      <c r="B70" s="67" t="s">
        <v>1546</v>
      </c>
      <c r="C70" s="67" t="s">
        <v>1496</v>
      </c>
      <c r="D70" s="16" t="s">
        <v>1547</v>
      </c>
      <c r="E70" s="53">
        <f>work!G70+work!H70</f>
        <v>12281154</v>
      </c>
      <c r="F70" s="53">
        <f>work!I70+work!J70</f>
        <v>9865190</v>
      </c>
      <c r="H70" s="53"/>
      <c r="I70" s="5"/>
    </row>
    <row r="71" spans="1:9" ht="15">
      <c r="A71" s="55">
        <v>41</v>
      </c>
      <c r="B71" s="67" t="s">
        <v>1549</v>
      </c>
      <c r="C71" s="67" t="s">
        <v>1496</v>
      </c>
      <c r="D71" s="16" t="s">
        <v>1550</v>
      </c>
      <c r="E71" s="53">
        <f>work!G71+work!H71</f>
        <v>5368667</v>
      </c>
      <c r="F71" s="53">
        <f>work!I71+work!J71</f>
        <v>1782750</v>
      </c>
      <c r="H71" s="53"/>
      <c r="I71" s="5"/>
    </row>
    <row r="72" spans="1:9" ht="15">
      <c r="A72" s="55">
        <v>42</v>
      </c>
      <c r="B72" s="67" t="s">
        <v>1552</v>
      </c>
      <c r="C72" s="67" t="s">
        <v>1496</v>
      </c>
      <c r="D72" s="16" t="s">
        <v>1553</v>
      </c>
      <c r="E72" s="53">
        <f>work!G72+work!H72</f>
        <v>24930009</v>
      </c>
      <c r="F72" s="53">
        <f>work!I72+work!J72</f>
        <v>12787732</v>
      </c>
      <c r="H72" s="53"/>
      <c r="I72" s="5"/>
    </row>
    <row r="73" spans="1:9" ht="15">
      <c r="A73" s="55">
        <v>43</v>
      </c>
      <c r="B73" s="67" t="s">
        <v>1555</v>
      </c>
      <c r="C73" s="67" t="s">
        <v>1496</v>
      </c>
      <c r="D73" s="16" t="s">
        <v>1556</v>
      </c>
      <c r="E73" s="53">
        <f>work!G73+work!H73</f>
        <v>33387152</v>
      </c>
      <c r="F73" s="53">
        <f>work!I73+work!J73</f>
        <v>6517908</v>
      </c>
      <c r="H73" s="53"/>
      <c r="I73" s="5"/>
    </row>
    <row r="74" spans="1:9" ht="15">
      <c r="A74" s="55">
        <v>44</v>
      </c>
      <c r="B74" s="67" t="s">
        <v>1558</v>
      </c>
      <c r="C74" s="67" t="s">
        <v>1496</v>
      </c>
      <c r="D74" s="16" t="s">
        <v>1559</v>
      </c>
      <c r="E74" s="53">
        <f>work!G74+work!H74</f>
        <v>7045518</v>
      </c>
      <c r="F74" s="53">
        <f>work!I74+work!J74</f>
        <v>5567209</v>
      </c>
      <c r="H74" s="53"/>
      <c r="I74" s="5"/>
    </row>
    <row r="75" spans="1:9" ht="15">
      <c r="A75" s="55">
        <v>45</v>
      </c>
      <c r="B75" s="67" t="s">
        <v>1561</v>
      </c>
      <c r="C75" s="67" t="s">
        <v>1496</v>
      </c>
      <c r="D75" s="16" t="s">
        <v>1562</v>
      </c>
      <c r="E75" s="53">
        <f>work!G75+work!H75</f>
        <v>15310422</v>
      </c>
      <c r="F75" s="53">
        <f>work!I75+work!J75</f>
        <v>1952881</v>
      </c>
      <c r="H75" s="53"/>
      <c r="I75" s="5"/>
    </row>
    <row r="76" spans="1:9" ht="15">
      <c r="A76" s="55">
        <v>46</v>
      </c>
      <c r="B76" s="67" t="s">
        <v>1564</v>
      </c>
      <c r="C76" s="67" t="s">
        <v>1496</v>
      </c>
      <c r="D76" s="16" t="s">
        <v>1565</v>
      </c>
      <c r="E76" s="53">
        <f>work!G76+work!H76</f>
        <v>35263506</v>
      </c>
      <c r="F76" s="53">
        <f>work!I76+work!J76</f>
        <v>21602080</v>
      </c>
      <c r="H76" s="53"/>
      <c r="I76" s="5"/>
    </row>
    <row r="77" spans="1:9" ht="15">
      <c r="A77" s="55">
        <v>47</v>
      </c>
      <c r="B77" s="67" t="s">
        <v>1567</v>
      </c>
      <c r="C77" s="67" t="s">
        <v>1496</v>
      </c>
      <c r="D77" s="16" t="s">
        <v>1568</v>
      </c>
      <c r="E77" s="53">
        <f>work!G77+work!H77</f>
        <v>2664729</v>
      </c>
      <c r="F77" s="53">
        <f>work!I77+work!J77</f>
        <v>204100</v>
      </c>
      <c r="H77" s="53"/>
      <c r="I77" s="5"/>
    </row>
    <row r="78" spans="1:9" ht="15">
      <c r="A78" s="55">
        <v>48</v>
      </c>
      <c r="B78" s="67" t="s">
        <v>1570</v>
      </c>
      <c r="C78" s="67" t="s">
        <v>1496</v>
      </c>
      <c r="D78" s="16" t="s">
        <v>1571</v>
      </c>
      <c r="E78" s="53">
        <f>work!G78+work!H78</f>
        <v>5107150</v>
      </c>
      <c r="F78" s="53">
        <f>work!I78+work!J78</f>
        <v>1375499</v>
      </c>
      <c r="H78" s="53"/>
      <c r="I78" s="5"/>
    </row>
    <row r="79" spans="1:9" ht="15">
      <c r="A79" s="55">
        <v>49</v>
      </c>
      <c r="B79" s="67" t="s">
        <v>1573</v>
      </c>
      <c r="C79" s="67" t="s">
        <v>1496</v>
      </c>
      <c r="D79" s="16" t="s">
        <v>1574</v>
      </c>
      <c r="E79" s="53">
        <f>work!G79+work!H79</f>
        <v>1895362</v>
      </c>
      <c r="F79" s="53">
        <f>work!I79+work!J79</f>
        <v>2328700</v>
      </c>
      <c r="H79" s="53"/>
      <c r="I79" s="5"/>
    </row>
    <row r="80" spans="1:9" ht="15">
      <c r="A80" s="55">
        <v>50</v>
      </c>
      <c r="B80" s="67" t="s">
        <v>1576</v>
      </c>
      <c r="C80" s="67" t="s">
        <v>1496</v>
      </c>
      <c r="D80" s="16" t="s">
        <v>1577</v>
      </c>
      <c r="E80" s="53">
        <f>work!G80+work!H80</f>
        <v>5596639</v>
      </c>
      <c r="F80" s="53">
        <f>work!I80+work!J80</f>
        <v>2731092</v>
      </c>
      <c r="H80" s="53"/>
      <c r="I80" s="5"/>
    </row>
    <row r="81" spans="1:9" ht="15">
      <c r="A81" s="55">
        <v>51</v>
      </c>
      <c r="B81" s="67" t="s">
        <v>1579</v>
      </c>
      <c r="C81" s="67" t="s">
        <v>1496</v>
      </c>
      <c r="D81" s="16" t="s">
        <v>1580</v>
      </c>
      <c r="E81" s="53">
        <f>work!G81+work!H81</f>
        <v>5202576</v>
      </c>
      <c r="F81" s="53">
        <f>work!I81+work!J81</f>
        <v>1681407</v>
      </c>
      <c r="H81" s="53"/>
      <c r="I81" s="5"/>
    </row>
    <row r="82" spans="1:9" ht="15">
      <c r="A82" s="55">
        <v>52</v>
      </c>
      <c r="B82" s="67" t="s">
        <v>1582</v>
      </c>
      <c r="C82" s="67" t="s">
        <v>1496</v>
      </c>
      <c r="D82" s="16" t="s">
        <v>1583</v>
      </c>
      <c r="E82" s="53">
        <f>work!G82+work!H82</f>
        <v>3840289</v>
      </c>
      <c r="F82" s="53">
        <f>work!I82+work!J82</f>
        <v>2025147</v>
      </c>
      <c r="H82" s="53"/>
      <c r="I82" s="5"/>
    </row>
    <row r="83" spans="1:9" ht="15">
      <c r="A83" s="55">
        <v>53</v>
      </c>
      <c r="B83" s="67" t="s">
        <v>1585</v>
      </c>
      <c r="C83" s="67" t="s">
        <v>1496</v>
      </c>
      <c r="D83" s="16" t="s">
        <v>1586</v>
      </c>
      <c r="E83" s="53">
        <f>work!G83+work!H83</f>
        <v>1920734</v>
      </c>
      <c r="F83" s="53">
        <f>work!I83+work!J83</f>
        <v>1887309</v>
      </c>
      <c r="H83" s="53"/>
      <c r="I83" s="5"/>
    </row>
    <row r="84" spans="1:9" ht="15">
      <c r="A84" s="55">
        <v>54</v>
      </c>
      <c r="B84" s="67" t="s">
        <v>1588</v>
      </c>
      <c r="C84" s="67" t="s">
        <v>1496</v>
      </c>
      <c r="D84" s="16" t="s">
        <v>1589</v>
      </c>
      <c r="E84" s="53">
        <f>work!G84+work!H84</f>
        <v>4890842</v>
      </c>
      <c r="F84" s="53">
        <f>work!I84+work!J84</f>
        <v>4561926</v>
      </c>
      <c r="H84" s="53"/>
      <c r="I84" s="5"/>
    </row>
    <row r="85" spans="1:9" ht="15">
      <c r="A85" s="55">
        <v>55</v>
      </c>
      <c r="B85" s="67" t="s">
        <v>1591</v>
      </c>
      <c r="C85" s="67" t="s">
        <v>1496</v>
      </c>
      <c r="D85" s="16" t="s">
        <v>1592</v>
      </c>
      <c r="E85" s="53">
        <f>work!G85+work!H85</f>
        <v>16158047</v>
      </c>
      <c r="F85" s="53">
        <f>work!I85+work!J85</f>
        <v>10735524</v>
      </c>
      <c r="H85" s="53"/>
      <c r="I85" s="5"/>
    </row>
    <row r="86" spans="1:9" ht="15">
      <c r="A86" s="55">
        <v>56</v>
      </c>
      <c r="B86" s="67" t="s">
        <v>1594</v>
      </c>
      <c r="C86" s="67" t="s">
        <v>1496</v>
      </c>
      <c r="D86" s="16" t="s">
        <v>1595</v>
      </c>
      <c r="E86" s="53">
        <f>work!G86+work!H86</f>
        <v>15059032</v>
      </c>
      <c r="F86" s="53">
        <f>work!I86+work!J86</f>
        <v>15393672</v>
      </c>
      <c r="H86" s="53"/>
      <c r="I86" s="5"/>
    </row>
    <row r="87" spans="1:9" ht="15">
      <c r="A87" s="55">
        <v>57</v>
      </c>
      <c r="B87" s="67" t="s">
        <v>1597</v>
      </c>
      <c r="C87" s="67" t="s">
        <v>1496</v>
      </c>
      <c r="D87" s="16" t="s">
        <v>1598</v>
      </c>
      <c r="E87" s="53">
        <f>work!G87+work!H87</f>
        <v>4626077</v>
      </c>
      <c r="F87" s="53">
        <f>work!I87+work!J87</f>
        <v>3054337</v>
      </c>
      <c r="H87" s="53"/>
      <c r="I87" s="5"/>
    </row>
    <row r="88" spans="1:9" ht="15">
      <c r="A88" s="55">
        <v>58</v>
      </c>
      <c r="B88" s="67" t="s">
        <v>1600</v>
      </c>
      <c r="C88" s="67" t="s">
        <v>1496</v>
      </c>
      <c r="D88" s="16" t="s">
        <v>1601</v>
      </c>
      <c r="E88" s="53">
        <f>work!G88+work!H88</f>
        <v>2816931</v>
      </c>
      <c r="F88" s="53">
        <f>work!I88+work!J88</f>
        <v>2043357</v>
      </c>
      <c r="H88" s="53"/>
      <c r="I88" s="5"/>
    </row>
    <row r="89" spans="1:9" ht="15">
      <c r="A89" s="55">
        <v>59</v>
      </c>
      <c r="B89" s="67" t="s">
        <v>1603</v>
      </c>
      <c r="C89" s="67" t="s">
        <v>1496</v>
      </c>
      <c r="D89" s="16" t="s">
        <v>1604</v>
      </c>
      <c r="E89" s="53">
        <f>work!G89+work!H89</f>
        <v>11460921</v>
      </c>
      <c r="F89" s="53">
        <f>work!I89+work!J89</f>
        <v>18343488</v>
      </c>
      <c r="H89" s="53"/>
      <c r="I89" s="5"/>
    </row>
    <row r="90" spans="1:9" ht="15">
      <c r="A90" s="55">
        <v>60</v>
      </c>
      <c r="B90" s="67" t="s">
        <v>1606</v>
      </c>
      <c r="C90" s="67" t="s">
        <v>1496</v>
      </c>
      <c r="D90" s="16" t="s">
        <v>1607</v>
      </c>
      <c r="E90" s="53">
        <f>work!G90+work!H90</f>
        <v>746611</v>
      </c>
      <c r="F90" s="53">
        <f>work!I90+work!J90</f>
        <v>6912575</v>
      </c>
      <c r="H90" s="53"/>
      <c r="I90" s="5"/>
    </row>
    <row r="91" spans="1:9" ht="15">
      <c r="A91" s="55">
        <v>61</v>
      </c>
      <c r="B91" s="67" t="s">
        <v>1609</v>
      </c>
      <c r="C91" s="67" t="s">
        <v>1496</v>
      </c>
      <c r="D91" s="16" t="s">
        <v>1610</v>
      </c>
      <c r="E91" s="53">
        <f>work!G91+work!H91</f>
        <v>6383028</v>
      </c>
      <c r="F91" s="53">
        <f>work!I91+work!J91</f>
        <v>327795</v>
      </c>
      <c r="H91" s="53"/>
      <c r="I91" s="5"/>
    </row>
    <row r="92" spans="1:9" ht="15">
      <c r="A92" s="55">
        <v>62</v>
      </c>
      <c r="B92" s="67" t="s">
        <v>1612</v>
      </c>
      <c r="C92" s="67" t="s">
        <v>1496</v>
      </c>
      <c r="D92" s="16" t="s">
        <v>1613</v>
      </c>
      <c r="E92" s="53">
        <f>work!G92+work!H92</f>
        <v>3843104</v>
      </c>
      <c r="F92" s="53">
        <f>work!I92+work!J92</f>
        <v>1188205</v>
      </c>
      <c r="H92" s="53"/>
      <c r="I92" s="5"/>
    </row>
    <row r="93" spans="1:9" ht="15">
      <c r="A93" s="55">
        <v>63</v>
      </c>
      <c r="B93" s="67" t="s">
        <v>1615</v>
      </c>
      <c r="C93" s="67" t="s">
        <v>1496</v>
      </c>
      <c r="D93" s="16" t="s">
        <v>1616</v>
      </c>
      <c r="E93" s="53">
        <f>work!G93+work!H93</f>
        <v>2676750</v>
      </c>
      <c r="F93" s="53">
        <f>work!I93+work!J93</f>
        <v>2594112</v>
      </c>
      <c r="H93" s="53"/>
      <c r="I93" s="5"/>
    </row>
    <row r="94" spans="1:9" ht="15">
      <c r="A94" s="55">
        <v>64</v>
      </c>
      <c r="B94" s="67" t="s">
        <v>1618</v>
      </c>
      <c r="C94" s="67" t="s">
        <v>1496</v>
      </c>
      <c r="D94" s="16" t="s">
        <v>1619</v>
      </c>
      <c r="E94" s="53">
        <f>work!G94+work!H94</f>
        <v>3100016</v>
      </c>
      <c r="F94" s="53">
        <f>work!I94+work!J94</f>
        <v>1129066</v>
      </c>
      <c r="H94" s="53"/>
      <c r="I94" s="5"/>
    </row>
    <row r="95" spans="1:9" ht="15">
      <c r="A95" s="55">
        <v>65</v>
      </c>
      <c r="B95" s="67" t="s">
        <v>1621</v>
      </c>
      <c r="C95" s="67" t="s">
        <v>1496</v>
      </c>
      <c r="D95" s="16" t="s">
        <v>1623</v>
      </c>
      <c r="E95" s="53">
        <f>work!G95+work!H95</f>
        <v>9002304</v>
      </c>
      <c r="F95" s="53">
        <f>work!I95+work!J95</f>
        <v>2061386</v>
      </c>
      <c r="H95" s="53"/>
      <c r="I95" s="5"/>
    </row>
    <row r="96" spans="1:9" ht="15">
      <c r="A96" s="55">
        <v>66</v>
      </c>
      <c r="B96" s="67" t="s">
        <v>1625</v>
      </c>
      <c r="C96" s="67" t="s">
        <v>1496</v>
      </c>
      <c r="D96" s="16" t="s">
        <v>1626</v>
      </c>
      <c r="E96" s="53">
        <f>work!G96+work!H96</f>
        <v>6955926</v>
      </c>
      <c r="F96" s="53">
        <f>work!I96+work!J96</f>
        <v>1501966</v>
      </c>
      <c r="H96" s="53"/>
      <c r="I96" s="5"/>
    </row>
    <row r="97" spans="1:9" ht="15">
      <c r="A97" s="55">
        <v>67</v>
      </c>
      <c r="B97" s="67" t="s">
        <v>1628</v>
      </c>
      <c r="C97" s="67" t="s">
        <v>1496</v>
      </c>
      <c r="D97" s="16" t="s">
        <v>1629</v>
      </c>
      <c r="E97" s="53">
        <f>work!G97+work!H97</f>
        <v>5908514</v>
      </c>
      <c r="F97" s="53">
        <f>work!I97+work!J97</f>
        <v>1114122</v>
      </c>
      <c r="H97" s="53"/>
      <c r="I97" s="5"/>
    </row>
    <row r="98" spans="1:9" ht="15">
      <c r="A98" s="55">
        <v>68</v>
      </c>
      <c r="B98" s="67" t="s">
        <v>1631</v>
      </c>
      <c r="C98" s="67" t="s">
        <v>1496</v>
      </c>
      <c r="D98" s="16" t="s">
        <v>1632</v>
      </c>
      <c r="E98" s="53">
        <f>work!G98+work!H98</f>
        <v>12497314</v>
      </c>
      <c r="F98" s="53">
        <f>work!I98+work!J98</f>
        <v>5152737</v>
      </c>
      <c r="H98" s="53"/>
      <c r="I98" s="5"/>
    </row>
    <row r="99" spans="1:9" ht="15">
      <c r="A99" s="55">
        <v>69</v>
      </c>
      <c r="B99" s="67" t="s">
        <v>1634</v>
      </c>
      <c r="C99" s="67" t="s">
        <v>1496</v>
      </c>
      <c r="D99" s="16" t="s">
        <v>1635</v>
      </c>
      <c r="E99" s="53">
        <f>work!G99+work!H99</f>
        <v>19538202</v>
      </c>
      <c r="F99" s="53">
        <f>work!I99+work!J99</f>
        <v>64511003</v>
      </c>
      <c r="H99" s="53"/>
      <c r="I99" s="5"/>
    </row>
    <row r="100" spans="1:9" ht="15">
      <c r="A100" s="55">
        <v>70</v>
      </c>
      <c r="B100" s="67" t="s">
        <v>1637</v>
      </c>
      <c r="C100" s="67" t="s">
        <v>1496</v>
      </c>
      <c r="D100" s="16" t="s">
        <v>1638</v>
      </c>
      <c r="E100" s="53">
        <f>work!G100+work!H100</f>
        <v>3749197</v>
      </c>
      <c r="F100" s="53">
        <f>work!I100+work!J100</f>
        <v>5621766</v>
      </c>
      <c r="H100" s="53"/>
      <c r="I100" s="5"/>
    </row>
    <row r="101" spans="1:9" ht="15">
      <c r="A101" s="55">
        <v>71</v>
      </c>
      <c r="B101" s="67" t="s">
        <v>1640</v>
      </c>
      <c r="C101" s="67" t="s">
        <v>1496</v>
      </c>
      <c r="D101" s="16" t="s">
        <v>1641</v>
      </c>
      <c r="E101" s="53">
        <f>work!G101+work!H101</f>
        <v>10339066</v>
      </c>
      <c r="F101" s="53">
        <f>work!I101+work!J101</f>
        <v>10757686</v>
      </c>
      <c r="H101" s="53"/>
      <c r="I101" s="5"/>
    </row>
    <row r="102" spans="1:9" ht="15">
      <c r="A102" s="55">
        <v>72</v>
      </c>
      <c r="B102" s="67" t="s">
        <v>1643</v>
      </c>
      <c r="C102" s="67" t="s">
        <v>1496</v>
      </c>
      <c r="D102" s="16" t="s">
        <v>1644</v>
      </c>
      <c r="E102" s="53">
        <f>work!G102+work!H102</f>
        <v>2033495</v>
      </c>
      <c r="F102" s="53">
        <f>work!I102+work!J102</f>
        <v>46224001</v>
      </c>
      <c r="H102" s="53"/>
      <c r="I102" s="5"/>
    </row>
    <row r="103" spans="1:9" ht="15">
      <c r="A103" s="55">
        <v>73</v>
      </c>
      <c r="B103" s="67" t="s">
        <v>1646</v>
      </c>
      <c r="C103" s="67" t="s">
        <v>1496</v>
      </c>
      <c r="D103" s="16" t="s">
        <v>1647</v>
      </c>
      <c r="E103" s="53">
        <f>work!G103+work!H103</f>
        <v>3245105</v>
      </c>
      <c r="F103" s="53">
        <f>work!I103+work!J103</f>
        <v>4911597</v>
      </c>
      <c r="H103" s="53"/>
      <c r="I103" s="5"/>
    </row>
    <row r="104" spans="1:9" ht="15">
      <c r="A104" s="55">
        <v>74</v>
      </c>
      <c r="B104" s="67" t="s">
        <v>1649</v>
      </c>
      <c r="C104" s="67" t="s">
        <v>1496</v>
      </c>
      <c r="D104" s="16" t="s">
        <v>1650</v>
      </c>
      <c r="E104" s="53">
        <f>work!G104+work!H104</f>
        <v>23411198</v>
      </c>
      <c r="F104" s="53">
        <f>work!I104+work!J104</f>
        <v>23282623</v>
      </c>
      <c r="H104" s="53"/>
      <c r="I104" s="5"/>
    </row>
    <row r="105" spans="1:9" ht="15">
      <c r="A105" s="55">
        <v>75</v>
      </c>
      <c r="B105" s="67" t="s">
        <v>1652</v>
      </c>
      <c r="C105" s="67" t="s">
        <v>1496</v>
      </c>
      <c r="D105" s="16" t="s">
        <v>1653</v>
      </c>
      <c r="E105" s="53">
        <f>work!G105+work!H105</f>
        <v>6642685</v>
      </c>
      <c r="F105" s="53">
        <f>work!I105+work!J105</f>
        <v>1715797</v>
      </c>
      <c r="H105" s="53"/>
      <c r="I105" s="5"/>
    </row>
    <row r="106" spans="1:9" ht="15">
      <c r="A106" s="55">
        <v>76</v>
      </c>
      <c r="B106" s="67" t="s">
        <v>1655</v>
      </c>
      <c r="C106" s="67" t="s">
        <v>1496</v>
      </c>
      <c r="D106" s="16" t="s">
        <v>1656</v>
      </c>
      <c r="E106" s="53">
        <f>work!G106+work!H106</f>
        <v>9100190</v>
      </c>
      <c r="F106" s="53">
        <f>work!I106+work!J106</f>
        <v>1248244</v>
      </c>
      <c r="H106" s="53"/>
      <c r="I106" s="5"/>
    </row>
    <row r="107" spans="1:9" ht="15">
      <c r="A107" s="55">
        <v>77</v>
      </c>
      <c r="B107" s="67" t="s">
        <v>1658</v>
      </c>
      <c r="C107" s="67" t="s">
        <v>1496</v>
      </c>
      <c r="D107" s="16" t="s">
        <v>1659</v>
      </c>
      <c r="E107" s="53">
        <f>work!G107+work!H107</f>
        <v>3159953</v>
      </c>
      <c r="F107" s="53">
        <f>work!I107+work!J107</f>
        <v>2088327</v>
      </c>
      <c r="H107" s="53"/>
      <c r="I107" s="5"/>
    </row>
    <row r="108" spans="1:9" ht="15">
      <c r="A108" s="55">
        <v>78</v>
      </c>
      <c r="B108" s="67" t="s">
        <v>1661</v>
      </c>
      <c r="C108" s="67" t="s">
        <v>1496</v>
      </c>
      <c r="D108" s="16" t="s">
        <v>1662</v>
      </c>
      <c r="E108" s="53">
        <f>work!G108+work!H108</f>
        <v>456659</v>
      </c>
      <c r="F108" s="53">
        <f>work!I108+work!J108</f>
        <v>6566631</v>
      </c>
      <c r="H108" s="53"/>
      <c r="I108" s="5"/>
    </row>
    <row r="109" spans="1:9" ht="15">
      <c r="A109" s="55">
        <v>79</v>
      </c>
      <c r="B109" s="67" t="s">
        <v>1664</v>
      </c>
      <c r="C109" s="67" t="s">
        <v>1496</v>
      </c>
      <c r="D109" s="16" t="s">
        <v>1665</v>
      </c>
      <c r="E109" s="53">
        <f>work!G109+work!H109</f>
        <v>8973385</v>
      </c>
      <c r="F109" s="53">
        <f>work!I109+work!J109</f>
        <v>3481858</v>
      </c>
      <c r="H109" s="53"/>
      <c r="I109" s="5"/>
    </row>
    <row r="110" spans="1:9" ht="15">
      <c r="A110" s="55">
        <v>80</v>
      </c>
      <c r="B110" s="67" t="s">
        <v>1667</v>
      </c>
      <c r="C110" s="67" t="s">
        <v>1496</v>
      </c>
      <c r="D110" s="16" t="s">
        <v>1668</v>
      </c>
      <c r="E110" s="53">
        <f>work!G110+work!H110</f>
        <v>5003845</v>
      </c>
      <c r="F110" s="53">
        <f>work!I110+work!J110</f>
        <v>3839865</v>
      </c>
      <c r="H110" s="53"/>
      <c r="I110" s="5"/>
    </row>
    <row r="111" spans="1:9" ht="15">
      <c r="A111" s="55">
        <v>81</v>
      </c>
      <c r="B111" s="67" t="s">
        <v>1670</v>
      </c>
      <c r="C111" s="67" t="s">
        <v>1496</v>
      </c>
      <c r="D111" s="16" t="s">
        <v>1671</v>
      </c>
      <c r="E111" s="53">
        <f>work!G111+work!H111</f>
        <v>12390832</v>
      </c>
      <c r="F111" s="53">
        <f>work!I111+work!J111</f>
        <v>2614027</v>
      </c>
      <c r="H111" s="53"/>
      <c r="I111" s="5"/>
    </row>
    <row r="112" spans="1:9" ht="15">
      <c r="A112" s="55">
        <v>82</v>
      </c>
      <c r="B112" s="67" t="s">
        <v>1673</v>
      </c>
      <c r="C112" s="67" t="s">
        <v>1496</v>
      </c>
      <c r="D112" s="16" t="s">
        <v>1118</v>
      </c>
      <c r="E112" s="53">
        <f>work!G112+work!H112</f>
        <v>810951</v>
      </c>
      <c r="F112" s="53">
        <f>work!I112+work!J112</f>
        <v>2103319</v>
      </c>
      <c r="H112" s="53"/>
      <c r="I112" s="5"/>
    </row>
    <row r="113" spans="1:9" ht="15">
      <c r="A113" s="55">
        <v>83</v>
      </c>
      <c r="B113" s="67" t="s">
        <v>1675</v>
      </c>
      <c r="C113" s="67" t="s">
        <v>1496</v>
      </c>
      <c r="D113" s="16" t="s">
        <v>1676</v>
      </c>
      <c r="E113" s="53">
        <f>work!G113+work!H113</f>
        <v>19202059</v>
      </c>
      <c r="F113" s="53">
        <f>work!I113+work!J113</f>
        <v>8399138</v>
      </c>
      <c r="H113" s="53"/>
      <c r="I113" s="5"/>
    </row>
    <row r="114" spans="1:9" ht="15">
      <c r="A114" s="55">
        <v>84</v>
      </c>
      <c r="B114" s="67" t="s">
        <v>1678</v>
      </c>
      <c r="C114" s="67" t="s">
        <v>1496</v>
      </c>
      <c r="D114" s="16" t="s">
        <v>1679</v>
      </c>
      <c r="E114" s="53">
        <f>work!G114+work!H114</f>
        <v>25986504</v>
      </c>
      <c r="F114" s="53">
        <f>work!I114+work!J114</f>
        <v>6872002</v>
      </c>
      <c r="H114" s="53"/>
      <c r="I114" s="5"/>
    </row>
    <row r="115" spans="1:9" ht="15">
      <c r="A115" s="55">
        <v>85</v>
      </c>
      <c r="B115" s="67" t="s">
        <v>1681</v>
      </c>
      <c r="C115" s="67" t="s">
        <v>1496</v>
      </c>
      <c r="D115" s="16" t="s">
        <v>1682</v>
      </c>
      <c r="E115" s="53">
        <f>work!G115+work!H115</f>
        <v>800</v>
      </c>
      <c r="F115" s="53">
        <f>work!I115+work!J115</f>
        <v>16727892</v>
      </c>
      <c r="H115" s="53"/>
      <c r="I115" s="5"/>
    </row>
    <row r="116" spans="1:9" ht="15">
      <c r="A116" s="55">
        <v>86</v>
      </c>
      <c r="B116" s="67" t="s">
        <v>1684</v>
      </c>
      <c r="C116" s="67" t="s">
        <v>1496</v>
      </c>
      <c r="D116" s="16" t="s">
        <v>1685</v>
      </c>
      <c r="E116" s="53">
        <f>work!G116+work!H116</f>
        <v>12065065</v>
      </c>
      <c r="F116" s="53">
        <f>work!I116+work!J116</f>
        <v>902412</v>
      </c>
      <c r="H116" s="53"/>
      <c r="I116" s="5"/>
    </row>
    <row r="117" spans="1:9" ht="15">
      <c r="A117" s="55">
        <v>87</v>
      </c>
      <c r="B117" s="67" t="s">
        <v>1687</v>
      </c>
      <c r="C117" s="67" t="s">
        <v>1496</v>
      </c>
      <c r="D117" s="16" t="s">
        <v>1688</v>
      </c>
      <c r="E117" s="53">
        <f>work!G117+work!H117</f>
        <v>3920634</v>
      </c>
      <c r="F117" s="53">
        <f>work!I117+work!J117</f>
        <v>1950028</v>
      </c>
      <c r="H117" s="53"/>
      <c r="I117" s="5"/>
    </row>
    <row r="118" spans="1:9" ht="15">
      <c r="A118" s="55">
        <v>88</v>
      </c>
      <c r="B118" s="67" t="s">
        <v>1690</v>
      </c>
      <c r="C118" s="67" t="s">
        <v>1496</v>
      </c>
      <c r="D118" s="16" t="s">
        <v>1691</v>
      </c>
      <c r="E118" s="53">
        <f>work!G118+work!H118</f>
        <v>2999469</v>
      </c>
      <c r="F118" s="53">
        <f>work!I118+work!J118</f>
        <v>1088215</v>
      </c>
      <c r="H118" s="53"/>
      <c r="I118" s="5"/>
    </row>
    <row r="119" spans="1:9" ht="15">
      <c r="A119" s="55">
        <v>89</v>
      </c>
      <c r="B119" s="67" t="s">
        <v>1693</v>
      </c>
      <c r="C119" s="67" t="s">
        <v>1496</v>
      </c>
      <c r="D119" s="16" t="s">
        <v>1694</v>
      </c>
      <c r="E119" s="53">
        <f>work!G119+work!H119</f>
        <v>5886930</v>
      </c>
      <c r="F119" s="53">
        <f>work!I119+work!J119</f>
        <v>3517155</v>
      </c>
      <c r="H119" s="53"/>
      <c r="I119" s="5"/>
    </row>
    <row r="120" spans="1:9" ht="15">
      <c r="A120" s="55">
        <v>90</v>
      </c>
      <c r="B120" s="67" t="s">
        <v>1696</v>
      </c>
      <c r="C120" s="67" t="s">
        <v>1496</v>
      </c>
      <c r="D120" s="16" t="s">
        <v>1697</v>
      </c>
      <c r="E120" s="53">
        <f>work!G120+work!H120</f>
        <v>6007558</v>
      </c>
      <c r="F120" s="53">
        <f>work!I120+work!J120</f>
        <v>4333902</v>
      </c>
      <c r="H120" s="53"/>
      <c r="I120" s="5"/>
    </row>
    <row r="121" spans="1:9" ht="15">
      <c r="A121" s="55">
        <v>91</v>
      </c>
      <c r="B121" s="67" t="s">
        <v>1699</v>
      </c>
      <c r="C121" s="67" t="s">
        <v>1496</v>
      </c>
      <c r="D121" s="16" t="s">
        <v>1700</v>
      </c>
      <c r="E121" s="53">
        <f>work!G121+work!H121</f>
        <v>6176216</v>
      </c>
      <c r="F121" s="53">
        <f>work!I121+work!J121</f>
        <v>3748775</v>
      </c>
      <c r="H121" s="53"/>
      <c r="I121" s="5"/>
    </row>
    <row r="122" spans="1:9" ht="15">
      <c r="A122" s="55">
        <v>92</v>
      </c>
      <c r="B122" s="67" t="s">
        <v>1702</v>
      </c>
      <c r="C122" s="67" t="s">
        <v>1496</v>
      </c>
      <c r="D122" s="16" t="s">
        <v>1703</v>
      </c>
      <c r="E122" s="53">
        <f>work!G122+work!H122</f>
        <v>2764210</v>
      </c>
      <c r="F122" s="53">
        <f>work!I122+work!J122</f>
        <v>86127618</v>
      </c>
      <c r="H122" s="53"/>
      <c r="I122" s="5"/>
    </row>
    <row r="123" spans="1:9" ht="15">
      <c r="A123" s="55">
        <v>93</v>
      </c>
      <c r="B123" s="67" t="s">
        <v>1705</v>
      </c>
      <c r="C123" s="67" t="s">
        <v>1496</v>
      </c>
      <c r="D123" s="16" t="s">
        <v>1706</v>
      </c>
      <c r="E123" s="53">
        <f>work!G123+work!H123</f>
        <v>20090803</v>
      </c>
      <c r="F123" s="53">
        <f>work!I123+work!J123</f>
        <v>5773772</v>
      </c>
      <c r="H123" s="53"/>
      <c r="I123" s="5"/>
    </row>
    <row r="124" spans="1:9" ht="15">
      <c r="A124" s="55">
        <v>94</v>
      </c>
      <c r="B124" s="67" t="s">
        <v>1709</v>
      </c>
      <c r="C124" s="67" t="s">
        <v>1707</v>
      </c>
      <c r="D124" s="16" t="s">
        <v>1710</v>
      </c>
      <c r="E124" s="53">
        <f>work!G124+work!H124</f>
        <v>571614</v>
      </c>
      <c r="F124" s="53">
        <f>work!I124+work!J124</f>
        <v>803360</v>
      </c>
      <c r="H124" s="53"/>
      <c r="I124" s="5"/>
    </row>
    <row r="125" spans="1:9" ht="15">
      <c r="A125" s="55">
        <v>95</v>
      </c>
      <c r="B125" s="67" t="s">
        <v>1712</v>
      </c>
      <c r="C125" s="67" t="s">
        <v>1707</v>
      </c>
      <c r="D125" s="16" t="s">
        <v>1713</v>
      </c>
      <c r="E125" s="53">
        <f>work!G125+work!H125</f>
        <v>713367</v>
      </c>
      <c r="F125" s="53">
        <f>work!I125+work!J125</f>
        <v>603831</v>
      </c>
      <c r="H125" s="53"/>
      <c r="I125" s="5"/>
    </row>
    <row r="126" spans="1:9" ht="15">
      <c r="A126" s="55">
        <v>96</v>
      </c>
      <c r="B126" s="67" t="s">
        <v>1715</v>
      </c>
      <c r="C126" s="67" t="s">
        <v>1707</v>
      </c>
      <c r="D126" s="16" t="s">
        <v>1716</v>
      </c>
      <c r="E126" s="53">
        <f>work!G126+work!H126</f>
        <v>1603121</v>
      </c>
      <c r="F126" s="53">
        <f>work!I126+work!J126</f>
        <v>320125</v>
      </c>
      <c r="H126" s="53"/>
      <c r="I126" s="5"/>
    </row>
    <row r="127" spans="1:9" ht="15">
      <c r="A127" s="55">
        <v>97</v>
      </c>
      <c r="B127" s="67" t="s">
        <v>1718</v>
      </c>
      <c r="C127" s="67" t="s">
        <v>1707</v>
      </c>
      <c r="D127" s="16" t="s">
        <v>1719</v>
      </c>
      <c r="E127" s="53">
        <f>work!G127+work!H127</f>
        <v>4098597</v>
      </c>
      <c r="F127" s="53">
        <f>work!I127+work!J127</f>
        <v>9092057</v>
      </c>
      <c r="H127" s="53"/>
      <c r="I127" s="5"/>
    </row>
    <row r="128" spans="1:9" ht="15">
      <c r="A128" s="55">
        <v>98</v>
      </c>
      <c r="B128" s="67" t="s">
        <v>1721</v>
      </c>
      <c r="C128" s="67" t="s">
        <v>1707</v>
      </c>
      <c r="D128" s="16" t="s">
        <v>1722</v>
      </c>
      <c r="E128" s="53">
        <f>work!G128+work!H128</f>
        <v>2930103</v>
      </c>
      <c r="F128" s="53">
        <f>work!I128+work!J128</f>
        <v>4653055</v>
      </c>
      <c r="H128" s="53"/>
      <c r="I128" s="5"/>
    </row>
    <row r="129" spans="1:9" ht="15">
      <c r="A129" s="55">
        <v>99</v>
      </c>
      <c r="B129" s="67" t="s">
        <v>1724</v>
      </c>
      <c r="C129" s="67" t="s">
        <v>1707</v>
      </c>
      <c r="D129" s="16" t="s">
        <v>1725</v>
      </c>
      <c r="E129" s="53">
        <f>work!G129+work!H129</f>
        <v>4502994</v>
      </c>
      <c r="F129" s="53">
        <f>work!I129+work!J129</f>
        <v>16506803</v>
      </c>
      <c r="H129" s="53"/>
      <c r="I129" s="5"/>
    </row>
    <row r="130" spans="1:9" ht="15">
      <c r="A130" s="55">
        <v>100</v>
      </c>
      <c r="B130" s="67" t="s">
        <v>1727</v>
      </c>
      <c r="C130" s="67" t="s">
        <v>1707</v>
      </c>
      <c r="D130" s="16" t="s">
        <v>1728</v>
      </c>
      <c r="E130" s="53">
        <f>work!G130+work!H130</f>
        <v>7151086</v>
      </c>
      <c r="F130" s="53">
        <f>work!I130+work!J130</f>
        <v>616249</v>
      </c>
      <c r="H130" s="53"/>
      <c r="I130" s="5"/>
    </row>
    <row r="131" spans="1:9" ht="15">
      <c r="A131" s="55">
        <v>101</v>
      </c>
      <c r="B131" s="67" t="s">
        <v>1730</v>
      </c>
      <c r="C131" s="67" t="s">
        <v>1707</v>
      </c>
      <c r="D131" s="16" t="s">
        <v>1731</v>
      </c>
      <c r="E131" s="53">
        <f>work!G131+work!H131</f>
        <v>23276066</v>
      </c>
      <c r="F131" s="53">
        <f>work!I131+work!J131</f>
        <v>7152751</v>
      </c>
      <c r="H131" s="53"/>
      <c r="I131" s="5"/>
    </row>
    <row r="132" spans="1:9" ht="15">
      <c r="A132" s="55">
        <v>102</v>
      </c>
      <c r="B132" s="67" t="s">
        <v>1733</v>
      </c>
      <c r="C132" s="67" t="s">
        <v>1707</v>
      </c>
      <c r="D132" s="16" t="s">
        <v>1734</v>
      </c>
      <c r="E132" s="53">
        <f>work!G132+work!H132</f>
        <v>2646001</v>
      </c>
      <c r="F132" s="53">
        <f>work!I132+work!J132</f>
        <v>578889</v>
      </c>
      <c r="H132" s="53"/>
      <c r="I132" s="5"/>
    </row>
    <row r="133" spans="1:9" ht="15">
      <c r="A133" s="55">
        <v>103</v>
      </c>
      <c r="B133" s="67" t="s">
        <v>1736</v>
      </c>
      <c r="C133" s="67" t="s">
        <v>1707</v>
      </c>
      <c r="D133" s="16" t="s">
        <v>1737</v>
      </c>
      <c r="E133" s="53">
        <f>work!G133+work!H133</f>
        <v>3208999</v>
      </c>
      <c r="F133" s="53">
        <f>work!I133+work!J133</f>
        <v>7803244</v>
      </c>
      <c r="H133" s="53"/>
      <c r="I133" s="5"/>
    </row>
    <row r="134" spans="1:9" ht="15">
      <c r="A134" s="55">
        <v>104</v>
      </c>
      <c r="B134" s="67" t="s">
        <v>1739</v>
      </c>
      <c r="C134" s="67" t="s">
        <v>1707</v>
      </c>
      <c r="D134" s="16" t="s">
        <v>1740</v>
      </c>
      <c r="E134" s="53">
        <f>work!G134+work!H134</f>
        <v>3419400</v>
      </c>
      <c r="F134" s="53">
        <f>work!I134+work!J134</f>
        <v>4533410</v>
      </c>
      <c r="H134" s="53"/>
      <c r="I134" s="5"/>
    </row>
    <row r="135" spans="1:9" ht="15">
      <c r="A135" s="55">
        <v>105</v>
      </c>
      <c r="B135" s="67" t="s">
        <v>1742</v>
      </c>
      <c r="C135" s="67" t="s">
        <v>1707</v>
      </c>
      <c r="D135" s="16" t="s">
        <v>1743</v>
      </c>
      <c r="E135" s="53">
        <f>work!G135+work!H135</f>
        <v>1551271</v>
      </c>
      <c r="F135" s="53">
        <f>work!I135+work!J135</f>
        <v>10651611</v>
      </c>
      <c r="H135" s="53"/>
      <c r="I135" s="5"/>
    </row>
    <row r="136" spans="1:9" ht="15">
      <c r="A136" s="55">
        <v>106</v>
      </c>
      <c r="B136" s="67" t="s">
        <v>1745</v>
      </c>
      <c r="C136" s="67" t="s">
        <v>1707</v>
      </c>
      <c r="D136" s="16" t="s">
        <v>1746</v>
      </c>
      <c r="E136" s="53">
        <f>work!G136+work!H136</f>
        <v>3509960</v>
      </c>
      <c r="F136" s="53">
        <f>work!I136+work!J136</f>
        <v>33261261</v>
      </c>
      <c r="H136" s="53"/>
      <c r="I136" s="5"/>
    </row>
    <row r="137" spans="1:9" ht="15">
      <c r="A137" s="55">
        <v>107</v>
      </c>
      <c r="B137" s="67" t="s">
        <v>1748</v>
      </c>
      <c r="C137" s="67" t="s">
        <v>1707</v>
      </c>
      <c r="D137" s="16" t="s">
        <v>1749</v>
      </c>
      <c r="E137" s="53">
        <f>work!G137+work!H137</f>
        <v>243709</v>
      </c>
      <c r="F137" s="53">
        <f>work!I137+work!J137</f>
        <v>5400</v>
      </c>
      <c r="H137" s="53"/>
      <c r="I137" s="5"/>
    </row>
    <row r="138" spans="1:9" ht="15">
      <c r="A138" s="55">
        <v>108</v>
      </c>
      <c r="B138" s="67" t="s">
        <v>1751</v>
      </c>
      <c r="C138" s="67" t="s">
        <v>1707</v>
      </c>
      <c r="D138" s="16" t="s">
        <v>1752</v>
      </c>
      <c r="E138" s="53">
        <f>work!G138+work!H138</f>
        <v>7683076</v>
      </c>
      <c r="F138" s="53">
        <f>work!I138+work!J138</f>
        <v>4535325</v>
      </c>
      <c r="H138" s="53"/>
      <c r="I138" s="5"/>
    </row>
    <row r="139" spans="1:9" ht="15">
      <c r="A139" s="55">
        <v>109</v>
      </c>
      <c r="B139" s="67" t="s">
        <v>1754</v>
      </c>
      <c r="C139" s="67" t="s">
        <v>1707</v>
      </c>
      <c r="D139" s="16" t="s">
        <v>1755</v>
      </c>
      <c r="E139" s="53">
        <f>work!G139+work!H139</f>
        <v>3450989</v>
      </c>
      <c r="F139" s="53">
        <f>work!I139+work!J139</f>
        <v>978421</v>
      </c>
      <c r="H139" s="53"/>
      <c r="I139" s="5"/>
    </row>
    <row r="140" spans="1:9" ht="15">
      <c r="A140" s="55">
        <v>110</v>
      </c>
      <c r="B140" s="67" t="s">
        <v>1757</v>
      </c>
      <c r="C140" s="67" t="s">
        <v>1707</v>
      </c>
      <c r="D140" s="16" t="s">
        <v>1758</v>
      </c>
      <c r="E140" s="53">
        <f>work!G140+work!H140</f>
        <v>3705964</v>
      </c>
      <c r="F140" s="53">
        <f>work!I140+work!J140</f>
        <v>7797476</v>
      </c>
      <c r="H140" s="53"/>
      <c r="I140" s="5"/>
    </row>
    <row r="141" spans="1:9" ht="15">
      <c r="A141" s="55">
        <v>111</v>
      </c>
      <c r="B141" s="67" t="s">
        <v>1760</v>
      </c>
      <c r="C141" s="67" t="s">
        <v>1707</v>
      </c>
      <c r="D141" s="16" t="s">
        <v>1761</v>
      </c>
      <c r="E141" s="53">
        <f>work!G141+work!H141</f>
        <v>12390630</v>
      </c>
      <c r="F141" s="53">
        <f>work!I141+work!J141</f>
        <v>2294183</v>
      </c>
      <c r="H141" s="53"/>
      <c r="I141" s="5"/>
    </row>
    <row r="142" spans="1:9" ht="15">
      <c r="A142" s="55">
        <v>112</v>
      </c>
      <c r="B142" s="67" t="s">
        <v>1763</v>
      </c>
      <c r="C142" s="67" t="s">
        <v>1707</v>
      </c>
      <c r="D142" s="16" t="s">
        <v>1764</v>
      </c>
      <c r="E142" s="53">
        <f>work!G142+work!H142</f>
        <v>3174812</v>
      </c>
      <c r="F142" s="53">
        <f>work!I142+work!J142</f>
        <v>16084399</v>
      </c>
      <c r="H142" s="53"/>
      <c r="I142" s="5"/>
    </row>
    <row r="143" spans="1:9" ht="15">
      <c r="A143" s="55">
        <v>113</v>
      </c>
      <c r="B143" s="67" t="s">
        <v>1766</v>
      </c>
      <c r="C143" s="67" t="s">
        <v>1707</v>
      </c>
      <c r="D143" s="16" t="s">
        <v>1767</v>
      </c>
      <c r="E143" s="53">
        <f>work!G143+work!H143</f>
        <v>17911276</v>
      </c>
      <c r="F143" s="53">
        <f>work!I143+work!J143</f>
        <v>14883071</v>
      </c>
      <c r="H143" s="53"/>
      <c r="I143" s="5"/>
    </row>
    <row r="144" spans="1:9" ht="15">
      <c r="A144" s="55">
        <v>114</v>
      </c>
      <c r="B144" s="67" t="s">
        <v>1769</v>
      </c>
      <c r="C144" s="67" t="s">
        <v>1707</v>
      </c>
      <c r="D144" s="16" t="s">
        <v>1770</v>
      </c>
      <c r="E144" s="53">
        <f>work!G144+work!H144</f>
        <v>2098569</v>
      </c>
      <c r="F144" s="53">
        <f>work!I144+work!J144</f>
        <v>18350</v>
      </c>
      <c r="H144" s="53"/>
      <c r="I144" s="5"/>
    </row>
    <row r="145" spans="1:9" ht="15">
      <c r="A145" s="55">
        <v>115</v>
      </c>
      <c r="B145" s="67" t="s">
        <v>1772</v>
      </c>
      <c r="C145" s="67" t="s">
        <v>1707</v>
      </c>
      <c r="D145" s="16" t="s">
        <v>1773</v>
      </c>
      <c r="E145" s="53">
        <f>work!G145+work!H145</f>
        <v>14503758</v>
      </c>
      <c r="F145" s="53">
        <f>work!I145+work!J145</f>
        <v>25396997</v>
      </c>
      <c r="H145" s="53"/>
      <c r="I145" s="5"/>
    </row>
    <row r="146" spans="1:9" ht="15">
      <c r="A146" s="55">
        <v>116</v>
      </c>
      <c r="B146" s="67" t="s">
        <v>1775</v>
      </c>
      <c r="C146" s="67" t="s">
        <v>1707</v>
      </c>
      <c r="D146" s="16" t="s">
        <v>1776</v>
      </c>
      <c r="E146" s="53">
        <f>work!G146+work!H146</f>
        <v>2491540</v>
      </c>
      <c r="F146" s="53">
        <f>work!I146+work!J146</f>
        <v>8196162</v>
      </c>
      <c r="H146" s="53"/>
      <c r="I146" s="5"/>
    </row>
    <row r="147" spans="1:9" ht="15">
      <c r="A147" s="55">
        <v>117</v>
      </c>
      <c r="B147" s="67" t="s">
        <v>1778</v>
      </c>
      <c r="C147" s="67" t="s">
        <v>1707</v>
      </c>
      <c r="D147" s="16" t="s">
        <v>1779</v>
      </c>
      <c r="E147" s="53">
        <f>work!G147+work!H147</f>
        <v>10175345</v>
      </c>
      <c r="F147" s="53">
        <f>work!I147+work!J147</f>
        <v>33648521</v>
      </c>
      <c r="H147" s="53"/>
      <c r="I147" s="5"/>
    </row>
    <row r="148" spans="1:9" ht="15">
      <c r="A148" s="55">
        <v>118</v>
      </c>
      <c r="B148" s="67" t="s">
        <v>1781</v>
      </c>
      <c r="C148" s="67" t="s">
        <v>1707</v>
      </c>
      <c r="D148" s="16" t="s">
        <v>1782</v>
      </c>
      <c r="E148" s="53">
        <f>work!G148+work!H148</f>
        <v>648909</v>
      </c>
      <c r="F148" s="53">
        <f>work!I148+work!J148</f>
        <v>297783</v>
      </c>
      <c r="H148" s="53"/>
      <c r="I148" s="5"/>
    </row>
    <row r="149" spans="1:9" ht="15">
      <c r="A149" s="55">
        <v>119</v>
      </c>
      <c r="B149" s="67" t="s">
        <v>1784</v>
      </c>
      <c r="C149" s="67" t="s">
        <v>1707</v>
      </c>
      <c r="D149" s="16" t="s">
        <v>1785</v>
      </c>
      <c r="E149" s="53">
        <f>work!G149+work!H149</f>
        <v>1351930</v>
      </c>
      <c r="F149" s="53">
        <f>work!I149+work!J149</f>
        <v>890576</v>
      </c>
      <c r="H149" s="53"/>
      <c r="I149" s="5"/>
    </row>
    <row r="150" spans="1:9" ht="15">
      <c r="A150" s="55">
        <v>120</v>
      </c>
      <c r="B150" s="67" t="s">
        <v>1787</v>
      </c>
      <c r="C150" s="67" t="s">
        <v>1707</v>
      </c>
      <c r="D150" s="16" t="s">
        <v>1788</v>
      </c>
      <c r="E150" s="53">
        <f>work!G150+work!H150</f>
        <v>1595314</v>
      </c>
      <c r="F150" s="53">
        <f>work!I150+work!J150</f>
        <v>878441</v>
      </c>
      <c r="H150" s="53"/>
      <c r="I150" s="5"/>
    </row>
    <row r="151" spans="1:9" ht="15">
      <c r="A151" s="55">
        <v>121</v>
      </c>
      <c r="B151" s="67" t="s">
        <v>1790</v>
      </c>
      <c r="C151" s="67" t="s">
        <v>1707</v>
      </c>
      <c r="D151" s="16" t="s">
        <v>1791</v>
      </c>
      <c r="E151" s="53">
        <f>work!G151+work!H151</f>
        <v>291878</v>
      </c>
      <c r="F151" s="53">
        <f>work!I151+work!J151</f>
        <v>41651</v>
      </c>
      <c r="H151" s="53"/>
      <c r="I151" s="5"/>
    </row>
    <row r="152" spans="1:9" ht="15">
      <c r="A152" s="55">
        <v>122</v>
      </c>
      <c r="B152" s="67" t="s">
        <v>1793</v>
      </c>
      <c r="C152" s="67" t="s">
        <v>1707</v>
      </c>
      <c r="D152" s="16" t="s">
        <v>1794</v>
      </c>
      <c r="E152" s="53">
        <f>work!G152+work!H152</f>
        <v>8457845</v>
      </c>
      <c r="F152" s="53">
        <f>work!I152+work!J152</f>
        <v>3570189</v>
      </c>
      <c r="H152" s="53"/>
      <c r="I152" s="5"/>
    </row>
    <row r="153" spans="1:9" ht="15">
      <c r="A153" s="55">
        <v>123</v>
      </c>
      <c r="B153" s="67" t="s">
        <v>1796</v>
      </c>
      <c r="C153" s="67" t="s">
        <v>1707</v>
      </c>
      <c r="D153" s="16" t="s">
        <v>1797</v>
      </c>
      <c r="E153" s="53">
        <f>work!G153+work!H153</f>
        <v>1511372</v>
      </c>
      <c r="F153" s="53">
        <f>work!I153+work!J153</f>
        <v>1425515</v>
      </c>
      <c r="H153" s="53"/>
      <c r="I153" s="5"/>
    </row>
    <row r="154" spans="1:9" ht="15">
      <c r="A154" s="55">
        <v>124</v>
      </c>
      <c r="B154" s="67" t="s">
        <v>1799</v>
      </c>
      <c r="C154" s="67" t="s">
        <v>1707</v>
      </c>
      <c r="D154" s="16" t="s">
        <v>1800</v>
      </c>
      <c r="E154" s="53">
        <f>work!G154+work!H154</f>
        <v>1361504</v>
      </c>
      <c r="F154" s="53">
        <f>work!I154+work!J154</f>
        <v>1395785</v>
      </c>
      <c r="H154" s="53"/>
      <c r="I154" s="5"/>
    </row>
    <row r="155" spans="1:9" ht="15">
      <c r="A155" s="55">
        <v>125</v>
      </c>
      <c r="B155" s="67" t="s">
        <v>1802</v>
      </c>
      <c r="C155" s="67" t="s">
        <v>1707</v>
      </c>
      <c r="D155" s="16" t="s">
        <v>1803</v>
      </c>
      <c r="E155" s="53">
        <f>work!G155+work!H155</f>
        <v>3045754</v>
      </c>
      <c r="F155" s="53">
        <f>work!I155+work!J155</f>
        <v>843996</v>
      </c>
      <c r="H155" s="53"/>
      <c r="I155" s="5"/>
    </row>
    <row r="156" spans="1:9" ht="15">
      <c r="A156" s="55">
        <v>126</v>
      </c>
      <c r="B156" s="67" t="s">
        <v>1805</v>
      </c>
      <c r="C156" s="67" t="s">
        <v>1707</v>
      </c>
      <c r="D156" s="16" t="s">
        <v>1806</v>
      </c>
      <c r="E156" s="53">
        <f>work!G156+work!H156</f>
        <v>3067083</v>
      </c>
      <c r="F156" s="53">
        <f>work!I156+work!J156</f>
        <v>2284723</v>
      </c>
      <c r="H156" s="53"/>
      <c r="I156" s="5"/>
    </row>
    <row r="157" spans="1:9" ht="15">
      <c r="A157" s="55">
        <v>127</v>
      </c>
      <c r="B157" s="67" t="s">
        <v>1808</v>
      </c>
      <c r="C157" s="67" t="s">
        <v>1707</v>
      </c>
      <c r="D157" s="16" t="s">
        <v>1809</v>
      </c>
      <c r="E157" s="53">
        <f>work!G157+work!H157</f>
        <v>1829107</v>
      </c>
      <c r="F157" s="53">
        <f>work!I157+work!J157</f>
        <v>1774073</v>
      </c>
      <c r="H157" s="53"/>
      <c r="I157" s="5"/>
    </row>
    <row r="158" spans="1:9" ht="15">
      <c r="A158" s="55">
        <v>128</v>
      </c>
      <c r="B158" s="67" t="s">
        <v>1811</v>
      </c>
      <c r="C158" s="67" t="s">
        <v>1707</v>
      </c>
      <c r="D158" s="16" t="s">
        <v>1812</v>
      </c>
      <c r="E158" s="53">
        <f>work!G158+work!H158</f>
        <v>1801518</v>
      </c>
      <c r="F158" s="53">
        <f>work!I158+work!J158</f>
        <v>4360729</v>
      </c>
      <c r="H158" s="53"/>
      <c r="I158" s="5"/>
    </row>
    <row r="159" spans="1:9" ht="15">
      <c r="A159" s="55">
        <v>129</v>
      </c>
      <c r="B159" s="67" t="s">
        <v>1814</v>
      </c>
      <c r="C159" s="67" t="s">
        <v>1707</v>
      </c>
      <c r="D159" s="16" t="s">
        <v>1694</v>
      </c>
      <c r="E159" s="53">
        <f>work!G159+work!H159</f>
        <v>196730</v>
      </c>
      <c r="F159" s="53">
        <f>work!I159+work!J159</f>
        <v>772343</v>
      </c>
      <c r="H159" s="53"/>
      <c r="I159" s="5"/>
    </row>
    <row r="160" spans="1:9" ht="15">
      <c r="A160" s="55">
        <v>130</v>
      </c>
      <c r="B160" s="67" t="s">
        <v>1816</v>
      </c>
      <c r="C160" s="67" t="s">
        <v>1707</v>
      </c>
      <c r="D160" s="16" t="s">
        <v>1817</v>
      </c>
      <c r="E160" s="53">
        <f>work!G160+work!H160</f>
        <v>2544621</v>
      </c>
      <c r="F160" s="53">
        <f>work!I160+work!J160</f>
        <v>10822220</v>
      </c>
      <c r="H160" s="53"/>
      <c r="I160" s="5"/>
    </row>
    <row r="161" spans="1:9" ht="15">
      <c r="A161" s="55">
        <v>131</v>
      </c>
      <c r="B161" s="67" t="s">
        <v>1819</v>
      </c>
      <c r="C161" s="67" t="s">
        <v>1707</v>
      </c>
      <c r="D161" s="16" t="s">
        <v>1820</v>
      </c>
      <c r="E161" s="53">
        <f>work!G161+work!H161</f>
        <v>9677281</v>
      </c>
      <c r="F161" s="53">
        <f>work!I161+work!J161</f>
        <v>13999531</v>
      </c>
      <c r="H161" s="53"/>
      <c r="I161" s="5"/>
    </row>
    <row r="162" spans="1:9" ht="15">
      <c r="A162" s="55">
        <v>132</v>
      </c>
      <c r="B162" s="67" t="s">
        <v>1822</v>
      </c>
      <c r="C162" s="67" t="s">
        <v>1707</v>
      </c>
      <c r="D162" s="16" t="s">
        <v>1823</v>
      </c>
      <c r="E162" s="53">
        <f>work!G162+work!H162</f>
        <v>0</v>
      </c>
      <c r="F162" s="53">
        <f>work!I162+work!J162</f>
        <v>689271</v>
      </c>
      <c r="H162" s="53"/>
      <c r="I162" s="5"/>
    </row>
    <row r="163" spans="1:9" ht="15">
      <c r="A163" s="55">
        <v>133</v>
      </c>
      <c r="B163" s="67" t="s">
        <v>1825</v>
      </c>
      <c r="C163" s="67" t="s">
        <v>1707</v>
      </c>
      <c r="D163" s="16" t="s">
        <v>1826</v>
      </c>
      <c r="E163" s="53">
        <f>work!G163+work!H163</f>
        <v>14550</v>
      </c>
      <c r="F163" s="53">
        <f>work!I163+work!J163</f>
        <v>132320</v>
      </c>
      <c r="H163" s="53"/>
      <c r="I163" s="5"/>
    </row>
    <row r="164" spans="1:9" ht="15">
      <c r="A164" s="55">
        <v>134</v>
      </c>
      <c r="B164" s="67" t="s">
        <v>1829</v>
      </c>
      <c r="C164" s="67" t="s">
        <v>1827</v>
      </c>
      <c r="D164" s="16" t="s">
        <v>1830</v>
      </c>
      <c r="E164" s="53">
        <f>work!G164+work!H164</f>
        <v>2088116</v>
      </c>
      <c r="F164" s="53">
        <f>work!I164+work!J164</f>
        <v>1607209</v>
      </c>
      <c r="H164" s="53"/>
      <c r="I164" s="5"/>
    </row>
    <row r="165" spans="1:9" ht="15">
      <c r="A165" s="55">
        <v>135</v>
      </c>
      <c r="B165" s="67" t="s">
        <v>1832</v>
      </c>
      <c r="C165" s="67" t="s">
        <v>1827</v>
      </c>
      <c r="D165" s="16" t="s">
        <v>1833</v>
      </c>
      <c r="E165" s="53">
        <f>work!G165+work!H165</f>
        <v>44325</v>
      </c>
      <c r="F165" s="53">
        <f>work!I165+work!J165</f>
        <v>5170</v>
      </c>
      <c r="H165" s="53"/>
      <c r="I165" s="5"/>
    </row>
    <row r="166" spans="1:9" ht="15">
      <c r="A166" s="55">
        <v>136</v>
      </c>
      <c r="B166" s="67" t="s">
        <v>1835</v>
      </c>
      <c r="C166" s="67" t="s">
        <v>1827</v>
      </c>
      <c r="D166" s="16" t="s">
        <v>1836</v>
      </c>
      <c r="E166" s="53">
        <f>work!G166+work!H166</f>
        <v>2318767</v>
      </c>
      <c r="F166" s="53">
        <f>work!I166+work!J166</f>
        <v>937243</v>
      </c>
      <c r="H166" s="53"/>
      <c r="I166" s="5"/>
    </row>
    <row r="167" spans="1:9" ht="15">
      <c r="A167" s="55">
        <v>137</v>
      </c>
      <c r="B167" s="67" t="s">
        <v>1838</v>
      </c>
      <c r="C167" s="67" t="s">
        <v>1827</v>
      </c>
      <c r="D167" s="16" t="s">
        <v>1839</v>
      </c>
      <c r="E167" s="53">
        <f>work!G167+work!H167</f>
        <v>1948456</v>
      </c>
      <c r="F167" s="53">
        <f>work!I167+work!J167</f>
        <v>2905426</v>
      </c>
      <c r="H167" s="53"/>
      <c r="I167" s="5"/>
    </row>
    <row r="168" spans="1:9" ht="15">
      <c r="A168" s="55">
        <v>138</v>
      </c>
      <c r="B168" s="67" t="s">
        <v>1841</v>
      </c>
      <c r="C168" s="67" t="s">
        <v>1827</v>
      </c>
      <c r="D168" s="16" t="s">
        <v>1842</v>
      </c>
      <c r="E168" s="53">
        <f>work!G168+work!H168</f>
        <v>1684733</v>
      </c>
      <c r="F168" s="53">
        <f>work!I168+work!J168</f>
        <v>1778950</v>
      </c>
      <c r="H168" s="53"/>
      <c r="I168" s="5"/>
    </row>
    <row r="169" spans="1:9" ht="15">
      <c r="A169" s="55">
        <v>139</v>
      </c>
      <c r="B169" s="67" t="s">
        <v>1844</v>
      </c>
      <c r="C169" s="67" t="s">
        <v>1827</v>
      </c>
      <c r="D169" s="16" t="s">
        <v>1845</v>
      </c>
      <c r="E169" s="53">
        <f>work!G169+work!H169</f>
        <v>1493132</v>
      </c>
      <c r="F169" s="53">
        <f>work!I169+work!J169</f>
        <v>3405269</v>
      </c>
      <c r="H169" s="53"/>
      <c r="I169" s="5"/>
    </row>
    <row r="170" spans="1:9" ht="15">
      <c r="A170" s="55">
        <v>140</v>
      </c>
      <c r="B170" s="67" t="s">
        <v>1847</v>
      </c>
      <c r="C170" s="67" t="s">
        <v>1827</v>
      </c>
      <c r="D170" s="16" t="s">
        <v>1848</v>
      </c>
      <c r="E170" s="53">
        <f>work!G170+work!H170</f>
        <v>310163</v>
      </c>
      <c r="F170" s="53">
        <f>work!I170+work!J170</f>
        <v>63402</v>
      </c>
      <c r="H170" s="53"/>
      <c r="I170" s="5"/>
    </row>
    <row r="171" spans="1:9" ht="15">
      <c r="A171" s="55">
        <v>141</v>
      </c>
      <c r="B171" s="67" t="s">
        <v>1850</v>
      </c>
      <c r="C171" s="67" t="s">
        <v>1827</v>
      </c>
      <c r="D171" s="16" t="s">
        <v>1851</v>
      </c>
      <c r="E171" s="53">
        <f>work!G171+work!H171</f>
        <v>23123280</v>
      </c>
      <c r="F171" s="53">
        <f>work!I171+work!J171</f>
        <v>25491308</v>
      </c>
      <c r="H171" s="53"/>
      <c r="I171" s="5"/>
    </row>
    <row r="172" spans="1:9" ht="15">
      <c r="A172" s="55">
        <v>142</v>
      </c>
      <c r="B172" s="67" t="s">
        <v>1853</v>
      </c>
      <c r="C172" s="67" t="s">
        <v>1827</v>
      </c>
      <c r="D172" s="16" t="s">
        <v>1854</v>
      </c>
      <c r="E172" s="53">
        <f>work!G172+work!H172</f>
        <v>32166573</v>
      </c>
      <c r="F172" s="53">
        <f>work!I172+work!J172</f>
        <v>40490214</v>
      </c>
      <c r="H172" s="53"/>
      <c r="I172" s="5"/>
    </row>
    <row r="173" spans="1:9" ht="15">
      <c r="A173" s="55">
        <v>143</v>
      </c>
      <c r="B173" s="67" t="s">
        <v>1856</v>
      </c>
      <c r="C173" s="67" t="s">
        <v>1827</v>
      </c>
      <c r="D173" s="16" t="s">
        <v>1857</v>
      </c>
      <c r="E173" s="53">
        <f>work!G173+work!H173</f>
        <v>127404</v>
      </c>
      <c r="F173" s="53">
        <f>work!I173+work!J173</f>
        <v>48716</v>
      </c>
      <c r="H173" s="53"/>
      <c r="I173" s="5"/>
    </row>
    <row r="174" spans="1:9" ht="15">
      <c r="A174" s="55">
        <v>144</v>
      </c>
      <c r="B174" s="67" t="s">
        <v>1859</v>
      </c>
      <c r="C174" s="67" t="s">
        <v>1827</v>
      </c>
      <c r="D174" s="16" t="s">
        <v>1860</v>
      </c>
      <c r="E174" s="53">
        <f>work!G174+work!H174</f>
        <v>517654</v>
      </c>
      <c r="F174" s="53">
        <f>work!I174+work!J174</f>
        <v>447681</v>
      </c>
      <c r="H174" s="53"/>
      <c r="I174" s="5"/>
    </row>
    <row r="175" spans="1:9" ht="15">
      <c r="A175" s="55">
        <v>145</v>
      </c>
      <c r="B175" s="67" t="s">
        <v>1862</v>
      </c>
      <c r="C175" s="67" t="s">
        <v>1827</v>
      </c>
      <c r="D175" s="16" t="s">
        <v>1863</v>
      </c>
      <c r="E175" s="53">
        <f>work!G175+work!H175</f>
        <v>2735713</v>
      </c>
      <c r="F175" s="53">
        <f>work!I175+work!J175</f>
        <v>1594008</v>
      </c>
      <c r="H175" s="53"/>
      <c r="I175" s="5"/>
    </row>
    <row r="176" spans="1:9" ht="15">
      <c r="A176" s="55">
        <v>146</v>
      </c>
      <c r="B176" s="67" t="s">
        <v>1865</v>
      </c>
      <c r="C176" s="67" t="s">
        <v>1827</v>
      </c>
      <c r="D176" s="16" t="s">
        <v>1866</v>
      </c>
      <c r="E176" s="53">
        <f>work!G176+work!H176</f>
        <v>2007571</v>
      </c>
      <c r="F176" s="53">
        <f>work!I176+work!J176</f>
        <v>373814</v>
      </c>
      <c r="H176" s="53"/>
      <c r="I176" s="5"/>
    </row>
    <row r="177" spans="1:9" ht="15">
      <c r="A177" s="55">
        <v>147</v>
      </c>
      <c r="B177" s="67" t="s">
        <v>1868</v>
      </c>
      <c r="C177" s="67" t="s">
        <v>1827</v>
      </c>
      <c r="D177" s="16" t="s">
        <v>1869</v>
      </c>
      <c r="E177" s="53">
        <f>work!G177+work!H177</f>
        <v>2929027</v>
      </c>
      <c r="F177" s="53">
        <f>work!I177+work!J177</f>
        <v>9799970</v>
      </c>
      <c r="H177" s="53"/>
      <c r="I177" s="5"/>
    </row>
    <row r="178" spans="1:9" ht="15">
      <c r="A178" s="55">
        <v>148</v>
      </c>
      <c r="B178" s="67" t="s">
        <v>1871</v>
      </c>
      <c r="C178" s="67" t="s">
        <v>1827</v>
      </c>
      <c r="D178" s="16" t="s">
        <v>1872</v>
      </c>
      <c r="E178" s="53">
        <f>work!G178+work!H178</f>
        <v>12761711</v>
      </c>
      <c r="F178" s="53">
        <f>work!I178+work!J178</f>
        <v>32655385</v>
      </c>
      <c r="H178" s="53"/>
      <c r="I178" s="5"/>
    </row>
    <row r="179" spans="1:9" ht="15">
      <c r="A179" s="55">
        <v>149</v>
      </c>
      <c r="B179" s="67" t="s">
        <v>1874</v>
      </c>
      <c r="C179" s="67" t="s">
        <v>1827</v>
      </c>
      <c r="D179" s="16" t="s">
        <v>1875</v>
      </c>
      <c r="E179" s="53">
        <f>work!G179+work!H179</f>
        <v>5110997</v>
      </c>
      <c r="F179" s="53">
        <f>work!I179+work!J179</f>
        <v>1551867</v>
      </c>
      <c r="H179" s="53"/>
      <c r="I179" s="5"/>
    </row>
    <row r="180" spans="1:9" ht="15">
      <c r="A180" s="55">
        <v>150</v>
      </c>
      <c r="B180" s="67" t="s">
        <v>1877</v>
      </c>
      <c r="C180" s="67" t="s">
        <v>1827</v>
      </c>
      <c r="D180" s="16" t="s">
        <v>1878</v>
      </c>
      <c r="E180" s="53">
        <f>work!G180+work!H180</f>
        <v>9702489</v>
      </c>
      <c r="F180" s="53">
        <f>work!I180+work!J180</f>
        <v>1629348</v>
      </c>
      <c r="H180" s="53"/>
      <c r="I180" s="5"/>
    </row>
    <row r="181" spans="1:9" ht="15">
      <c r="A181" s="55">
        <v>151</v>
      </c>
      <c r="B181" s="67" t="s">
        <v>1880</v>
      </c>
      <c r="C181" s="67" t="s">
        <v>1827</v>
      </c>
      <c r="D181" s="16" t="s">
        <v>1881</v>
      </c>
      <c r="E181" s="53">
        <f>work!G181+work!H181</f>
        <v>2480421</v>
      </c>
      <c r="F181" s="53">
        <f>work!I181+work!J181</f>
        <v>964773</v>
      </c>
      <c r="H181" s="53"/>
      <c r="I181" s="5"/>
    </row>
    <row r="182" spans="1:9" ht="15">
      <c r="A182" s="55">
        <v>152</v>
      </c>
      <c r="B182" s="67" t="s">
        <v>1883</v>
      </c>
      <c r="C182" s="67" t="s">
        <v>1827</v>
      </c>
      <c r="D182" s="16" t="s">
        <v>1884</v>
      </c>
      <c r="E182" s="53">
        <f>work!G182+work!H182</f>
        <v>79692</v>
      </c>
      <c r="F182" s="53">
        <f>work!I182+work!J182</f>
        <v>372238</v>
      </c>
      <c r="H182" s="53"/>
      <c r="I182" s="5"/>
    </row>
    <row r="183" spans="1:9" ht="15">
      <c r="A183" s="55">
        <v>153</v>
      </c>
      <c r="B183" s="67" t="s">
        <v>1886</v>
      </c>
      <c r="C183" s="67" t="s">
        <v>1827</v>
      </c>
      <c r="D183" s="16" t="s">
        <v>1887</v>
      </c>
      <c r="E183" s="53">
        <f>work!G183+work!H183</f>
        <v>396669</v>
      </c>
      <c r="F183" s="53">
        <f>work!I183+work!J183</f>
        <v>260290</v>
      </c>
      <c r="H183" s="53"/>
      <c r="I183" s="5"/>
    </row>
    <row r="184" spans="1:9" ht="15">
      <c r="A184" s="55">
        <v>154</v>
      </c>
      <c r="B184" s="67" t="s">
        <v>1889</v>
      </c>
      <c r="C184" s="67" t="s">
        <v>1827</v>
      </c>
      <c r="D184" s="16" t="s">
        <v>1890</v>
      </c>
      <c r="E184" s="53">
        <f>work!G184+work!H184</f>
        <v>590010</v>
      </c>
      <c r="F184" s="53">
        <f>work!I184+work!J184</f>
        <v>4052025</v>
      </c>
      <c r="H184" s="53"/>
      <c r="I184" s="5"/>
    </row>
    <row r="185" spans="1:9" ht="15">
      <c r="A185" s="55">
        <v>155</v>
      </c>
      <c r="B185" s="67" t="s">
        <v>1892</v>
      </c>
      <c r="C185" s="67" t="s">
        <v>1827</v>
      </c>
      <c r="D185" s="16" t="s">
        <v>1893</v>
      </c>
      <c r="E185" s="53">
        <f>work!G185+work!H185</f>
        <v>1506568</v>
      </c>
      <c r="F185" s="53">
        <f>work!I185+work!J185</f>
        <v>1280133</v>
      </c>
      <c r="H185" s="53"/>
      <c r="I185" s="5"/>
    </row>
    <row r="186" spans="1:9" ht="15">
      <c r="A186" s="55">
        <v>156</v>
      </c>
      <c r="B186" s="67" t="s">
        <v>1895</v>
      </c>
      <c r="C186" s="67" t="s">
        <v>1827</v>
      </c>
      <c r="D186" s="16" t="s">
        <v>1896</v>
      </c>
      <c r="E186" s="53">
        <f>work!G186+work!H186</f>
        <v>871967</v>
      </c>
      <c r="F186" s="53">
        <f>work!I186+work!J186</f>
        <v>771397</v>
      </c>
      <c r="H186" s="53"/>
      <c r="I186" s="5"/>
    </row>
    <row r="187" spans="1:9" ht="15">
      <c r="A187" s="55">
        <v>157</v>
      </c>
      <c r="B187" s="67" t="s">
        <v>1898</v>
      </c>
      <c r="C187" s="67" t="s">
        <v>1827</v>
      </c>
      <c r="D187" s="16" t="s">
        <v>1899</v>
      </c>
      <c r="E187" s="53">
        <f>work!G187+work!H187</f>
        <v>1020869</v>
      </c>
      <c r="F187" s="53">
        <f>work!I187+work!J187</f>
        <v>0</v>
      </c>
      <c r="H187" s="53"/>
      <c r="I187" s="5"/>
    </row>
    <row r="188" spans="1:9" ht="15">
      <c r="A188" s="55">
        <v>158</v>
      </c>
      <c r="B188" s="67" t="s">
        <v>1901</v>
      </c>
      <c r="C188" s="67" t="s">
        <v>1827</v>
      </c>
      <c r="D188" s="16" t="s">
        <v>1902</v>
      </c>
      <c r="E188" s="53">
        <f>work!G188+work!H188</f>
        <v>857761</v>
      </c>
      <c r="F188" s="53">
        <f>work!I188+work!J188</f>
        <v>30123</v>
      </c>
      <c r="H188" s="53"/>
      <c r="I188" s="5"/>
    </row>
    <row r="189" spans="1:9" ht="15">
      <c r="A189" s="55">
        <v>159</v>
      </c>
      <c r="B189" s="67" t="s">
        <v>1904</v>
      </c>
      <c r="C189" s="67" t="s">
        <v>1827</v>
      </c>
      <c r="D189" s="16" t="s">
        <v>1905</v>
      </c>
      <c r="E189" s="53">
        <f>work!G189+work!H189</f>
        <v>788275</v>
      </c>
      <c r="F189" s="53">
        <f>work!I189+work!J189</f>
        <v>355276</v>
      </c>
      <c r="H189" s="53"/>
      <c r="I189" s="5"/>
    </row>
    <row r="190" spans="1:9" ht="15">
      <c r="A190" s="55">
        <v>160</v>
      </c>
      <c r="B190" s="67" t="s">
        <v>1907</v>
      </c>
      <c r="C190" s="67" t="s">
        <v>1827</v>
      </c>
      <c r="D190" s="16" t="s">
        <v>1908</v>
      </c>
      <c r="E190" s="53">
        <f>work!G190+work!H190</f>
        <v>5672452</v>
      </c>
      <c r="F190" s="53">
        <f>work!I190+work!J190</f>
        <v>12463948</v>
      </c>
      <c r="H190" s="53"/>
      <c r="I190" s="5"/>
    </row>
    <row r="191" spans="1:9" ht="15">
      <c r="A191" s="55">
        <v>161</v>
      </c>
      <c r="B191" s="67" t="s">
        <v>1910</v>
      </c>
      <c r="C191" s="67" t="s">
        <v>1827</v>
      </c>
      <c r="D191" s="16" t="s">
        <v>1911</v>
      </c>
      <c r="E191" s="53">
        <f>work!G191+work!H191</f>
        <v>11754211</v>
      </c>
      <c r="F191" s="53">
        <f>work!I191+work!J191</f>
        <v>1046339</v>
      </c>
      <c r="H191" s="53"/>
      <c r="I191" s="5"/>
    </row>
    <row r="192" spans="1:9" ht="15">
      <c r="A192" s="55">
        <v>162</v>
      </c>
      <c r="B192" s="67" t="s">
        <v>1913</v>
      </c>
      <c r="C192" s="67" t="s">
        <v>1827</v>
      </c>
      <c r="D192" s="16" t="s">
        <v>1914</v>
      </c>
      <c r="E192" s="53">
        <f>work!G192+work!H192</f>
        <v>103400</v>
      </c>
      <c r="F192" s="53">
        <f>work!I192+work!J192</f>
        <v>631150</v>
      </c>
      <c r="H192" s="53"/>
      <c r="I192" s="5"/>
    </row>
    <row r="193" spans="1:9" ht="15">
      <c r="A193" s="55">
        <v>163</v>
      </c>
      <c r="B193" s="67" t="s">
        <v>1916</v>
      </c>
      <c r="C193" s="67" t="s">
        <v>1827</v>
      </c>
      <c r="D193" s="16" t="s">
        <v>1917</v>
      </c>
      <c r="E193" s="53">
        <f>work!G193+work!H193</f>
        <v>3208926</v>
      </c>
      <c r="F193" s="53">
        <f>work!I193+work!J193</f>
        <v>3061242</v>
      </c>
      <c r="H193" s="53"/>
      <c r="I193" s="5"/>
    </row>
    <row r="194" spans="1:9" ht="15">
      <c r="A194" s="55">
        <v>164</v>
      </c>
      <c r="B194" s="67" t="s">
        <v>1919</v>
      </c>
      <c r="C194" s="67" t="s">
        <v>1827</v>
      </c>
      <c r="D194" s="16" t="s">
        <v>1920</v>
      </c>
      <c r="E194" s="53">
        <f>work!G194+work!H194</f>
        <v>1374453</v>
      </c>
      <c r="F194" s="53">
        <f>work!I194+work!J194</f>
        <v>1003296</v>
      </c>
      <c r="H194" s="53"/>
      <c r="I194" s="5"/>
    </row>
    <row r="195" spans="1:9" ht="15">
      <c r="A195" s="55">
        <v>165</v>
      </c>
      <c r="B195" s="67" t="s">
        <v>1922</v>
      </c>
      <c r="C195" s="67" t="s">
        <v>1827</v>
      </c>
      <c r="D195" s="16" t="s">
        <v>1923</v>
      </c>
      <c r="E195" s="53">
        <f>work!G195+work!H195</f>
        <v>1163436</v>
      </c>
      <c r="F195" s="53">
        <f>work!I195+work!J195</f>
        <v>495732</v>
      </c>
      <c r="H195" s="53"/>
      <c r="I195" s="5"/>
    </row>
    <row r="196" spans="1:9" ht="15">
      <c r="A196" s="55">
        <v>166</v>
      </c>
      <c r="B196" s="67" t="s">
        <v>1925</v>
      </c>
      <c r="C196" s="67" t="s">
        <v>1827</v>
      </c>
      <c r="D196" s="16" t="s">
        <v>1926</v>
      </c>
      <c r="E196" s="53">
        <f>work!G196+work!H196</f>
        <v>0</v>
      </c>
      <c r="F196" s="53">
        <f>work!I196+work!J196</f>
        <v>0</v>
      </c>
      <c r="H196" s="53"/>
      <c r="I196" s="5"/>
    </row>
    <row r="197" spans="1:9" ht="15">
      <c r="A197" s="55">
        <v>167</v>
      </c>
      <c r="B197" s="67" t="s">
        <v>1928</v>
      </c>
      <c r="C197" s="67" t="s">
        <v>1827</v>
      </c>
      <c r="D197" s="16" t="s">
        <v>1929</v>
      </c>
      <c r="E197" s="53">
        <f>work!G197+work!H197</f>
        <v>8448731</v>
      </c>
      <c r="F197" s="53">
        <f>work!I197+work!J197</f>
        <v>35812484</v>
      </c>
      <c r="H197" s="53"/>
      <c r="I197" s="5"/>
    </row>
    <row r="198" spans="1:9" ht="15">
      <c r="A198" s="55">
        <v>168</v>
      </c>
      <c r="B198" s="67" t="s">
        <v>1931</v>
      </c>
      <c r="C198" s="67" t="s">
        <v>1827</v>
      </c>
      <c r="D198" s="16" t="s">
        <v>1932</v>
      </c>
      <c r="E198" s="53">
        <f>work!G198+work!H198</f>
        <v>3823080</v>
      </c>
      <c r="F198" s="53">
        <f>work!I198+work!J198</f>
        <v>1319832</v>
      </c>
      <c r="H198" s="53"/>
      <c r="I198" s="5"/>
    </row>
    <row r="199" spans="1:9" ht="15">
      <c r="A199" s="55">
        <v>169</v>
      </c>
      <c r="B199" s="67" t="s">
        <v>1934</v>
      </c>
      <c r="C199" s="67" t="s">
        <v>1827</v>
      </c>
      <c r="D199" s="16" t="s">
        <v>1935</v>
      </c>
      <c r="E199" s="53">
        <f>work!G199+work!H199</f>
        <v>9810930</v>
      </c>
      <c r="F199" s="53">
        <f>work!I199+work!J199</f>
        <v>4715841</v>
      </c>
      <c r="H199" s="53"/>
      <c r="I199" s="5"/>
    </row>
    <row r="200" spans="1:9" ht="15">
      <c r="A200" s="55">
        <v>170</v>
      </c>
      <c r="B200" s="67" t="s">
        <v>1937</v>
      </c>
      <c r="C200" s="67" t="s">
        <v>1827</v>
      </c>
      <c r="D200" s="16" t="s">
        <v>1938</v>
      </c>
      <c r="E200" s="53">
        <f>work!G200+work!H200</f>
        <v>408129</v>
      </c>
      <c r="F200" s="53">
        <f>work!I200+work!J200</f>
        <v>8200</v>
      </c>
      <c r="H200" s="53"/>
      <c r="I200" s="5"/>
    </row>
    <row r="201" spans="1:9" ht="15">
      <c r="A201" s="55">
        <v>171</v>
      </c>
      <c r="B201" s="67" t="s">
        <v>1941</v>
      </c>
      <c r="C201" s="67" t="s">
        <v>1939</v>
      </c>
      <c r="D201" s="16" t="s">
        <v>1942</v>
      </c>
      <c r="E201" s="53">
        <f>work!G201+work!H201</f>
        <v>39540505</v>
      </c>
      <c r="F201" s="53">
        <f>work!I201+work!J201</f>
        <v>3471608</v>
      </c>
      <c r="H201" s="53"/>
      <c r="I201" s="5"/>
    </row>
    <row r="202" spans="1:9" ht="15">
      <c r="A202" s="55">
        <v>172</v>
      </c>
      <c r="B202" s="67" t="s">
        <v>1944</v>
      </c>
      <c r="C202" s="67" t="s">
        <v>1939</v>
      </c>
      <c r="D202" s="16" t="s">
        <v>1945</v>
      </c>
      <c r="E202" s="53">
        <f>work!G202+work!H202</f>
        <v>10166580</v>
      </c>
      <c r="F202" s="53">
        <f>work!I202+work!J202</f>
        <v>10368038</v>
      </c>
      <c r="H202" s="53"/>
      <c r="I202" s="5"/>
    </row>
    <row r="203" spans="1:9" ht="15">
      <c r="A203" s="55">
        <v>173</v>
      </c>
      <c r="B203" s="67" t="s">
        <v>1947</v>
      </c>
      <c r="C203" s="67" t="s">
        <v>1939</v>
      </c>
      <c r="D203" s="16" t="s">
        <v>1948</v>
      </c>
      <c r="E203" s="53">
        <f>work!G203+work!H203</f>
        <v>2308421</v>
      </c>
      <c r="F203" s="53">
        <f>work!I203+work!J203</f>
        <v>66102</v>
      </c>
      <c r="H203" s="53"/>
      <c r="I203" s="5"/>
    </row>
    <row r="204" spans="1:9" ht="15">
      <c r="A204" s="55">
        <v>174</v>
      </c>
      <c r="B204" s="67" t="s">
        <v>1950</v>
      </c>
      <c r="C204" s="67" t="s">
        <v>1939</v>
      </c>
      <c r="D204" s="16" t="s">
        <v>1951</v>
      </c>
      <c r="E204" s="53">
        <f>work!G204+work!H204</f>
        <v>2907607</v>
      </c>
      <c r="F204" s="53">
        <f>work!I204+work!J204</f>
        <v>2804011</v>
      </c>
      <c r="H204" s="53"/>
      <c r="I204" s="5"/>
    </row>
    <row r="205" spans="1:9" ht="15">
      <c r="A205" s="55">
        <v>175</v>
      </c>
      <c r="B205" s="67" t="s">
        <v>1953</v>
      </c>
      <c r="C205" s="67" t="s">
        <v>1939</v>
      </c>
      <c r="D205" s="16" t="s">
        <v>1954</v>
      </c>
      <c r="E205" s="53">
        <f>work!G205+work!H205</f>
        <v>11947712</v>
      </c>
      <c r="F205" s="53">
        <f>work!I205+work!J205</f>
        <v>7349496</v>
      </c>
      <c r="H205" s="53"/>
      <c r="I205" s="5"/>
    </row>
    <row r="206" spans="1:9" ht="15">
      <c r="A206" s="55">
        <v>176</v>
      </c>
      <c r="B206" s="67" t="s">
        <v>1956</v>
      </c>
      <c r="C206" s="67" t="s">
        <v>1939</v>
      </c>
      <c r="D206" s="16" t="s">
        <v>1957</v>
      </c>
      <c r="E206" s="53">
        <f>work!G206+work!H206</f>
        <v>12969951</v>
      </c>
      <c r="F206" s="53">
        <f>work!I206+work!J206</f>
        <v>4015211</v>
      </c>
      <c r="H206" s="53"/>
      <c r="I206" s="5"/>
    </row>
    <row r="207" spans="1:9" ht="15">
      <c r="A207" s="55">
        <v>177</v>
      </c>
      <c r="B207" s="67" t="s">
        <v>1959</v>
      </c>
      <c r="C207" s="67" t="s">
        <v>1939</v>
      </c>
      <c r="D207" s="16" t="s">
        <v>1960</v>
      </c>
      <c r="E207" s="53">
        <f>work!G207+work!H207</f>
        <v>8768497</v>
      </c>
      <c r="F207" s="53">
        <f>work!I207+work!J207</f>
        <v>1507230</v>
      </c>
      <c r="H207" s="53"/>
      <c r="I207" s="5"/>
    </row>
    <row r="208" spans="1:9" ht="15">
      <c r="A208" s="55">
        <v>178</v>
      </c>
      <c r="B208" s="67" t="s">
        <v>1962</v>
      </c>
      <c r="C208" s="67" t="s">
        <v>1939</v>
      </c>
      <c r="D208" s="16" t="s">
        <v>1963</v>
      </c>
      <c r="E208" s="53">
        <f>work!G208+work!H208</f>
        <v>44069147</v>
      </c>
      <c r="F208" s="53">
        <f>work!I208+work!J208</f>
        <v>8656752</v>
      </c>
      <c r="H208" s="53"/>
      <c r="I208" s="5"/>
    </row>
    <row r="209" spans="1:9" ht="15">
      <c r="A209" s="55">
        <v>179</v>
      </c>
      <c r="B209" s="67" t="s">
        <v>1965</v>
      </c>
      <c r="C209" s="67" t="s">
        <v>1939</v>
      </c>
      <c r="D209" s="16" t="s">
        <v>1966</v>
      </c>
      <c r="E209" s="53">
        <f>work!G209+work!H209</f>
        <v>22220724</v>
      </c>
      <c r="F209" s="53">
        <f>work!I209+work!J209</f>
        <v>3191140</v>
      </c>
      <c r="H209" s="53"/>
      <c r="I209" s="5"/>
    </row>
    <row r="210" spans="1:9" ht="15">
      <c r="A210" s="55">
        <v>180</v>
      </c>
      <c r="B210" s="67" t="s">
        <v>1968</v>
      </c>
      <c r="C210" s="67" t="s">
        <v>1939</v>
      </c>
      <c r="D210" s="16" t="s">
        <v>1969</v>
      </c>
      <c r="E210" s="53">
        <f>work!G210+work!H210</f>
        <v>18280828</v>
      </c>
      <c r="F210" s="53">
        <f>work!I210+work!J210</f>
        <v>1196743</v>
      </c>
      <c r="H210" s="53"/>
      <c r="I210" s="5"/>
    </row>
    <row r="211" spans="1:9" ht="15">
      <c r="A211" s="55">
        <v>181</v>
      </c>
      <c r="B211" s="67" t="s">
        <v>1971</v>
      </c>
      <c r="C211" s="67" t="s">
        <v>1939</v>
      </c>
      <c r="D211" s="16" t="s">
        <v>1972</v>
      </c>
      <c r="E211" s="53">
        <f>work!G211+work!H211</f>
        <v>5593007</v>
      </c>
      <c r="F211" s="53">
        <f>work!I211+work!J211</f>
        <v>2059735</v>
      </c>
      <c r="H211" s="53"/>
      <c r="I211" s="5"/>
    </row>
    <row r="212" spans="1:9" ht="15">
      <c r="A212" s="55">
        <v>182</v>
      </c>
      <c r="B212" s="67" t="s">
        <v>1974</v>
      </c>
      <c r="C212" s="67" t="s">
        <v>1939</v>
      </c>
      <c r="D212" s="16" t="s">
        <v>1975</v>
      </c>
      <c r="E212" s="53">
        <f>work!G212+work!H212</f>
        <v>1136880</v>
      </c>
      <c r="F212" s="53">
        <f>work!I212+work!J212</f>
        <v>292677</v>
      </c>
      <c r="H212" s="53"/>
      <c r="I212" s="5"/>
    </row>
    <row r="213" spans="1:9" ht="15">
      <c r="A213" s="55">
        <v>183</v>
      </c>
      <c r="B213" s="67" t="s">
        <v>1977</v>
      </c>
      <c r="C213" s="67" t="s">
        <v>1939</v>
      </c>
      <c r="D213" s="16" t="s">
        <v>1978</v>
      </c>
      <c r="E213" s="53">
        <f>work!G213+work!H213</f>
        <v>239259</v>
      </c>
      <c r="F213" s="53">
        <f>work!I213+work!J213</f>
        <v>17502</v>
      </c>
      <c r="H213" s="53"/>
      <c r="I213" s="5"/>
    </row>
    <row r="214" spans="1:9" ht="15">
      <c r="A214" s="55">
        <v>184</v>
      </c>
      <c r="B214" s="67" t="s">
        <v>1980</v>
      </c>
      <c r="C214" s="67" t="s">
        <v>1939</v>
      </c>
      <c r="D214" s="16" t="s">
        <v>1981</v>
      </c>
      <c r="E214" s="53">
        <f>work!G214+work!H214</f>
        <v>2919029</v>
      </c>
      <c r="F214" s="53">
        <f>work!I214+work!J214</f>
        <v>5431647</v>
      </c>
      <c r="H214" s="53"/>
      <c r="I214" s="5"/>
    </row>
    <row r="215" spans="1:9" ht="15">
      <c r="A215" s="55">
        <v>185</v>
      </c>
      <c r="B215" s="67" t="s">
        <v>1983</v>
      </c>
      <c r="C215" s="67" t="s">
        <v>1939</v>
      </c>
      <c r="D215" s="16" t="s">
        <v>1984</v>
      </c>
      <c r="E215" s="53">
        <f>work!G215+work!H215</f>
        <v>7379537</v>
      </c>
      <c r="F215" s="53">
        <f>work!I215+work!J215</f>
        <v>3249190</v>
      </c>
      <c r="H215" s="53"/>
      <c r="I215" s="5"/>
    </row>
    <row r="216" spans="1:9" ht="15">
      <c r="A216" s="55">
        <v>186</v>
      </c>
      <c r="B216" s="67" t="s">
        <v>1986</v>
      </c>
      <c r="C216" s="67" t="s">
        <v>1939</v>
      </c>
      <c r="D216" s="16" t="s">
        <v>1987</v>
      </c>
      <c r="E216" s="53">
        <f>work!G216+work!H216</f>
        <v>491834</v>
      </c>
      <c r="F216" s="53">
        <f>work!I216+work!J216</f>
        <v>1463715</v>
      </c>
      <c r="H216" s="53"/>
      <c r="I216" s="5"/>
    </row>
    <row r="217" spans="1:9" ht="15">
      <c r="A217" s="55">
        <v>187</v>
      </c>
      <c r="B217" s="67" t="s">
        <v>1990</v>
      </c>
      <c r="C217" s="67" t="s">
        <v>1988</v>
      </c>
      <c r="D217" s="16" t="s">
        <v>1991</v>
      </c>
      <c r="E217" s="53">
        <f>work!G217+work!H217</f>
        <v>2708763</v>
      </c>
      <c r="F217" s="53">
        <f>work!I217+work!J217</f>
        <v>10657919</v>
      </c>
      <c r="H217" s="53"/>
      <c r="I217" s="5"/>
    </row>
    <row r="218" spans="1:9" ht="15">
      <c r="A218" s="55">
        <v>188</v>
      </c>
      <c r="B218" s="67" t="s">
        <v>1993</v>
      </c>
      <c r="C218" s="67" t="s">
        <v>1988</v>
      </c>
      <c r="D218" s="16" t="s">
        <v>1994</v>
      </c>
      <c r="E218" s="53">
        <f>work!G218+work!H218</f>
        <v>1010574</v>
      </c>
      <c r="F218" s="53">
        <f>work!I218+work!J218</f>
        <v>1477720</v>
      </c>
      <c r="H218" s="53"/>
      <c r="I218" s="5"/>
    </row>
    <row r="219" spans="1:9" ht="15">
      <c r="A219" s="55">
        <v>189</v>
      </c>
      <c r="B219" s="67" t="s">
        <v>1996</v>
      </c>
      <c r="C219" s="67" t="s">
        <v>1988</v>
      </c>
      <c r="D219" s="16" t="s">
        <v>1997</v>
      </c>
      <c r="E219" s="53">
        <f>work!G219+work!H219</f>
        <v>1223101</v>
      </c>
      <c r="F219" s="53">
        <f>work!I219+work!J219</f>
        <v>5634555</v>
      </c>
      <c r="H219" s="53"/>
      <c r="I219" s="5"/>
    </row>
    <row r="220" spans="1:9" ht="15">
      <c r="A220" s="55">
        <v>190</v>
      </c>
      <c r="B220" s="67" t="s">
        <v>1999</v>
      </c>
      <c r="C220" s="67" t="s">
        <v>1988</v>
      </c>
      <c r="D220" s="16" t="s">
        <v>2000</v>
      </c>
      <c r="E220" s="53">
        <f>work!G220+work!H220</f>
        <v>343948</v>
      </c>
      <c r="F220" s="53">
        <f>work!I220+work!J220</f>
        <v>205964</v>
      </c>
      <c r="H220" s="53"/>
      <c r="I220" s="5"/>
    </row>
    <row r="221" spans="1:9" ht="15">
      <c r="A221" s="55">
        <v>191</v>
      </c>
      <c r="B221" s="67" t="s">
        <v>2002</v>
      </c>
      <c r="C221" s="67" t="s">
        <v>1988</v>
      </c>
      <c r="D221" s="16" t="s">
        <v>2003</v>
      </c>
      <c r="E221" s="53">
        <f>work!G221+work!H221</f>
        <v>718331</v>
      </c>
      <c r="F221" s="53">
        <f>work!I221+work!J221</f>
        <v>3302252</v>
      </c>
      <c r="H221" s="53"/>
      <c r="I221" s="5"/>
    </row>
    <row r="222" spans="1:9" ht="15">
      <c r="A222" s="55">
        <v>192</v>
      </c>
      <c r="B222" s="67" t="s">
        <v>2005</v>
      </c>
      <c r="C222" s="67" t="s">
        <v>1988</v>
      </c>
      <c r="D222" s="16" t="s">
        <v>2006</v>
      </c>
      <c r="E222" s="53">
        <f>work!G222+work!H222</f>
        <v>134697</v>
      </c>
      <c r="F222" s="53">
        <f>work!I222+work!J222</f>
        <v>18565</v>
      </c>
      <c r="H222" s="53"/>
      <c r="I222" s="5"/>
    </row>
    <row r="223" spans="1:9" ht="15">
      <c r="A223" s="55">
        <v>193</v>
      </c>
      <c r="B223" s="67" t="s">
        <v>2008</v>
      </c>
      <c r="C223" s="67" t="s">
        <v>1988</v>
      </c>
      <c r="D223" s="16" t="s">
        <v>2009</v>
      </c>
      <c r="E223" s="53">
        <f>work!G223+work!H223</f>
        <v>1763476</v>
      </c>
      <c r="F223" s="53">
        <f>work!I223+work!J223</f>
        <v>1398173</v>
      </c>
      <c r="H223" s="53"/>
      <c r="I223" s="5"/>
    </row>
    <row r="224" spans="1:9" ht="15">
      <c r="A224" s="55">
        <v>194</v>
      </c>
      <c r="B224" s="67" t="s">
        <v>2011</v>
      </c>
      <c r="C224" s="67" t="s">
        <v>1988</v>
      </c>
      <c r="D224" s="16" t="s">
        <v>2012</v>
      </c>
      <c r="E224" s="53">
        <f>work!G224+work!H224</f>
        <v>1035585</v>
      </c>
      <c r="F224" s="53">
        <f>work!I224+work!J224</f>
        <v>0</v>
      </c>
      <c r="H224" s="53"/>
      <c r="I224" s="5"/>
    </row>
    <row r="225" spans="1:9" ht="15">
      <c r="A225" s="55">
        <v>195</v>
      </c>
      <c r="B225" s="67" t="s">
        <v>2014</v>
      </c>
      <c r="C225" s="67" t="s">
        <v>1988</v>
      </c>
      <c r="D225" s="16" t="s">
        <v>2015</v>
      </c>
      <c r="E225" s="53">
        <f>work!G225+work!H225</f>
        <v>717395</v>
      </c>
      <c r="F225" s="53">
        <f>work!I225+work!J225</f>
        <v>1074759</v>
      </c>
      <c r="H225" s="53"/>
      <c r="I225" s="5"/>
    </row>
    <row r="226" spans="1:9" ht="15">
      <c r="A226" s="55">
        <v>196</v>
      </c>
      <c r="B226" s="67" t="s">
        <v>2017</v>
      </c>
      <c r="C226" s="67" t="s">
        <v>1988</v>
      </c>
      <c r="D226" s="16" t="s">
        <v>2018</v>
      </c>
      <c r="E226" s="53">
        <f>work!G226+work!H226</f>
        <v>5455538</v>
      </c>
      <c r="F226" s="53">
        <f>work!I226+work!J226</f>
        <v>11349014</v>
      </c>
      <c r="H226" s="53"/>
      <c r="I226" s="5"/>
    </row>
    <row r="227" spans="1:9" ht="15">
      <c r="A227" s="55">
        <v>197</v>
      </c>
      <c r="B227" s="67" t="s">
        <v>2020</v>
      </c>
      <c r="C227" s="67" t="s">
        <v>1988</v>
      </c>
      <c r="D227" s="16" t="s">
        <v>2021</v>
      </c>
      <c r="E227" s="53">
        <f>work!G227+work!H227</f>
        <v>159627</v>
      </c>
      <c r="F227" s="53">
        <f>work!I227+work!J227</f>
        <v>37147</v>
      </c>
      <c r="H227" s="53"/>
      <c r="I227" s="5"/>
    </row>
    <row r="228" spans="1:9" ht="15">
      <c r="A228" s="55">
        <v>198</v>
      </c>
      <c r="B228" s="67" t="s">
        <v>2023</v>
      </c>
      <c r="C228" s="67" t="s">
        <v>1988</v>
      </c>
      <c r="D228" s="16" t="s">
        <v>2024</v>
      </c>
      <c r="E228" s="53">
        <f>work!G228+work!H228</f>
        <v>155759</v>
      </c>
      <c r="F228" s="53">
        <f>work!I228+work!J228</f>
        <v>662449</v>
      </c>
      <c r="H228" s="53"/>
      <c r="I228" s="5"/>
    </row>
    <row r="229" spans="1:9" ht="15">
      <c r="A229" s="55">
        <v>199</v>
      </c>
      <c r="B229" s="67" t="s">
        <v>2026</v>
      </c>
      <c r="C229" s="67" t="s">
        <v>1988</v>
      </c>
      <c r="D229" s="16" t="s">
        <v>2027</v>
      </c>
      <c r="E229" s="53">
        <f>work!G229+work!H229</f>
        <v>1902591</v>
      </c>
      <c r="F229" s="53">
        <f>work!I229+work!J229</f>
        <v>6550033</v>
      </c>
      <c r="H229" s="53"/>
      <c r="I229" s="5"/>
    </row>
    <row r="230" spans="1:9" ht="15">
      <c r="A230" s="55">
        <v>200</v>
      </c>
      <c r="B230" s="67" t="s">
        <v>2029</v>
      </c>
      <c r="C230" s="67" t="s">
        <v>1988</v>
      </c>
      <c r="D230" s="16" t="s">
        <v>2030</v>
      </c>
      <c r="E230" s="53">
        <f>work!G230+work!H230</f>
        <v>12190688</v>
      </c>
      <c r="F230" s="53">
        <f>work!I230+work!J230</f>
        <v>68661902</v>
      </c>
      <c r="H230" s="53"/>
      <c r="I230" s="5"/>
    </row>
    <row r="231" spans="1:9" ht="15">
      <c r="A231" s="55">
        <v>201</v>
      </c>
      <c r="B231" s="67" t="s">
        <v>2033</v>
      </c>
      <c r="C231" s="67" t="s">
        <v>2031</v>
      </c>
      <c r="D231" s="16" t="s">
        <v>2034</v>
      </c>
      <c r="E231" s="53">
        <f>work!G231+work!H231</f>
        <v>9899719</v>
      </c>
      <c r="F231" s="53">
        <f>work!I231+work!J231</f>
        <v>7514294</v>
      </c>
      <c r="H231" s="53"/>
      <c r="I231" s="5"/>
    </row>
    <row r="232" spans="1:9" ht="15">
      <c r="A232" s="55">
        <v>202</v>
      </c>
      <c r="B232" s="67" t="s">
        <v>2036</v>
      </c>
      <c r="C232" s="67" t="s">
        <v>2031</v>
      </c>
      <c r="D232" s="16" t="s">
        <v>2037</v>
      </c>
      <c r="E232" s="53">
        <f>work!G232+work!H232</f>
        <v>11309454</v>
      </c>
      <c r="F232" s="53">
        <f>work!I232+work!J232</f>
        <v>237450</v>
      </c>
      <c r="H232" s="53"/>
      <c r="I232" s="5"/>
    </row>
    <row r="233" spans="1:9" ht="15">
      <c r="A233" s="55">
        <v>203</v>
      </c>
      <c r="B233" s="67" t="s">
        <v>2039</v>
      </c>
      <c r="C233" s="67" t="s">
        <v>2031</v>
      </c>
      <c r="D233" s="16" t="s">
        <v>2040</v>
      </c>
      <c r="E233" s="53">
        <f>work!G233+work!H233</f>
        <v>2856563</v>
      </c>
      <c r="F233" s="53">
        <f>work!I233+work!J233</f>
        <v>3108298</v>
      </c>
      <c r="H233" s="53"/>
      <c r="I233" s="5"/>
    </row>
    <row r="234" spans="1:9" ht="15">
      <c r="A234" s="55">
        <v>204</v>
      </c>
      <c r="B234" s="67" t="s">
        <v>2042</v>
      </c>
      <c r="C234" s="67" t="s">
        <v>2031</v>
      </c>
      <c r="D234" s="16" t="s">
        <v>2043</v>
      </c>
      <c r="E234" s="53">
        <f>work!G234+work!H234</f>
        <v>4961408</v>
      </c>
      <c r="F234" s="53">
        <f>work!I234+work!J234</f>
        <v>5948251</v>
      </c>
      <c r="H234" s="53"/>
      <c r="I234" s="5"/>
    </row>
    <row r="235" spans="1:9" ht="15">
      <c r="A235" s="55">
        <v>205</v>
      </c>
      <c r="B235" s="67" t="s">
        <v>2045</v>
      </c>
      <c r="C235" s="67" t="s">
        <v>2031</v>
      </c>
      <c r="D235" s="16" t="s">
        <v>2046</v>
      </c>
      <c r="E235" s="53">
        <f>work!G235+work!H235</f>
        <v>11950054</v>
      </c>
      <c r="F235" s="53">
        <f>work!I235+work!J235</f>
        <v>5333775</v>
      </c>
      <c r="H235" s="53"/>
      <c r="I235" s="5"/>
    </row>
    <row r="236" spans="1:9" ht="15">
      <c r="A236" s="55">
        <v>206</v>
      </c>
      <c r="B236" s="67" t="s">
        <v>2048</v>
      </c>
      <c r="C236" s="67" t="s">
        <v>2031</v>
      </c>
      <c r="D236" s="16" t="s">
        <v>2049</v>
      </c>
      <c r="E236" s="53">
        <f>work!G236+work!H236</f>
        <v>3304016</v>
      </c>
      <c r="F236" s="53">
        <f>work!I236+work!J236</f>
        <v>190629</v>
      </c>
      <c r="H236" s="53"/>
      <c r="I236" s="5"/>
    </row>
    <row r="237" spans="1:9" ht="15">
      <c r="A237" s="55">
        <v>207</v>
      </c>
      <c r="B237" s="67" t="s">
        <v>2051</v>
      </c>
      <c r="C237" s="67" t="s">
        <v>2031</v>
      </c>
      <c r="D237" s="16" t="s">
        <v>2003</v>
      </c>
      <c r="E237" s="53">
        <f>work!G237+work!H237</f>
        <v>6704703</v>
      </c>
      <c r="F237" s="53">
        <f>work!I237+work!J237</f>
        <v>10574625</v>
      </c>
      <c r="H237" s="53"/>
      <c r="I237" s="5"/>
    </row>
    <row r="238" spans="1:9" ht="15">
      <c r="A238" s="55">
        <v>208</v>
      </c>
      <c r="B238" s="67" t="s">
        <v>2053</v>
      </c>
      <c r="C238" s="67" t="s">
        <v>2031</v>
      </c>
      <c r="D238" s="16" t="s">
        <v>2054</v>
      </c>
      <c r="E238" s="53">
        <f>work!G238+work!H238</f>
        <v>5817942</v>
      </c>
      <c r="F238" s="53">
        <f>work!I238+work!J238</f>
        <v>20900</v>
      </c>
      <c r="H238" s="53"/>
      <c r="I238" s="5"/>
    </row>
    <row r="239" spans="1:9" ht="15">
      <c r="A239" s="55">
        <v>209</v>
      </c>
      <c r="B239" s="67" t="s">
        <v>2056</v>
      </c>
      <c r="C239" s="67" t="s">
        <v>2031</v>
      </c>
      <c r="D239" s="16" t="s">
        <v>2057</v>
      </c>
      <c r="E239" s="53">
        <f>work!G239+work!H239</f>
        <v>7118762</v>
      </c>
      <c r="F239" s="53">
        <f>work!I239+work!J239</f>
        <v>4469315</v>
      </c>
      <c r="H239" s="53"/>
      <c r="I239" s="5"/>
    </row>
    <row r="240" spans="1:9" ht="15">
      <c r="A240" s="55">
        <v>210</v>
      </c>
      <c r="B240" s="67" t="s">
        <v>2059</v>
      </c>
      <c r="C240" s="67" t="s">
        <v>2031</v>
      </c>
      <c r="D240" s="16" t="s">
        <v>2060</v>
      </c>
      <c r="E240" s="53">
        <f>work!G240+work!H240</f>
        <v>47692839</v>
      </c>
      <c r="F240" s="53">
        <f>work!I240+work!J240</f>
        <v>79963527</v>
      </c>
      <c r="H240" s="53"/>
      <c r="I240" s="5"/>
    </row>
    <row r="241" spans="1:9" ht="15">
      <c r="A241" s="55">
        <v>211</v>
      </c>
      <c r="B241" s="67" t="s">
        <v>2062</v>
      </c>
      <c r="C241" s="67" t="s">
        <v>2031</v>
      </c>
      <c r="D241" s="16" t="s">
        <v>2063</v>
      </c>
      <c r="E241" s="53">
        <f>work!G241+work!H241</f>
        <v>9367515</v>
      </c>
      <c r="F241" s="53">
        <f>work!I241+work!J241</f>
        <v>8400590</v>
      </c>
      <c r="H241" s="53"/>
      <c r="I241" s="5"/>
    </row>
    <row r="242" spans="1:9" ht="15">
      <c r="A242" s="55">
        <v>212</v>
      </c>
      <c r="B242" s="67" t="s">
        <v>2065</v>
      </c>
      <c r="C242" s="67" t="s">
        <v>2031</v>
      </c>
      <c r="D242" s="16" t="s">
        <v>2066</v>
      </c>
      <c r="E242" s="53">
        <f>work!G242+work!H242</f>
        <v>49127467</v>
      </c>
      <c r="F242" s="53">
        <f>work!I242+work!J242</f>
        <v>37823930</v>
      </c>
      <c r="H242" s="53"/>
      <c r="I242" s="5"/>
    </row>
    <row r="243" spans="1:9" ht="15">
      <c r="A243" s="55">
        <v>213</v>
      </c>
      <c r="B243" s="67" t="s">
        <v>2068</v>
      </c>
      <c r="C243" s="67" t="s">
        <v>2031</v>
      </c>
      <c r="D243" s="16" t="s">
        <v>2069</v>
      </c>
      <c r="E243" s="53">
        <f>work!G243+work!H243</f>
        <v>23355831</v>
      </c>
      <c r="F243" s="53">
        <f>work!I243+work!J243</f>
        <v>11379124</v>
      </c>
      <c r="H243" s="53"/>
      <c r="I243" s="5"/>
    </row>
    <row r="244" spans="1:9" ht="15">
      <c r="A244" s="55">
        <v>214</v>
      </c>
      <c r="B244" s="67" t="s">
        <v>2071</v>
      </c>
      <c r="C244" s="67" t="s">
        <v>2031</v>
      </c>
      <c r="D244" s="16" t="s">
        <v>2072</v>
      </c>
      <c r="E244" s="53">
        <f>work!G244+work!H244</f>
        <v>57263771</v>
      </c>
      <c r="F244" s="53">
        <f>work!I244+work!J244</f>
        <v>151975027</v>
      </c>
      <c r="H244" s="53"/>
      <c r="I244" s="5"/>
    </row>
    <row r="245" spans="1:9" ht="15">
      <c r="A245" s="55">
        <v>215</v>
      </c>
      <c r="B245" s="67" t="s">
        <v>2074</v>
      </c>
      <c r="C245" s="67" t="s">
        <v>2031</v>
      </c>
      <c r="D245" s="16" t="s">
        <v>2075</v>
      </c>
      <c r="E245" s="53">
        <f>work!G245+work!H245</f>
        <v>15025771</v>
      </c>
      <c r="F245" s="53">
        <f>work!I245+work!J245</f>
        <v>113642</v>
      </c>
      <c r="H245" s="53"/>
      <c r="I245" s="5"/>
    </row>
    <row r="246" spans="1:9" ht="15">
      <c r="A246" s="55">
        <v>216</v>
      </c>
      <c r="B246" s="67" t="s">
        <v>2077</v>
      </c>
      <c r="C246" s="67" t="s">
        <v>2031</v>
      </c>
      <c r="D246" s="16" t="s">
        <v>2078</v>
      </c>
      <c r="E246" s="53">
        <f>work!G246+work!H246</f>
        <v>10666140</v>
      </c>
      <c r="F246" s="53">
        <f>work!I246+work!J246</f>
        <v>8035178</v>
      </c>
      <c r="H246" s="53"/>
      <c r="I246" s="5"/>
    </row>
    <row r="247" spans="1:9" ht="15">
      <c r="A247" s="55">
        <v>217</v>
      </c>
      <c r="B247" s="67" t="s">
        <v>2079</v>
      </c>
      <c r="C247" s="67" t="s">
        <v>2031</v>
      </c>
      <c r="D247" s="16" t="s">
        <v>2080</v>
      </c>
      <c r="E247" s="53">
        <f>work!G247+work!H247</f>
        <v>52922106</v>
      </c>
      <c r="F247" s="53">
        <f>work!I247+work!J247</f>
        <v>4340888</v>
      </c>
      <c r="H247" s="53"/>
      <c r="I247" s="5"/>
    </row>
    <row r="248" spans="1:9" ht="15">
      <c r="A248" s="55">
        <v>218</v>
      </c>
      <c r="B248" s="67" t="s">
        <v>2082</v>
      </c>
      <c r="C248" s="67" t="s">
        <v>2031</v>
      </c>
      <c r="D248" s="16" t="s">
        <v>2083</v>
      </c>
      <c r="E248" s="53">
        <f>work!G248+work!H248</f>
        <v>2563994</v>
      </c>
      <c r="F248" s="53">
        <f>work!I248+work!J248</f>
        <v>6252593</v>
      </c>
      <c r="H248" s="53"/>
      <c r="I248" s="5"/>
    </row>
    <row r="249" spans="1:9" ht="15">
      <c r="A249" s="55">
        <v>219</v>
      </c>
      <c r="B249" s="67" t="s">
        <v>2085</v>
      </c>
      <c r="C249" s="67" t="s">
        <v>2031</v>
      </c>
      <c r="D249" s="16" t="s">
        <v>2086</v>
      </c>
      <c r="E249" s="53">
        <f>work!G249+work!H249</f>
        <v>11467547</v>
      </c>
      <c r="F249" s="53">
        <f>work!I249+work!J249</f>
        <v>3823003</v>
      </c>
      <c r="H249" s="53"/>
      <c r="I249" s="5"/>
    </row>
    <row r="250" spans="1:9" ht="15">
      <c r="A250" s="55">
        <v>220</v>
      </c>
      <c r="B250" s="67" t="s">
        <v>2088</v>
      </c>
      <c r="C250" s="67" t="s">
        <v>2031</v>
      </c>
      <c r="D250" s="16" t="s">
        <v>2089</v>
      </c>
      <c r="E250" s="53">
        <f>work!G250+work!H250</f>
        <v>6535054</v>
      </c>
      <c r="F250" s="53">
        <f>work!I250+work!J250</f>
        <v>1133866</v>
      </c>
      <c r="H250" s="53"/>
      <c r="I250" s="5"/>
    </row>
    <row r="251" spans="1:9" ht="15">
      <c r="A251" s="55">
        <v>221</v>
      </c>
      <c r="B251" s="67" t="s">
        <v>2091</v>
      </c>
      <c r="C251" s="67" t="s">
        <v>2031</v>
      </c>
      <c r="D251" s="16" t="s">
        <v>2092</v>
      </c>
      <c r="E251" s="53">
        <f>work!G251+work!H251</f>
        <v>5210086</v>
      </c>
      <c r="F251" s="53">
        <f>work!I251+work!J251</f>
        <v>12850231</v>
      </c>
      <c r="H251" s="53"/>
      <c r="I251" s="5"/>
    </row>
    <row r="252" spans="1:9" ht="15">
      <c r="A252" s="55">
        <v>222</v>
      </c>
      <c r="B252" s="67" t="s">
        <v>2094</v>
      </c>
      <c r="C252" s="67" t="s">
        <v>2031</v>
      </c>
      <c r="D252" s="16" t="s">
        <v>2095</v>
      </c>
      <c r="E252" s="53">
        <f>work!G252+work!H252</f>
        <v>14148312</v>
      </c>
      <c r="F252" s="53">
        <f>work!I252+work!J252</f>
        <v>16767456</v>
      </c>
      <c r="H252" s="53"/>
      <c r="I252" s="5"/>
    </row>
    <row r="253" spans="1:9" ht="15">
      <c r="A253" s="55">
        <v>223</v>
      </c>
      <c r="B253" s="67" t="s">
        <v>2098</v>
      </c>
      <c r="C253" s="67" t="s">
        <v>2096</v>
      </c>
      <c r="D253" s="16" t="s">
        <v>2099</v>
      </c>
      <c r="E253" s="53">
        <f>work!G253+work!H253</f>
        <v>2330208</v>
      </c>
      <c r="F253" s="53">
        <f>work!I253+work!J253</f>
        <v>1412869</v>
      </c>
      <c r="H253" s="53"/>
      <c r="I253" s="5"/>
    </row>
    <row r="254" spans="1:9" ht="15">
      <c r="A254" s="55">
        <v>224</v>
      </c>
      <c r="B254" s="67" t="s">
        <v>2101</v>
      </c>
      <c r="C254" s="67" t="s">
        <v>2096</v>
      </c>
      <c r="D254" s="16" t="s">
        <v>2102</v>
      </c>
      <c r="E254" s="53">
        <f>work!G254+work!H254</f>
        <v>9282802</v>
      </c>
      <c r="F254" s="53">
        <f>work!I254+work!J254</f>
        <v>7143308</v>
      </c>
      <c r="H254" s="53"/>
      <c r="I254" s="5"/>
    </row>
    <row r="255" spans="1:9" ht="15">
      <c r="A255" s="55">
        <v>225</v>
      </c>
      <c r="B255" s="67" t="s">
        <v>2104</v>
      </c>
      <c r="C255" s="67" t="s">
        <v>2096</v>
      </c>
      <c r="D255" s="16" t="s">
        <v>2105</v>
      </c>
      <c r="E255" s="53">
        <f>work!G255+work!H255</f>
        <v>16650280</v>
      </c>
      <c r="F255" s="53">
        <f>work!I255+work!J255</f>
        <v>1309198</v>
      </c>
      <c r="H255" s="53"/>
      <c r="I255" s="5"/>
    </row>
    <row r="256" spans="1:9" ht="15">
      <c r="A256" s="55">
        <v>226</v>
      </c>
      <c r="B256" s="67" t="s">
        <v>2107</v>
      </c>
      <c r="C256" s="67" t="s">
        <v>2096</v>
      </c>
      <c r="D256" s="16" t="s">
        <v>2108</v>
      </c>
      <c r="E256" s="53">
        <f>work!G256+work!H256</f>
        <v>1013020</v>
      </c>
      <c r="F256" s="53">
        <f>work!I256+work!J256</f>
        <v>1510114</v>
      </c>
      <c r="H256" s="53"/>
      <c r="I256" s="5"/>
    </row>
    <row r="257" spans="1:9" ht="15">
      <c r="A257" s="55">
        <v>227</v>
      </c>
      <c r="B257" s="67" t="s">
        <v>2110</v>
      </c>
      <c r="C257" s="67" t="s">
        <v>2096</v>
      </c>
      <c r="D257" s="16" t="s">
        <v>2111</v>
      </c>
      <c r="E257" s="53">
        <f>work!G257+work!H257</f>
        <v>4072542</v>
      </c>
      <c r="F257" s="53">
        <f>work!I257+work!J257</f>
        <v>2023412</v>
      </c>
      <c r="H257" s="53"/>
      <c r="I257" s="5"/>
    </row>
    <row r="258" spans="1:9" ht="15">
      <c r="A258" s="55">
        <v>228</v>
      </c>
      <c r="B258" s="67" t="s">
        <v>2113</v>
      </c>
      <c r="C258" s="67" t="s">
        <v>2096</v>
      </c>
      <c r="D258" s="16" t="s">
        <v>2114</v>
      </c>
      <c r="E258" s="53">
        <f>work!G258+work!H258</f>
        <v>10524396</v>
      </c>
      <c r="F258" s="53">
        <f>work!I258+work!J258</f>
        <v>4989835</v>
      </c>
      <c r="H258" s="53"/>
      <c r="I258" s="5"/>
    </row>
    <row r="259" spans="1:9" ht="15">
      <c r="A259" s="55">
        <v>229</v>
      </c>
      <c r="B259" s="67" t="s">
        <v>2116</v>
      </c>
      <c r="C259" s="67" t="s">
        <v>2096</v>
      </c>
      <c r="D259" s="16" t="s">
        <v>2006</v>
      </c>
      <c r="E259" s="53">
        <f>work!G259+work!H259</f>
        <v>1376264</v>
      </c>
      <c r="F259" s="53">
        <f>work!I259+work!J259</f>
        <v>1552788</v>
      </c>
      <c r="H259" s="53"/>
      <c r="I259" s="5"/>
    </row>
    <row r="260" spans="1:9" ht="15">
      <c r="A260" s="55">
        <v>230</v>
      </c>
      <c r="B260" s="67" t="s">
        <v>2118</v>
      </c>
      <c r="C260" s="67" t="s">
        <v>2096</v>
      </c>
      <c r="D260" s="16" t="s">
        <v>2119</v>
      </c>
      <c r="E260" s="53">
        <f>work!G260+work!H260</f>
        <v>15086171</v>
      </c>
      <c r="F260" s="53">
        <f>work!I260+work!J260</f>
        <v>3868511</v>
      </c>
      <c r="H260" s="53"/>
      <c r="I260" s="5"/>
    </row>
    <row r="261" spans="1:9" ht="15">
      <c r="A261" s="55">
        <v>231</v>
      </c>
      <c r="B261" s="67" t="s">
        <v>2121</v>
      </c>
      <c r="C261" s="67" t="s">
        <v>2096</v>
      </c>
      <c r="D261" s="16" t="s">
        <v>2122</v>
      </c>
      <c r="E261" s="53">
        <f>work!G261+work!H261</f>
        <v>5687223</v>
      </c>
      <c r="F261" s="53">
        <f>work!I261+work!J261</f>
        <v>17663537</v>
      </c>
      <c r="H261" s="53"/>
      <c r="I261" s="5"/>
    </row>
    <row r="262" spans="1:9" ht="15">
      <c r="A262" s="55">
        <v>232</v>
      </c>
      <c r="B262" s="67" t="s">
        <v>2124</v>
      </c>
      <c r="C262" s="67" t="s">
        <v>2096</v>
      </c>
      <c r="D262" s="16" t="s">
        <v>2125</v>
      </c>
      <c r="E262" s="53">
        <f>work!G262+work!H262</f>
        <v>6580552</v>
      </c>
      <c r="F262" s="53">
        <f>work!I262+work!J262</f>
        <v>2898622</v>
      </c>
      <c r="H262" s="53"/>
      <c r="I262" s="5"/>
    </row>
    <row r="263" spans="1:9" ht="15">
      <c r="A263" s="55">
        <v>233</v>
      </c>
      <c r="B263" s="67" t="s">
        <v>2127</v>
      </c>
      <c r="C263" s="67" t="s">
        <v>2096</v>
      </c>
      <c r="D263" s="16" t="s">
        <v>2128</v>
      </c>
      <c r="E263" s="53">
        <f>work!G263+work!H263</f>
        <v>11362474</v>
      </c>
      <c r="F263" s="53">
        <f>work!I263+work!J263</f>
        <v>19929556</v>
      </c>
      <c r="H263" s="53"/>
      <c r="I263" s="5"/>
    </row>
    <row r="264" spans="1:9" ht="15">
      <c r="A264" s="55">
        <v>234</v>
      </c>
      <c r="B264" s="67" t="s">
        <v>2130</v>
      </c>
      <c r="C264" s="67" t="s">
        <v>2096</v>
      </c>
      <c r="D264" s="16" t="s">
        <v>2131</v>
      </c>
      <c r="E264" s="53">
        <f>work!G264+work!H264</f>
        <v>341845</v>
      </c>
      <c r="F264" s="53">
        <f>work!I264+work!J264</f>
        <v>2093831</v>
      </c>
      <c r="H264" s="53"/>
      <c r="I264" s="5"/>
    </row>
    <row r="265" spans="1:9" ht="15">
      <c r="A265" s="55">
        <v>235</v>
      </c>
      <c r="B265" s="67" t="s">
        <v>2133</v>
      </c>
      <c r="C265" s="67" t="s">
        <v>2096</v>
      </c>
      <c r="D265" s="16" t="s">
        <v>2134</v>
      </c>
      <c r="E265" s="53">
        <f>work!G265+work!H265</f>
        <v>268599</v>
      </c>
      <c r="F265" s="53">
        <f>work!I265+work!J265</f>
        <v>66500</v>
      </c>
      <c r="H265" s="53"/>
      <c r="I265" s="5"/>
    </row>
    <row r="266" spans="1:9" ht="15">
      <c r="A266" s="55">
        <v>236</v>
      </c>
      <c r="B266" s="67" t="s">
        <v>2136</v>
      </c>
      <c r="C266" s="67" t="s">
        <v>2096</v>
      </c>
      <c r="D266" s="16" t="s">
        <v>2137</v>
      </c>
      <c r="E266" s="53">
        <f>work!G266+work!H266</f>
        <v>1155600</v>
      </c>
      <c r="F266" s="53">
        <f>work!I266+work!J266</f>
        <v>2570300</v>
      </c>
      <c r="H266" s="53"/>
      <c r="I266" s="5"/>
    </row>
    <row r="267" spans="1:9" ht="15">
      <c r="A267" s="55">
        <v>237</v>
      </c>
      <c r="B267" s="67" t="s">
        <v>2139</v>
      </c>
      <c r="C267" s="67" t="s">
        <v>2096</v>
      </c>
      <c r="D267" s="16" t="s">
        <v>2140</v>
      </c>
      <c r="E267" s="53">
        <f>work!G267+work!H267</f>
        <v>2292086</v>
      </c>
      <c r="F267" s="53">
        <f>work!I267+work!J267</f>
        <v>346295</v>
      </c>
      <c r="H267" s="53"/>
      <c r="I267" s="5"/>
    </row>
    <row r="268" spans="1:9" ht="15">
      <c r="A268" s="55">
        <v>238</v>
      </c>
      <c r="B268" s="67" t="s">
        <v>2142</v>
      </c>
      <c r="C268" s="67" t="s">
        <v>2096</v>
      </c>
      <c r="D268" s="16" t="s">
        <v>2143</v>
      </c>
      <c r="E268" s="53">
        <f>work!G268+work!H268</f>
        <v>1984958</v>
      </c>
      <c r="F268" s="53">
        <f>work!I268+work!J268</f>
        <v>263612</v>
      </c>
      <c r="H268" s="53"/>
      <c r="I268" s="5"/>
    </row>
    <row r="269" spans="1:9" ht="15">
      <c r="A269" s="55">
        <v>239</v>
      </c>
      <c r="B269" s="67" t="s">
        <v>2145</v>
      </c>
      <c r="C269" s="67" t="s">
        <v>2096</v>
      </c>
      <c r="D269" s="16" t="s">
        <v>2146</v>
      </c>
      <c r="E269" s="53">
        <f>work!G269+work!H269</f>
        <v>116055</v>
      </c>
      <c r="F269" s="53">
        <f>work!I269+work!J269</f>
        <v>770738</v>
      </c>
      <c r="H269" s="53"/>
      <c r="I269" s="5"/>
    </row>
    <row r="270" spans="1:9" ht="15">
      <c r="A270" s="55">
        <v>240</v>
      </c>
      <c r="B270" s="67" t="s">
        <v>2148</v>
      </c>
      <c r="C270" s="67" t="s">
        <v>2096</v>
      </c>
      <c r="D270" s="16" t="s">
        <v>1694</v>
      </c>
      <c r="E270" s="53">
        <f>work!G270+work!H270</f>
        <v>13255225</v>
      </c>
      <c r="F270" s="53">
        <f>work!I270+work!J270</f>
        <v>10231240</v>
      </c>
      <c r="H270" s="53"/>
      <c r="I270" s="5"/>
    </row>
    <row r="271" spans="1:9" ht="15">
      <c r="A271" s="55">
        <v>241</v>
      </c>
      <c r="B271" s="67" t="s">
        <v>2150</v>
      </c>
      <c r="C271" s="67" t="s">
        <v>2096</v>
      </c>
      <c r="D271" s="16" t="s">
        <v>2151</v>
      </c>
      <c r="E271" s="53">
        <f>work!G271+work!H271</f>
        <v>1017651</v>
      </c>
      <c r="F271" s="53">
        <f>work!I271+work!J271</f>
        <v>136517</v>
      </c>
      <c r="H271" s="53"/>
      <c r="I271" s="5"/>
    </row>
    <row r="272" spans="1:9" ht="15">
      <c r="A272" s="55">
        <v>242</v>
      </c>
      <c r="B272" s="67" t="s">
        <v>2153</v>
      </c>
      <c r="C272" s="67" t="s">
        <v>2096</v>
      </c>
      <c r="D272" s="16" t="s">
        <v>2154</v>
      </c>
      <c r="E272" s="53">
        <f>work!G272+work!H272</f>
        <v>4344509</v>
      </c>
      <c r="F272" s="53">
        <f>work!I272+work!J272</f>
        <v>10783407</v>
      </c>
      <c r="H272" s="53"/>
      <c r="I272" s="5"/>
    </row>
    <row r="273" spans="1:9" ht="15">
      <c r="A273" s="55">
        <v>243</v>
      </c>
      <c r="B273" s="67" t="s">
        <v>2156</v>
      </c>
      <c r="C273" s="67" t="s">
        <v>2096</v>
      </c>
      <c r="D273" s="16" t="s">
        <v>2157</v>
      </c>
      <c r="E273" s="53">
        <f>work!G273+work!H273</f>
        <v>564415</v>
      </c>
      <c r="F273" s="53">
        <f>work!I273+work!J273</f>
        <v>1172796</v>
      </c>
      <c r="H273" s="53"/>
      <c r="I273" s="5"/>
    </row>
    <row r="274" spans="1:9" ht="15">
      <c r="A274" s="55">
        <v>244</v>
      </c>
      <c r="B274" s="67" t="s">
        <v>2159</v>
      </c>
      <c r="C274" s="67" t="s">
        <v>2096</v>
      </c>
      <c r="D274" s="16" t="s">
        <v>2160</v>
      </c>
      <c r="E274" s="53">
        <f>work!G274+work!H274</f>
        <v>7347930</v>
      </c>
      <c r="F274" s="53">
        <f>work!I274+work!J274</f>
        <v>1916644</v>
      </c>
      <c r="H274" s="53"/>
      <c r="I274" s="5"/>
    </row>
    <row r="275" spans="1:9" ht="15">
      <c r="A275" s="55">
        <v>245</v>
      </c>
      <c r="B275" s="67" t="s">
        <v>2162</v>
      </c>
      <c r="C275" s="67" t="s">
        <v>2096</v>
      </c>
      <c r="D275" s="16" t="s">
        <v>2163</v>
      </c>
      <c r="E275" s="53">
        <f>work!G275+work!H275</f>
        <v>394724</v>
      </c>
      <c r="F275" s="53">
        <f>work!I275+work!J275</f>
        <v>699677</v>
      </c>
      <c r="H275" s="53"/>
      <c r="I275" s="5"/>
    </row>
    <row r="276" spans="1:9" ht="15">
      <c r="A276" s="55">
        <v>246</v>
      </c>
      <c r="B276" s="67" t="s">
        <v>2165</v>
      </c>
      <c r="C276" s="67" t="s">
        <v>2096</v>
      </c>
      <c r="D276" s="16" t="s">
        <v>2166</v>
      </c>
      <c r="E276" s="53">
        <f>work!G276+work!H276</f>
        <v>16088281</v>
      </c>
      <c r="F276" s="53">
        <f>work!I276+work!J276</f>
        <v>3675232</v>
      </c>
      <c r="H276" s="53"/>
      <c r="I276" s="5"/>
    </row>
    <row r="277" spans="1:9" ht="15">
      <c r="A277" s="55">
        <v>247</v>
      </c>
      <c r="B277" s="67" t="s">
        <v>2169</v>
      </c>
      <c r="C277" s="67" t="s">
        <v>2167</v>
      </c>
      <c r="D277" s="16" t="s">
        <v>2170</v>
      </c>
      <c r="E277" s="53">
        <f>work!G277+work!H277</f>
        <v>18567774</v>
      </c>
      <c r="F277" s="53">
        <f>work!I277+work!J277</f>
        <v>64544604</v>
      </c>
      <c r="H277" s="53"/>
      <c r="I277" s="5"/>
    </row>
    <row r="278" spans="1:9" ht="15">
      <c r="A278" s="55">
        <v>248</v>
      </c>
      <c r="B278" s="67" t="s">
        <v>2172</v>
      </c>
      <c r="C278" s="67" t="s">
        <v>2167</v>
      </c>
      <c r="D278" s="16" t="s">
        <v>2173</v>
      </c>
      <c r="E278" s="53">
        <f>work!G278+work!H278</f>
        <v>340020</v>
      </c>
      <c r="F278" s="53">
        <f>work!I278+work!J278</f>
        <v>30050</v>
      </c>
      <c r="H278" s="53"/>
      <c r="I278" s="5"/>
    </row>
    <row r="279" spans="1:9" ht="15">
      <c r="A279" s="55">
        <v>249</v>
      </c>
      <c r="B279" s="67" t="s">
        <v>2175</v>
      </c>
      <c r="C279" s="67" t="s">
        <v>2167</v>
      </c>
      <c r="D279" s="16" t="s">
        <v>2176</v>
      </c>
      <c r="E279" s="53">
        <f>work!G279+work!H279</f>
        <v>1664516</v>
      </c>
      <c r="F279" s="53">
        <f>work!I279+work!J279</f>
        <v>1693704</v>
      </c>
      <c r="H279" s="53"/>
      <c r="I279" s="5"/>
    </row>
    <row r="280" spans="1:9" ht="15">
      <c r="A280" s="55">
        <v>250</v>
      </c>
      <c r="B280" s="67" t="s">
        <v>2178</v>
      </c>
      <c r="C280" s="67" t="s">
        <v>2167</v>
      </c>
      <c r="D280" s="16" t="s">
        <v>2179</v>
      </c>
      <c r="E280" s="53">
        <f>work!G280+work!H280</f>
        <v>3496455</v>
      </c>
      <c r="F280" s="53">
        <f>work!I280+work!J280</f>
        <v>2364426</v>
      </c>
      <c r="H280" s="53"/>
      <c r="I280" s="5"/>
    </row>
    <row r="281" spans="1:9" ht="15">
      <c r="A281" s="55">
        <v>251</v>
      </c>
      <c r="B281" s="67" t="s">
        <v>2181</v>
      </c>
      <c r="C281" s="67" t="s">
        <v>2167</v>
      </c>
      <c r="D281" s="16" t="s">
        <v>2182</v>
      </c>
      <c r="E281" s="53">
        <f>work!G281+work!H281</f>
        <v>120032755</v>
      </c>
      <c r="F281" s="53">
        <f>work!I281+work!J281</f>
        <v>11290878</v>
      </c>
      <c r="H281" s="53"/>
      <c r="I281" s="5"/>
    </row>
    <row r="282" spans="1:9" ht="15">
      <c r="A282" s="55">
        <v>252</v>
      </c>
      <c r="B282" s="67" t="s">
        <v>2184</v>
      </c>
      <c r="C282" s="67" t="s">
        <v>2167</v>
      </c>
      <c r="D282" s="16" t="s">
        <v>2185</v>
      </c>
      <c r="E282" s="53">
        <f>work!G282+work!H282</f>
        <v>133620261</v>
      </c>
      <c r="F282" s="53">
        <f>work!I282+work!J282</f>
        <v>112726972</v>
      </c>
      <c r="H282" s="53"/>
      <c r="I282" s="5"/>
    </row>
    <row r="283" spans="1:9" ht="15">
      <c r="A283" s="55">
        <v>253</v>
      </c>
      <c r="B283" s="67" t="s">
        <v>2187</v>
      </c>
      <c r="C283" s="67" t="s">
        <v>2167</v>
      </c>
      <c r="D283" s="16" t="s">
        <v>2188</v>
      </c>
      <c r="E283" s="53">
        <f>work!G283+work!H283</f>
        <v>7023046</v>
      </c>
      <c r="F283" s="53">
        <f>work!I283+work!J283</f>
        <v>46020532</v>
      </c>
      <c r="H283" s="53"/>
      <c r="I283" s="5"/>
    </row>
    <row r="284" spans="1:9" ht="15">
      <c r="A284" s="55">
        <v>254</v>
      </c>
      <c r="B284" s="67" t="s">
        <v>2190</v>
      </c>
      <c r="C284" s="67" t="s">
        <v>2167</v>
      </c>
      <c r="D284" s="16" t="s">
        <v>2191</v>
      </c>
      <c r="E284" s="53">
        <f>work!G284+work!H284</f>
        <v>6368678</v>
      </c>
      <c r="F284" s="53">
        <f>work!I284+work!J284</f>
        <v>19595473</v>
      </c>
      <c r="H284" s="53"/>
      <c r="I284" s="5"/>
    </row>
    <row r="285" spans="1:9" ht="15">
      <c r="A285" s="55">
        <v>255</v>
      </c>
      <c r="B285" s="67" t="s">
        <v>2193</v>
      </c>
      <c r="C285" s="67" t="s">
        <v>2167</v>
      </c>
      <c r="D285" s="16" t="s">
        <v>2194</v>
      </c>
      <c r="E285" s="53">
        <f>work!G285+work!H285</f>
        <v>26729940</v>
      </c>
      <c r="F285" s="53">
        <f>work!I285+work!J285</f>
        <v>130496784</v>
      </c>
      <c r="H285" s="53"/>
      <c r="I285" s="5"/>
    </row>
    <row r="286" spans="1:9" ht="15">
      <c r="A286" s="55">
        <v>256</v>
      </c>
      <c r="B286" s="67" t="s">
        <v>2196</v>
      </c>
      <c r="C286" s="67" t="s">
        <v>2167</v>
      </c>
      <c r="D286" s="16" t="s">
        <v>2197</v>
      </c>
      <c r="E286" s="53">
        <f>work!G286+work!H286</f>
        <v>10069376</v>
      </c>
      <c r="F286" s="53">
        <f>work!I286+work!J286</f>
        <v>9865346</v>
      </c>
      <c r="H286" s="53"/>
      <c r="I286" s="5"/>
    </row>
    <row r="287" spans="1:9" ht="15">
      <c r="A287" s="55">
        <v>257</v>
      </c>
      <c r="B287" s="67" t="s">
        <v>2199</v>
      </c>
      <c r="C287" s="67" t="s">
        <v>2167</v>
      </c>
      <c r="D287" s="16" t="s">
        <v>2200</v>
      </c>
      <c r="E287" s="53">
        <f>work!G287+work!H287</f>
        <v>6009783</v>
      </c>
      <c r="F287" s="53">
        <f>work!I287+work!J287</f>
        <v>64407051</v>
      </c>
      <c r="H287" s="53"/>
      <c r="I287" s="5"/>
    </row>
    <row r="288" spans="1:9" ht="15">
      <c r="A288" s="55">
        <v>258</v>
      </c>
      <c r="B288" s="67" t="s">
        <v>2202</v>
      </c>
      <c r="C288" s="67" t="s">
        <v>2167</v>
      </c>
      <c r="D288" s="16" t="s">
        <v>2203</v>
      </c>
      <c r="E288" s="53">
        <f>work!G288+work!H288</f>
        <v>33177428</v>
      </c>
      <c r="F288" s="53">
        <f>work!I288+work!J288</f>
        <v>8135898</v>
      </c>
      <c r="H288" s="53"/>
      <c r="I288" s="5"/>
    </row>
    <row r="289" spans="1:9" ht="15">
      <c r="A289" s="55">
        <v>259</v>
      </c>
      <c r="B289" s="67" t="s">
        <v>2206</v>
      </c>
      <c r="C289" s="67" t="s">
        <v>2204</v>
      </c>
      <c r="D289" s="16" t="s">
        <v>2207</v>
      </c>
      <c r="E289" s="53">
        <f>work!G289+work!H289</f>
        <v>2508555</v>
      </c>
      <c r="F289" s="53">
        <f>work!I289+work!J289</f>
        <v>1017079</v>
      </c>
      <c r="H289" s="53"/>
      <c r="I289" s="5"/>
    </row>
    <row r="290" spans="1:9" ht="15">
      <c r="A290" s="55">
        <v>260</v>
      </c>
      <c r="B290" s="67" t="s">
        <v>2209</v>
      </c>
      <c r="C290" s="67" t="s">
        <v>2204</v>
      </c>
      <c r="D290" s="16" t="s">
        <v>2210</v>
      </c>
      <c r="E290" s="53">
        <f>work!G290+work!H290</f>
        <v>2131486</v>
      </c>
      <c r="F290" s="53">
        <f>work!I290+work!J290</f>
        <v>564015</v>
      </c>
      <c r="H290" s="53"/>
      <c r="I290" s="5"/>
    </row>
    <row r="291" spans="1:9" ht="15">
      <c r="A291" s="55">
        <v>261</v>
      </c>
      <c r="B291" s="67" t="s">
        <v>2212</v>
      </c>
      <c r="C291" s="67" t="s">
        <v>2204</v>
      </c>
      <c r="D291" s="16" t="s">
        <v>2213</v>
      </c>
      <c r="E291" s="53">
        <f>work!G291+work!H291</f>
        <v>144457</v>
      </c>
      <c r="F291" s="53">
        <f>work!I291+work!J291</f>
        <v>639731</v>
      </c>
      <c r="H291" s="53"/>
      <c r="I291" s="5"/>
    </row>
    <row r="292" spans="1:9" ht="15">
      <c r="A292" s="55">
        <v>262</v>
      </c>
      <c r="B292" s="67" t="s">
        <v>2215</v>
      </c>
      <c r="C292" s="67" t="s">
        <v>2204</v>
      </c>
      <c r="D292" s="16" t="s">
        <v>2216</v>
      </c>
      <c r="E292" s="53">
        <f>work!G292+work!H292</f>
        <v>494247</v>
      </c>
      <c r="F292" s="53">
        <f>work!I292+work!J292</f>
        <v>633784</v>
      </c>
      <c r="H292" s="53"/>
      <c r="I292" s="5"/>
    </row>
    <row r="293" spans="1:9" ht="15">
      <c r="A293" s="55">
        <v>263</v>
      </c>
      <c r="B293" s="67" t="s">
        <v>2218</v>
      </c>
      <c r="C293" s="67" t="s">
        <v>2204</v>
      </c>
      <c r="D293" s="16" t="s">
        <v>2219</v>
      </c>
      <c r="E293" s="53">
        <f>work!G293+work!H293</f>
        <v>1451934</v>
      </c>
      <c r="F293" s="53">
        <f>work!I293+work!J293</f>
        <v>1009166</v>
      </c>
      <c r="H293" s="53"/>
      <c r="I293" s="5"/>
    </row>
    <row r="294" spans="1:9" ht="15">
      <c r="A294" s="55">
        <v>264</v>
      </c>
      <c r="B294" s="67" t="s">
        <v>2221</v>
      </c>
      <c r="C294" s="67" t="s">
        <v>2204</v>
      </c>
      <c r="D294" s="16" t="s">
        <v>2222</v>
      </c>
      <c r="E294" s="53">
        <f>work!G294+work!H294</f>
        <v>4752055</v>
      </c>
      <c r="F294" s="53">
        <f>work!I294+work!J294</f>
        <v>10850907</v>
      </c>
      <c r="H294" s="53"/>
      <c r="I294" s="5"/>
    </row>
    <row r="295" spans="1:9" ht="15">
      <c r="A295" s="55">
        <v>265</v>
      </c>
      <c r="B295" s="67" t="s">
        <v>2224</v>
      </c>
      <c r="C295" s="67" t="s">
        <v>2204</v>
      </c>
      <c r="D295" s="16" t="s">
        <v>2225</v>
      </c>
      <c r="E295" s="53">
        <f>work!G295+work!H295</f>
        <v>4954429</v>
      </c>
      <c r="F295" s="53">
        <f>work!I295+work!J295</f>
        <v>1828903</v>
      </c>
      <c r="H295" s="53"/>
      <c r="I295" s="5"/>
    </row>
    <row r="296" spans="1:9" ht="15">
      <c r="A296" s="55">
        <v>266</v>
      </c>
      <c r="B296" s="67" t="s">
        <v>2227</v>
      </c>
      <c r="C296" s="67" t="s">
        <v>2204</v>
      </c>
      <c r="D296" s="16" t="s">
        <v>2228</v>
      </c>
      <c r="E296" s="53">
        <f>work!G296+work!H296</f>
        <v>2985454</v>
      </c>
      <c r="F296" s="53">
        <f>work!I296+work!J296</f>
        <v>793650</v>
      </c>
      <c r="H296" s="53"/>
      <c r="I296" s="5"/>
    </row>
    <row r="297" spans="1:9" ht="15">
      <c r="A297" s="55">
        <v>267</v>
      </c>
      <c r="B297" s="67" t="s">
        <v>2230</v>
      </c>
      <c r="C297" s="67" t="s">
        <v>2204</v>
      </c>
      <c r="D297" s="16" t="s">
        <v>2231</v>
      </c>
      <c r="E297" s="53">
        <f>work!G297+work!H297</f>
        <v>547893</v>
      </c>
      <c r="F297" s="53">
        <f>work!I297+work!J297</f>
        <v>3027924</v>
      </c>
      <c r="H297" s="53"/>
      <c r="I297" s="5"/>
    </row>
    <row r="298" spans="1:9" ht="15">
      <c r="A298" s="55">
        <v>268</v>
      </c>
      <c r="B298" s="67" t="s">
        <v>2233</v>
      </c>
      <c r="C298" s="67" t="s">
        <v>2204</v>
      </c>
      <c r="D298" s="16" t="s">
        <v>2111</v>
      </c>
      <c r="E298" s="53">
        <f>work!G298+work!H298</f>
        <v>1348437</v>
      </c>
      <c r="F298" s="53">
        <f>work!I298+work!J298</f>
        <v>4299766</v>
      </c>
      <c r="H298" s="53"/>
      <c r="I298" s="5"/>
    </row>
    <row r="299" spans="1:9" ht="15">
      <c r="A299" s="55">
        <v>269</v>
      </c>
      <c r="B299" s="67" t="s">
        <v>2235</v>
      </c>
      <c r="C299" s="67" t="s">
        <v>2204</v>
      </c>
      <c r="D299" s="16" t="s">
        <v>2236</v>
      </c>
      <c r="E299" s="53">
        <f>work!G299+work!H299</f>
        <v>736820</v>
      </c>
      <c r="F299" s="53">
        <f>work!I299+work!J299</f>
        <v>120806</v>
      </c>
      <c r="H299" s="53"/>
      <c r="I299" s="5"/>
    </row>
    <row r="300" spans="1:9" ht="15">
      <c r="A300" s="55">
        <v>270</v>
      </c>
      <c r="B300" s="67" t="s">
        <v>2238</v>
      </c>
      <c r="C300" s="67" t="s">
        <v>2204</v>
      </c>
      <c r="D300" s="16" t="s">
        <v>2239</v>
      </c>
      <c r="E300" s="53">
        <f>work!G300+work!H300</f>
        <v>759173</v>
      </c>
      <c r="F300" s="53">
        <f>work!I300+work!J300</f>
        <v>354045</v>
      </c>
      <c r="H300" s="53"/>
      <c r="I300" s="5"/>
    </row>
    <row r="301" spans="1:9" ht="15">
      <c r="A301" s="55">
        <v>271</v>
      </c>
      <c r="B301" s="67" t="s">
        <v>2241</v>
      </c>
      <c r="C301" s="67" t="s">
        <v>2204</v>
      </c>
      <c r="D301" s="16" t="s">
        <v>2242</v>
      </c>
      <c r="E301" s="53">
        <f>work!G301+work!H301</f>
        <v>409456</v>
      </c>
      <c r="F301" s="53">
        <f>work!I301+work!J301</f>
        <v>56336</v>
      </c>
      <c r="H301" s="53"/>
      <c r="I301" s="5"/>
    </row>
    <row r="302" spans="1:9" ht="15">
      <c r="A302" s="55">
        <v>272</v>
      </c>
      <c r="B302" s="67" t="s">
        <v>2244</v>
      </c>
      <c r="C302" s="67" t="s">
        <v>2204</v>
      </c>
      <c r="D302" s="16" t="s">
        <v>2245</v>
      </c>
      <c r="E302" s="53">
        <f>work!G302+work!H302</f>
        <v>913973</v>
      </c>
      <c r="F302" s="53">
        <f>work!I302+work!J302</f>
        <v>172500</v>
      </c>
      <c r="H302" s="53"/>
      <c r="I302" s="5"/>
    </row>
    <row r="303" spans="1:9" ht="15">
      <c r="A303" s="55">
        <v>273</v>
      </c>
      <c r="B303" s="67" t="s">
        <v>2247</v>
      </c>
      <c r="C303" s="67" t="s">
        <v>2204</v>
      </c>
      <c r="D303" s="16" t="s">
        <v>2248</v>
      </c>
      <c r="E303" s="53">
        <f>work!G303+work!H303</f>
        <v>2306341</v>
      </c>
      <c r="F303" s="53">
        <f>work!I303+work!J303</f>
        <v>2491660</v>
      </c>
      <c r="H303" s="53"/>
      <c r="I303" s="5"/>
    </row>
    <row r="304" spans="1:9" ht="15">
      <c r="A304" s="55">
        <v>274</v>
      </c>
      <c r="B304" s="67" t="s">
        <v>2250</v>
      </c>
      <c r="C304" s="67" t="s">
        <v>2204</v>
      </c>
      <c r="D304" s="16" t="s">
        <v>2251</v>
      </c>
      <c r="E304" s="53">
        <f>work!G304+work!H304</f>
        <v>1878801</v>
      </c>
      <c r="F304" s="53">
        <f>work!I304+work!J304</f>
        <v>6296119</v>
      </c>
      <c r="H304" s="53"/>
      <c r="I304" s="5"/>
    </row>
    <row r="305" spans="1:9" ht="15">
      <c r="A305" s="55">
        <v>275</v>
      </c>
      <c r="B305" s="67" t="s">
        <v>2253</v>
      </c>
      <c r="C305" s="67" t="s">
        <v>2204</v>
      </c>
      <c r="D305" s="16" t="s">
        <v>2254</v>
      </c>
      <c r="E305" s="53">
        <f>work!G305+work!H305</f>
        <v>3032435</v>
      </c>
      <c r="F305" s="53">
        <f>work!I305+work!J305</f>
        <v>1965629</v>
      </c>
      <c r="H305" s="53"/>
      <c r="I305" s="5"/>
    </row>
    <row r="306" spans="1:9" ht="15">
      <c r="A306" s="55">
        <v>276</v>
      </c>
      <c r="B306" s="67" t="s">
        <v>2256</v>
      </c>
      <c r="C306" s="67" t="s">
        <v>2204</v>
      </c>
      <c r="D306" s="16" t="s">
        <v>2257</v>
      </c>
      <c r="E306" s="53">
        <f>work!G306+work!H306</f>
        <v>624432</v>
      </c>
      <c r="F306" s="53">
        <f>work!I306+work!J306</f>
        <v>461330</v>
      </c>
      <c r="H306" s="53"/>
      <c r="I306" s="5"/>
    </row>
    <row r="307" spans="1:9" ht="15">
      <c r="A307" s="55">
        <v>277</v>
      </c>
      <c r="B307" s="67" t="s">
        <v>2259</v>
      </c>
      <c r="C307" s="67" t="s">
        <v>2204</v>
      </c>
      <c r="D307" s="16" t="s">
        <v>2260</v>
      </c>
      <c r="E307" s="53">
        <f>work!G307+work!H307</f>
        <v>2660824</v>
      </c>
      <c r="F307" s="53">
        <f>work!I307+work!J307</f>
        <v>4812095</v>
      </c>
      <c r="H307" s="53"/>
      <c r="I307" s="5"/>
    </row>
    <row r="308" spans="1:9" ht="15">
      <c r="A308" s="55">
        <v>278</v>
      </c>
      <c r="B308" s="67" t="s">
        <v>2262</v>
      </c>
      <c r="C308" s="67" t="s">
        <v>2204</v>
      </c>
      <c r="D308" s="16" t="s">
        <v>2263</v>
      </c>
      <c r="E308" s="53">
        <f>work!G308+work!H308</f>
        <v>305394</v>
      </c>
      <c r="F308" s="53">
        <f>work!I308+work!J308</f>
        <v>264828</v>
      </c>
      <c r="H308" s="53"/>
      <c r="I308" s="5"/>
    </row>
    <row r="309" spans="1:9" ht="15">
      <c r="A309" s="55">
        <v>279</v>
      </c>
      <c r="B309" s="67" t="s">
        <v>2265</v>
      </c>
      <c r="C309" s="67" t="s">
        <v>2204</v>
      </c>
      <c r="D309" s="16" t="s">
        <v>2266</v>
      </c>
      <c r="E309" s="53">
        <f>work!G309+work!H309</f>
        <v>16275559</v>
      </c>
      <c r="F309" s="53">
        <f>work!I309+work!J309</f>
        <v>26195991</v>
      </c>
      <c r="H309" s="53"/>
      <c r="I309" s="5"/>
    </row>
    <row r="310" spans="1:9" ht="15">
      <c r="A310" s="55">
        <v>280</v>
      </c>
      <c r="B310" s="67" t="s">
        <v>2268</v>
      </c>
      <c r="C310" s="67" t="s">
        <v>2204</v>
      </c>
      <c r="D310" s="16" t="s">
        <v>2269</v>
      </c>
      <c r="E310" s="53">
        <f>work!G310+work!H310</f>
        <v>10983663</v>
      </c>
      <c r="F310" s="53">
        <f>work!I310+work!J310</f>
        <v>6225819</v>
      </c>
      <c r="H310" s="53"/>
      <c r="I310" s="5"/>
    </row>
    <row r="311" spans="1:9" ht="15">
      <c r="A311" s="55">
        <v>281</v>
      </c>
      <c r="B311" s="67" t="s">
        <v>2271</v>
      </c>
      <c r="C311" s="67" t="s">
        <v>2204</v>
      </c>
      <c r="D311" s="16" t="s">
        <v>2272</v>
      </c>
      <c r="E311" s="53">
        <f>work!G311+work!H311</f>
        <v>263655</v>
      </c>
      <c r="F311" s="53">
        <f>work!I311+work!J311</f>
        <v>48471</v>
      </c>
      <c r="H311" s="53"/>
      <c r="I311" s="5"/>
    </row>
    <row r="312" spans="1:9" ht="15">
      <c r="A312" s="55">
        <v>282</v>
      </c>
      <c r="B312" s="67" t="s">
        <v>2274</v>
      </c>
      <c r="C312" s="67" t="s">
        <v>2204</v>
      </c>
      <c r="D312" s="16" t="s">
        <v>2275</v>
      </c>
      <c r="E312" s="53">
        <f>work!G312+work!H312</f>
        <v>13749728</v>
      </c>
      <c r="F312" s="53">
        <f>work!I312+work!J312</f>
        <v>4412410</v>
      </c>
      <c r="H312" s="53"/>
      <c r="I312" s="5"/>
    </row>
    <row r="313" spans="1:9" ht="15">
      <c r="A313" s="55">
        <v>283</v>
      </c>
      <c r="B313" s="67" t="s">
        <v>2277</v>
      </c>
      <c r="C313" s="67" t="s">
        <v>2204</v>
      </c>
      <c r="D313" s="16" t="s">
        <v>2278</v>
      </c>
      <c r="E313" s="53">
        <f>work!G313+work!H313</f>
        <v>1960554</v>
      </c>
      <c r="F313" s="53">
        <f>work!I313+work!J313</f>
        <v>5620557</v>
      </c>
      <c r="H313" s="53"/>
      <c r="I313" s="5"/>
    </row>
    <row r="314" spans="1:9" ht="15">
      <c r="A314" s="55">
        <v>284</v>
      </c>
      <c r="B314" s="67" t="s">
        <v>2280</v>
      </c>
      <c r="C314" s="67" t="s">
        <v>2204</v>
      </c>
      <c r="D314" s="16" t="s">
        <v>2281</v>
      </c>
      <c r="E314" s="53">
        <f>work!G314+work!H314</f>
        <v>2100142</v>
      </c>
      <c r="F314" s="53">
        <f>work!I314+work!J314</f>
        <v>657407</v>
      </c>
      <c r="H314" s="53"/>
      <c r="I314" s="5"/>
    </row>
    <row r="315" spans="1:9" ht="15">
      <c r="A315" s="55">
        <v>285</v>
      </c>
      <c r="B315" s="67" t="s">
        <v>1</v>
      </c>
      <c r="C315" s="67" t="s">
        <v>2282</v>
      </c>
      <c r="D315" s="16" t="s">
        <v>2</v>
      </c>
      <c r="E315" s="53">
        <f>work!G315+work!H315</f>
        <v>11583785</v>
      </c>
      <c r="F315" s="53">
        <f>work!I315+work!J315</f>
        <v>47737965</v>
      </c>
      <c r="H315" s="53"/>
      <c r="I315" s="5"/>
    </row>
    <row r="316" spans="1:9" ht="15">
      <c r="A316" s="55">
        <v>286</v>
      </c>
      <c r="B316" s="67" t="s">
        <v>557</v>
      </c>
      <c r="C316" s="67" t="s">
        <v>2282</v>
      </c>
      <c r="D316" s="16" t="s">
        <v>558</v>
      </c>
      <c r="E316" s="53">
        <f>work!G316+work!H316</f>
        <v>15003966</v>
      </c>
      <c r="F316" s="53">
        <f>work!I316+work!J316</f>
        <v>44832210</v>
      </c>
      <c r="H316" s="53"/>
      <c r="I316" s="5"/>
    </row>
    <row r="317" spans="1:9" ht="15">
      <c r="A317" s="55">
        <v>287</v>
      </c>
      <c r="B317" s="67" t="s">
        <v>560</v>
      </c>
      <c r="C317" s="67" t="s">
        <v>2282</v>
      </c>
      <c r="D317" s="16" t="s">
        <v>1462</v>
      </c>
      <c r="E317" s="53">
        <f>work!G317+work!H317</f>
        <v>38441594</v>
      </c>
      <c r="F317" s="53">
        <f>work!I317+work!J317</f>
        <v>37466247</v>
      </c>
      <c r="H317" s="53"/>
      <c r="I317" s="5"/>
    </row>
    <row r="318" spans="1:9" ht="15">
      <c r="A318" s="55">
        <v>288</v>
      </c>
      <c r="B318" s="67" t="s">
        <v>562</v>
      </c>
      <c r="C318" s="67" t="s">
        <v>2282</v>
      </c>
      <c r="D318" s="16" t="s">
        <v>563</v>
      </c>
      <c r="E318" s="53">
        <f>work!G318+work!H318</f>
        <v>2064511</v>
      </c>
      <c r="F318" s="53">
        <f>work!I318+work!J318</f>
        <v>660544</v>
      </c>
      <c r="H318" s="53"/>
      <c r="I318" s="5"/>
    </row>
    <row r="319" spans="1:9" ht="15">
      <c r="A319" s="55">
        <v>289</v>
      </c>
      <c r="B319" s="67" t="s">
        <v>565</v>
      </c>
      <c r="C319" s="67" t="s">
        <v>2282</v>
      </c>
      <c r="D319" s="16" t="s">
        <v>566</v>
      </c>
      <c r="E319" s="53">
        <f>work!G319+work!H319</f>
        <v>1434691</v>
      </c>
      <c r="F319" s="53">
        <f>work!I319+work!J319</f>
        <v>1872319</v>
      </c>
      <c r="H319" s="53"/>
      <c r="I319" s="5"/>
    </row>
    <row r="320" spans="1:9" ht="15">
      <c r="A320" s="55">
        <v>290</v>
      </c>
      <c r="B320" s="67" t="s">
        <v>568</v>
      </c>
      <c r="C320" s="67" t="s">
        <v>2282</v>
      </c>
      <c r="D320" s="16" t="s">
        <v>2009</v>
      </c>
      <c r="E320" s="53">
        <f>work!G320+work!H320</f>
        <v>11491060</v>
      </c>
      <c r="F320" s="53">
        <f>work!I320+work!J320</f>
        <v>25096519</v>
      </c>
      <c r="H320" s="53"/>
      <c r="I320" s="5"/>
    </row>
    <row r="321" spans="1:9" ht="15">
      <c r="A321" s="55">
        <v>291</v>
      </c>
      <c r="B321" s="67" t="s">
        <v>570</v>
      </c>
      <c r="C321" s="67" t="s">
        <v>2282</v>
      </c>
      <c r="D321" s="16" t="s">
        <v>2012</v>
      </c>
      <c r="E321" s="53">
        <f>work!G321+work!H321</f>
        <v>14498977</v>
      </c>
      <c r="F321" s="53">
        <f>work!I321+work!J321</f>
        <v>46937591</v>
      </c>
      <c r="H321" s="53"/>
      <c r="I321" s="5"/>
    </row>
    <row r="322" spans="1:9" ht="15">
      <c r="A322" s="55">
        <v>292</v>
      </c>
      <c r="B322" s="67" t="s">
        <v>572</v>
      </c>
      <c r="C322" s="67" t="s">
        <v>2282</v>
      </c>
      <c r="D322" s="16" t="s">
        <v>573</v>
      </c>
      <c r="E322" s="53">
        <f>work!G322+work!H322</f>
        <v>1853507</v>
      </c>
      <c r="F322" s="53">
        <f>work!I322+work!J322</f>
        <v>1185664</v>
      </c>
      <c r="H322" s="53"/>
      <c r="I322" s="5"/>
    </row>
    <row r="323" spans="1:9" ht="15">
      <c r="A323" s="55">
        <v>293</v>
      </c>
      <c r="B323" s="67" t="s">
        <v>575</v>
      </c>
      <c r="C323" s="67" t="s">
        <v>2282</v>
      </c>
      <c r="D323" s="16" t="s">
        <v>576</v>
      </c>
      <c r="E323" s="53">
        <f>work!G323+work!H323</f>
        <v>19473446</v>
      </c>
      <c r="F323" s="53">
        <f>work!I323+work!J323</f>
        <v>76235629</v>
      </c>
      <c r="H323" s="53"/>
      <c r="I323" s="5"/>
    </row>
    <row r="324" spans="1:9" ht="15">
      <c r="A324" s="55">
        <v>294</v>
      </c>
      <c r="B324" s="67" t="s">
        <v>578</v>
      </c>
      <c r="C324" s="67" t="s">
        <v>2282</v>
      </c>
      <c r="D324" s="16" t="s">
        <v>579</v>
      </c>
      <c r="E324" s="53">
        <f>work!G324+work!H324</f>
        <v>25843654</v>
      </c>
      <c r="F324" s="53">
        <f>work!I324+work!J324</f>
        <v>57543476</v>
      </c>
      <c r="H324" s="53"/>
      <c r="I324" s="5"/>
    </row>
    <row r="325" spans="1:9" ht="15">
      <c r="A325" s="55">
        <v>295</v>
      </c>
      <c r="B325" s="67" t="s">
        <v>581</v>
      </c>
      <c r="C325" s="67" t="s">
        <v>2282</v>
      </c>
      <c r="D325" s="16" t="s">
        <v>582</v>
      </c>
      <c r="E325" s="53">
        <f>work!G325+work!H325</f>
        <v>13390250</v>
      </c>
      <c r="F325" s="53">
        <f>work!I325+work!J325</f>
        <v>60857603</v>
      </c>
      <c r="H325" s="53"/>
      <c r="I325" s="5"/>
    </row>
    <row r="326" spans="1:9" ht="15">
      <c r="A326" s="55">
        <v>296</v>
      </c>
      <c r="B326" s="67" t="s">
        <v>584</v>
      </c>
      <c r="C326" s="67" t="s">
        <v>2282</v>
      </c>
      <c r="D326" s="16" t="s">
        <v>5</v>
      </c>
      <c r="E326" s="53">
        <f>work!G326+work!H326</f>
        <v>11158970</v>
      </c>
      <c r="F326" s="53">
        <f>work!I326+work!J326</f>
        <v>22658641</v>
      </c>
      <c r="H326" s="53"/>
      <c r="I326" s="5"/>
    </row>
    <row r="327" spans="1:9" ht="15">
      <c r="A327" s="55">
        <v>297</v>
      </c>
      <c r="B327" s="67" t="s">
        <v>586</v>
      </c>
      <c r="C327" s="67" t="s">
        <v>2282</v>
      </c>
      <c r="D327" s="16" t="s">
        <v>587</v>
      </c>
      <c r="E327" s="53">
        <f>work!G327+work!H327</f>
        <v>35263629</v>
      </c>
      <c r="F327" s="53">
        <f>work!I327+work!J327</f>
        <v>66752839</v>
      </c>
      <c r="H327" s="53"/>
      <c r="I327" s="5"/>
    </row>
    <row r="328" spans="1:9" ht="15">
      <c r="A328" s="55">
        <v>298</v>
      </c>
      <c r="B328" s="67" t="s">
        <v>590</v>
      </c>
      <c r="C328" s="67" t="s">
        <v>588</v>
      </c>
      <c r="D328" s="16" t="s">
        <v>591</v>
      </c>
      <c r="E328" s="53">
        <f>work!G328+work!H328</f>
        <v>9027399</v>
      </c>
      <c r="F328" s="53">
        <f>work!I328+work!J328</f>
        <v>29824675</v>
      </c>
      <c r="H328" s="53"/>
      <c r="I328" s="5"/>
    </row>
    <row r="329" spans="1:9" ht="15">
      <c r="A329" s="55">
        <v>299</v>
      </c>
      <c r="B329" s="67" t="s">
        <v>593</v>
      </c>
      <c r="C329" s="67" t="s">
        <v>588</v>
      </c>
      <c r="D329" s="16" t="s">
        <v>594</v>
      </c>
      <c r="E329" s="53">
        <f>work!G329+work!H329</f>
        <v>3316450</v>
      </c>
      <c r="F329" s="53">
        <f>work!I329+work!J329</f>
        <v>33792568</v>
      </c>
      <c r="H329" s="53"/>
      <c r="I329" s="5"/>
    </row>
    <row r="330" spans="1:9" ht="15">
      <c r="A330" s="55">
        <v>300</v>
      </c>
      <c r="B330" s="67" t="s">
        <v>596</v>
      </c>
      <c r="C330" s="67" t="s">
        <v>588</v>
      </c>
      <c r="D330" s="16" t="s">
        <v>597</v>
      </c>
      <c r="E330" s="53">
        <f>work!G330+work!H330</f>
        <v>1087772</v>
      </c>
      <c r="F330" s="53">
        <f>work!I330+work!J330</f>
        <v>128114</v>
      </c>
      <c r="H330" s="53"/>
      <c r="I330" s="5"/>
    </row>
    <row r="331" spans="1:9" ht="15">
      <c r="A331" s="55">
        <v>301</v>
      </c>
      <c r="B331" s="67" t="s">
        <v>599</v>
      </c>
      <c r="C331" s="67" t="s">
        <v>588</v>
      </c>
      <c r="D331" s="16" t="s">
        <v>600</v>
      </c>
      <c r="E331" s="53">
        <f>work!G331+work!H331</f>
        <v>14105301</v>
      </c>
      <c r="F331" s="53">
        <f>work!I331+work!J331</f>
        <v>34956562</v>
      </c>
      <c r="H331" s="53"/>
      <c r="I331" s="5"/>
    </row>
    <row r="332" spans="1:9" ht="15">
      <c r="A332" s="55">
        <v>302</v>
      </c>
      <c r="B332" s="67" t="s">
        <v>602</v>
      </c>
      <c r="C332" s="67" t="s">
        <v>588</v>
      </c>
      <c r="D332" s="16" t="s">
        <v>603</v>
      </c>
      <c r="E332" s="53">
        <f>work!G332+work!H332</f>
        <v>31312643</v>
      </c>
      <c r="F332" s="53">
        <f>work!I332+work!J332</f>
        <v>60020803</v>
      </c>
      <c r="H332" s="53"/>
      <c r="I332" s="5"/>
    </row>
    <row r="333" spans="1:9" ht="15">
      <c r="A333" s="55">
        <v>303</v>
      </c>
      <c r="B333" s="67" t="s">
        <v>605</v>
      </c>
      <c r="C333" s="67" t="s">
        <v>588</v>
      </c>
      <c r="D333" s="16" t="s">
        <v>606</v>
      </c>
      <c r="E333" s="53">
        <f>work!G333+work!H333</f>
        <v>610045</v>
      </c>
      <c r="F333" s="53">
        <f>work!I333+work!J333</f>
        <v>170885</v>
      </c>
      <c r="H333" s="53"/>
      <c r="I333" s="5"/>
    </row>
    <row r="334" spans="1:9" ht="15">
      <c r="A334" s="55">
        <v>304</v>
      </c>
      <c r="B334" s="67" t="s">
        <v>608</v>
      </c>
      <c r="C334" s="67" t="s">
        <v>588</v>
      </c>
      <c r="D334" s="16" t="s">
        <v>609</v>
      </c>
      <c r="E334" s="53">
        <f>work!G334+work!H334</f>
        <v>9038790</v>
      </c>
      <c r="F334" s="53">
        <f>work!I334+work!J334</f>
        <v>4561655</v>
      </c>
      <c r="H334" s="53"/>
      <c r="I334" s="5"/>
    </row>
    <row r="335" spans="1:9" ht="15">
      <c r="A335" s="55">
        <v>305</v>
      </c>
      <c r="B335" s="67" t="s">
        <v>611</v>
      </c>
      <c r="C335" s="67" t="s">
        <v>588</v>
      </c>
      <c r="D335" s="16" t="s">
        <v>612</v>
      </c>
      <c r="E335" s="53">
        <f>work!G335+work!H335</f>
        <v>649933</v>
      </c>
      <c r="F335" s="53">
        <f>work!I335+work!J335</f>
        <v>291350</v>
      </c>
      <c r="H335" s="53"/>
      <c r="I335" s="5"/>
    </row>
    <row r="336" spans="1:9" ht="15">
      <c r="A336" s="55">
        <v>306</v>
      </c>
      <c r="B336" s="67" t="s">
        <v>614</v>
      </c>
      <c r="C336" s="67" t="s">
        <v>588</v>
      </c>
      <c r="D336" s="16" t="s">
        <v>615</v>
      </c>
      <c r="E336" s="53">
        <f>work!G336+work!H336</f>
        <v>17901192</v>
      </c>
      <c r="F336" s="53">
        <f>work!I336+work!J336</f>
        <v>6630113</v>
      </c>
      <c r="H336" s="53"/>
      <c r="I336" s="5"/>
    </row>
    <row r="337" spans="1:9" ht="15">
      <c r="A337" s="55">
        <v>307</v>
      </c>
      <c r="B337" s="67" t="s">
        <v>617</v>
      </c>
      <c r="C337" s="67" t="s">
        <v>588</v>
      </c>
      <c r="D337" s="16" t="s">
        <v>618</v>
      </c>
      <c r="E337" s="53">
        <f>work!G337+work!H337</f>
        <v>7385495</v>
      </c>
      <c r="F337" s="53">
        <f>work!I337+work!J337</f>
        <v>4939153</v>
      </c>
      <c r="H337" s="53"/>
      <c r="I337" s="5"/>
    </row>
    <row r="338" spans="1:9" ht="15">
      <c r="A338" s="55">
        <v>308</v>
      </c>
      <c r="B338" s="67" t="s">
        <v>620</v>
      </c>
      <c r="C338" s="67" t="s">
        <v>588</v>
      </c>
      <c r="D338" s="16" t="s">
        <v>621</v>
      </c>
      <c r="E338" s="53">
        <f>work!G338+work!H338</f>
        <v>3352946</v>
      </c>
      <c r="F338" s="53">
        <f>work!I338+work!J338</f>
        <v>4971864</v>
      </c>
      <c r="H338" s="53"/>
      <c r="I338" s="5"/>
    </row>
    <row r="339" spans="1:9" ht="15">
      <c r="A339" s="55">
        <v>309</v>
      </c>
      <c r="B339" s="67" t="s">
        <v>623</v>
      </c>
      <c r="C339" s="67" t="s">
        <v>588</v>
      </c>
      <c r="D339" s="16" t="s">
        <v>624</v>
      </c>
      <c r="E339" s="53">
        <f>work!G339+work!H339</f>
        <v>1992047</v>
      </c>
      <c r="F339" s="53">
        <f>work!I339+work!J339</f>
        <v>307209</v>
      </c>
      <c r="H339" s="53"/>
      <c r="I339" s="5"/>
    </row>
    <row r="340" spans="1:9" ht="15">
      <c r="A340" s="55">
        <v>310</v>
      </c>
      <c r="B340" s="67" t="s">
        <v>626</v>
      </c>
      <c r="C340" s="67" t="s">
        <v>588</v>
      </c>
      <c r="D340" s="16" t="s">
        <v>2128</v>
      </c>
      <c r="E340" s="53">
        <f>work!G340+work!H340</f>
        <v>63421763</v>
      </c>
      <c r="F340" s="53">
        <f>work!I340+work!J340</f>
        <v>19648116</v>
      </c>
      <c r="H340" s="53"/>
      <c r="I340" s="5"/>
    </row>
    <row r="341" spans="1:9" ht="15">
      <c r="A341" s="55">
        <v>311</v>
      </c>
      <c r="B341" s="67" t="s">
        <v>628</v>
      </c>
      <c r="C341" s="67" t="s">
        <v>588</v>
      </c>
      <c r="D341" s="16" t="s">
        <v>1122</v>
      </c>
      <c r="E341" s="53">
        <f>work!G341+work!H341</f>
        <v>7305084</v>
      </c>
      <c r="F341" s="53">
        <f>work!I341+work!J341</f>
        <v>34504108</v>
      </c>
      <c r="H341" s="53"/>
      <c r="I341" s="5"/>
    </row>
    <row r="342" spans="1:9" ht="15">
      <c r="A342" s="55">
        <v>312</v>
      </c>
      <c r="B342" s="67" t="s">
        <v>630</v>
      </c>
      <c r="C342" s="67" t="s">
        <v>588</v>
      </c>
      <c r="D342" s="16" t="s">
        <v>631</v>
      </c>
      <c r="E342" s="53">
        <f>work!G342+work!H342</f>
        <v>13554547</v>
      </c>
      <c r="F342" s="53">
        <f>work!I342+work!J342</f>
        <v>32928383</v>
      </c>
      <c r="H342" s="53"/>
      <c r="I342" s="5"/>
    </row>
    <row r="343" spans="1:9" ht="15">
      <c r="A343" s="55">
        <v>313</v>
      </c>
      <c r="B343" s="67" t="s">
        <v>633</v>
      </c>
      <c r="C343" s="67" t="s">
        <v>588</v>
      </c>
      <c r="D343" s="16" t="s">
        <v>634</v>
      </c>
      <c r="E343" s="53">
        <f>work!G343+work!H343</f>
        <v>11491277</v>
      </c>
      <c r="F343" s="53">
        <f>work!I343+work!J343</f>
        <v>20680274</v>
      </c>
      <c r="H343" s="53"/>
      <c r="I343" s="5"/>
    </row>
    <row r="344" spans="1:9" ht="15">
      <c r="A344" s="55">
        <v>314</v>
      </c>
      <c r="B344" s="67" t="s">
        <v>636</v>
      </c>
      <c r="C344" s="67" t="s">
        <v>588</v>
      </c>
      <c r="D344" s="16" t="s">
        <v>637</v>
      </c>
      <c r="E344" s="53">
        <f>work!G344+work!H344</f>
        <v>31608602</v>
      </c>
      <c r="F344" s="53">
        <f>work!I344+work!J344</f>
        <v>88576046</v>
      </c>
      <c r="H344" s="53"/>
      <c r="I344" s="5"/>
    </row>
    <row r="345" spans="1:9" ht="15">
      <c r="A345" s="55">
        <v>315</v>
      </c>
      <c r="B345" s="67" t="s">
        <v>639</v>
      </c>
      <c r="C345" s="67" t="s">
        <v>588</v>
      </c>
      <c r="D345" s="16" t="s">
        <v>640</v>
      </c>
      <c r="E345" s="53">
        <f>work!G345+work!H345</f>
        <v>9600226</v>
      </c>
      <c r="F345" s="53">
        <f>work!I345+work!J345</f>
        <v>109694595</v>
      </c>
      <c r="H345" s="53"/>
      <c r="I345" s="5"/>
    </row>
    <row r="346" spans="1:9" ht="15">
      <c r="A346" s="55">
        <v>316</v>
      </c>
      <c r="B346" s="67" t="s">
        <v>642</v>
      </c>
      <c r="C346" s="67" t="s">
        <v>588</v>
      </c>
      <c r="D346" s="16" t="s">
        <v>643</v>
      </c>
      <c r="E346" s="53">
        <f>work!G346+work!H346</f>
        <v>19099675</v>
      </c>
      <c r="F346" s="53">
        <f>work!I346+work!J346</f>
        <v>9216159</v>
      </c>
      <c r="H346" s="53"/>
      <c r="I346" s="5"/>
    </row>
    <row r="347" spans="1:9" ht="15">
      <c r="A347" s="55">
        <v>317</v>
      </c>
      <c r="B347" s="67" t="s">
        <v>645</v>
      </c>
      <c r="C347" s="67" t="s">
        <v>588</v>
      </c>
      <c r="D347" s="16" t="s">
        <v>646</v>
      </c>
      <c r="E347" s="53">
        <f>work!G347+work!H347</f>
        <v>1341062</v>
      </c>
      <c r="F347" s="53">
        <f>work!I347+work!J347</f>
        <v>822234</v>
      </c>
      <c r="H347" s="53"/>
      <c r="I347" s="5"/>
    </row>
    <row r="348" spans="1:9" ht="15">
      <c r="A348" s="55">
        <v>318</v>
      </c>
      <c r="B348" s="67" t="s">
        <v>648</v>
      </c>
      <c r="C348" s="67" t="s">
        <v>588</v>
      </c>
      <c r="D348" s="16" t="s">
        <v>649</v>
      </c>
      <c r="E348" s="53">
        <f>work!G348+work!H348</f>
        <v>28506028</v>
      </c>
      <c r="F348" s="53">
        <f>work!I348+work!J348</f>
        <v>67545114</v>
      </c>
      <c r="H348" s="53"/>
      <c r="I348" s="5"/>
    </row>
    <row r="349" spans="1:9" ht="15">
      <c r="A349" s="55">
        <v>319</v>
      </c>
      <c r="B349" s="67" t="s">
        <v>651</v>
      </c>
      <c r="C349" s="67" t="s">
        <v>588</v>
      </c>
      <c r="D349" s="16" t="s">
        <v>652</v>
      </c>
      <c r="E349" s="53">
        <f>work!G349+work!H349</f>
        <v>2637407</v>
      </c>
      <c r="F349" s="53">
        <f>work!I349+work!J349</f>
        <v>18582516</v>
      </c>
      <c r="H349" s="53"/>
      <c r="I349" s="5"/>
    </row>
    <row r="350" spans="1:9" ht="15">
      <c r="A350" s="55">
        <v>320</v>
      </c>
      <c r="B350" s="67" t="s">
        <v>654</v>
      </c>
      <c r="C350" s="67" t="s">
        <v>588</v>
      </c>
      <c r="D350" s="16" t="s">
        <v>655</v>
      </c>
      <c r="E350" s="53">
        <f>work!G350+work!H350</f>
        <v>3230940</v>
      </c>
      <c r="F350" s="53">
        <f>work!I350+work!J350</f>
        <v>14030080</v>
      </c>
      <c r="H350" s="53"/>
      <c r="I350" s="5"/>
    </row>
    <row r="351" spans="1:9" ht="15">
      <c r="A351" s="55">
        <v>321</v>
      </c>
      <c r="B351" s="67" t="s">
        <v>657</v>
      </c>
      <c r="C351" s="67" t="s">
        <v>588</v>
      </c>
      <c r="D351" s="16" t="s">
        <v>658</v>
      </c>
      <c r="E351" s="53">
        <f>work!G351+work!H351</f>
        <v>1805078</v>
      </c>
      <c r="F351" s="53">
        <f>work!I351+work!J351</f>
        <v>1562340</v>
      </c>
      <c r="H351" s="53"/>
      <c r="I351" s="5"/>
    </row>
    <row r="352" spans="1:9" ht="15">
      <c r="A352" s="55">
        <v>322</v>
      </c>
      <c r="B352" s="67" t="s">
        <v>660</v>
      </c>
      <c r="C352" s="67" t="s">
        <v>588</v>
      </c>
      <c r="D352" s="16" t="s">
        <v>661</v>
      </c>
      <c r="E352" s="53">
        <f>work!G352+work!H352</f>
        <v>30707008</v>
      </c>
      <c r="F352" s="53">
        <f>work!I352+work!J352</f>
        <v>91506696</v>
      </c>
      <c r="H352" s="53"/>
      <c r="I352" s="5"/>
    </row>
    <row r="353" spans="1:9" ht="15">
      <c r="A353" s="55">
        <v>323</v>
      </c>
      <c r="B353" s="67" t="s">
        <v>664</v>
      </c>
      <c r="C353" s="67" t="s">
        <v>662</v>
      </c>
      <c r="D353" s="16" t="s">
        <v>665</v>
      </c>
      <c r="E353" s="53">
        <f>work!G353+work!H353</f>
        <v>1363435</v>
      </c>
      <c r="F353" s="53">
        <f>work!I353+work!J353</f>
        <v>432574</v>
      </c>
      <c r="H353" s="53"/>
      <c r="I353" s="5"/>
    </row>
    <row r="354" spans="1:9" ht="15">
      <c r="A354" s="55">
        <v>324</v>
      </c>
      <c r="B354" s="67" t="s">
        <v>667</v>
      </c>
      <c r="C354" s="67" t="s">
        <v>662</v>
      </c>
      <c r="D354" s="16" t="s">
        <v>668</v>
      </c>
      <c r="E354" s="53">
        <f>work!G354+work!H354</f>
        <v>743962</v>
      </c>
      <c r="F354" s="53">
        <f>work!I354+work!J354</f>
        <v>135265</v>
      </c>
      <c r="H354" s="53"/>
      <c r="I354" s="5"/>
    </row>
    <row r="355" spans="1:9" ht="15">
      <c r="A355" s="55">
        <v>325</v>
      </c>
      <c r="B355" s="67" t="s">
        <v>670</v>
      </c>
      <c r="C355" s="67" t="s">
        <v>662</v>
      </c>
      <c r="D355" s="16" t="s">
        <v>671</v>
      </c>
      <c r="E355" s="53">
        <f>work!G355+work!H355</f>
        <v>6288676</v>
      </c>
      <c r="F355" s="53">
        <f>work!I355+work!J355</f>
        <v>3283340</v>
      </c>
      <c r="H355" s="53"/>
      <c r="I355" s="5"/>
    </row>
    <row r="356" spans="1:9" ht="15">
      <c r="A356" s="55">
        <v>326</v>
      </c>
      <c r="B356" s="67" t="s">
        <v>673</v>
      </c>
      <c r="C356" s="67" t="s">
        <v>662</v>
      </c>
      <c r="D356" s="16" t="s">
        <v>674</v>
      </c>
      <c r="E356" s="53">
        <f>work!G356+work!H356</f>
        <v>4083908</v>
      </c>
      <c r="F356" s="53">
        <f>work!I356+work!J356</f>
        <v>384124</v>
      </c>
      <c r="H356" s="53"/>
      <c r="I356" s="5"/>
    </row>
    <row r="357" spans="1:9" ht="15">
      <c r="A357" s="55">
        <v>327</v>
      </c>
      <c r="B357" s="67" t="s">
        <v>676</v>
      </c>
      <c r="C357" s="67" t="s">
        <v>662</v>
      </c>
      <c r="D357" s="16" t="s">
        <v>677</v>
      </c>
      <c r="E357" s="53">
        <f>work!G357+work!H357</f>
        <v>4764514</v>
      </c>
      <c r="F357" s="53">
        <f>work!I357+work!J357</f>
        <v>167286</v>
      </c>
      <c r="H357" s="53"/>
      <c r="I357" s="5"/>
    </row>
    <row r="358" spans="1:9" ht="15">
      <c r="A358" s="55">
        <v>328</v>
      </c>
      <c r="B358" s="67" t="s">
        <v>679</v>
      </c>
      <c r="C358" s="67" t="s">
        <v>662</v>
      </c>
      <c r="D358" s="16" t="s">
        <v>680</v>
      </c>
      <c r="E358" s="53">
        <f>work!G358+work!H358</f>
        <v>5049446</v>
      </c>
      <c r="F358" s="53">
        <f>work!I358+work!J358</f>
        <v>6280956</v>
      </c>
      <c r="H358" s="53"/>
      <c r="I358" s="5"/>
    </row>
    <row r="359" spans="1:9" ht="15">
      <c r="A359" s="55">
        <v>329</v>
      </c>
      <c r="B359" s="67" t="s">
        <v>682</v>
      </c>
      <c r="C359" s="67" t="s">
        <v>662</v>
      </c>
      <c r="D359" s="16" t="s">
        <v>683</v>
      </c>
      <c r="E359" s="53">
        <f>work!G359+work!H359</f>
        <v>3353057</v>
      </c>
      <c r="F359" s="53">
        <f>work!I359+work!J359</f>
        <v>503394</v>
      </c>
      <c r="H359" s="53"/>
      <c r="I359" s="5"/>
    </row>
    <row r="360" spans="1:9" ht="15">
      <c r="A360" s="55">
        <v>330</v>
      </c>
      <c r="B360" s="67" t="s">
        <v>685</v>
      </c>
      <c r="C360" s="67" t="s">
        <v>662</v>
      </c>
      <c r="D360" s="16" t="s">
        <v>686</v>
      </c>
      <c r="E360" s="53">
        <f>work!G360+work!H360</f>
        <v>4977768</v>
      </c>
      <c r="F360" s="53">
        <f>work!I360+work!J360</f>
        <v>503639</v>
      </c>
      <c r="H360" s="53"/>
      <c r="I360" s="5"/>
    </row>
    <row r="361" spans="1:9" ht="15">
      <c r="A361" s="55">
        <v>331</v>
      </c>
      <c r="B361" s="67" t="s">
        <v>688</v>
      </c>
      <c r="C361" s="67" t="s">
        <v>662</v>
      </c>
      <c r="D361" s="16" t="s">
        <v>689</v>
      </c>
      <c r="E361" s="53">
        <f>work!G361+work!H361</f>
        <v>15874805</v>
      </c>
      <c r="F361" s="53">
        <f>work!I361+work!J361</f>
        <v>2105193</v>
      </c>
      <c r="H361" s="53"/>
      <c r="I361" s="5"/>
    </row>
    <row r="362" spans="1:9" ht="15">
      <c r="A362" s="55">
        <v>332</v>
      </c>
      <c r="B362" s="67" t="s">
        <v>691</v>
      </c>
      <c r="C362" s="67" t="s">
        <v>662</v>
      </c>
      <c r="D362" s="16" t="s">
        <v>692</v>
      </c>
      <c r="E362" s="53">
        <f>work!G362+work!H362</f>
        <v>7382706</v>
      </c>
      <c r="F362" s="53">
        <f>work!I362+work!J362</f>
        <v>177565</v>
      </c>
      <c r="H362" s="53"/>
      <c r="I362" s="5"/>
    </row>
    <row r="363" spans="1:9" ht="15">
      <c r="A363" s="55">
        <v>333</v>
      </c>
      <c r="B363" s="67" t="s">
        <v>694</v>
      </c>
      <c r="C363" s="67" t="s">
        <v>662</v>
      </c>
      <c r="D363" s="16" t="s">
        <v>695</v>
      </c>
      <c r="E363" s="53">
        <f>work!G363+work!H363</f>
        <v>3516899</v>
      </c>
      <c r="F363" s="53">
        <f>work!I363+work!J363</f>
        <v>12497571</v>
      </c>
      <c r="H363" s="53"/>
      <c r="I363" s="5"/>
    </row>
    <row r="364" spans="1:9" ht="15">
      <c r="A364" s="55">
        <v>334</v>
      </c>
      <c r="B364" s="67" t="s">
        <v>697</v>
      </c>
      <c r="C364" s="67" t="s">
        <v>662</v>
      </c>
      <c r="D364" s="16" t="s">
        <v>698</v>
      </c>
      <c r="E364" s="53">
        <f>work!G364+work!H364</f>
        <v>1062558</v>
      </c>
      <c r="F364" s="53">
        <f>work!I364+work!J364</f>
        <v>1493405</v>
      </c>
      <c r="H364" s="53"/>
      <c r="I364" s="5"/>
    </row>
    <row r="365" spans="1:9" ht="15">
      <c r="A365" s="55">
        <v>335</v>
      </c>
      <c r="B365" s="67" t="s">
        <v>700</v>
      </c>
      <c r="C365" s="67" t="s">
        <v>662</v>
      </c>
      <c r="D365" s="16" t="s">
        <v>701</v>
      </c>
      <c r="E365" s="53">
        <f>work!G365+work!H365</f>
        <v>7741836</v>
      </c>
      <c r="F365" s="53">
        <f>work!I365+work!J365</f>
        <v>288043</v>
      </c>
      <c r="H365" s="53"/>
      <c r="I365" s="5"/>
    </row>
    <row r="366" spans="1:9" ht="15">
      <c r="A366" s="55">
        <v>336</v>
      </c>
      <c r="B366" s="67" t="s">
        <v>703</v>
      </c>
      <c r="C366" s="67" t="s">
        <v>662</v>
      </c>
      <c r="D366" s="16" t="s">
        <v>704</v>
      </c>
      <c r="E366" s="53">
        <f>work!G366+work!H366</f>
        <v>329577</v>
      </c>
      <c r="F366" s="53">
        <f>work!I366+work!J366</f>
        <v>123056</v>
      </c>
      <c r="H366" s="53"/>
      <c r="I366" s="5"/>
    </row>
    <row r="367" spans="1:9" ht="15">
      <c r="A367" s="55">
        <v>337</v>
      </c>
      <c r="B367" s="67" t="s">
        <v>706</v>
      </c>
      <c r="C367" s="67" t="s">
        <v>662</v>
      </c>
      <c r="D367" s="16" t="s">
        <v>707</v>
      </c>
      <c r="E367" s="53">
        <f>work!G367+work!H367</f>
        <v>2624161</v>
      </c>
      <c r="F367" s="53">
        <f>work!I367+work!J367</f>
        <v>7942058</v>
      </c>
      <c r="H367" s="53"/>
      <c r="I367" s="5"/>
    </row>
    <row r="368" spans="1:9" ht="15">
      <c r="A368" s="55">
        <v>338</v>
      </c>
      <c r="B368" s="67" t="s">
        <v>709</v>
      </c>
      <c r="C368" s="67" t="s">
        <v>662</v>
      </c>
      <c r="D368" s="16" t="s">
        <v>710</v>
      </c>
      <c r="E368" s="53">
        <f>work!G368+work!H368</f>
        <v>16314017</v>
      </c>
      <c r="F368" s="53">
        <f>work!I368+work!J368</f>
        <v>94458681</v>
      </c>
      <c r="H368" s="53"/>
      <c r="I368" s="5"/>
    </row>
    <row r="369" spans="1:9" ht="15">
      <c r="A369" s="55">
        <v>339</v>
      </c>
      <c r="B369" s="67" t="s">
        <v>712</v>
      </c>
      <c r="C369" s="67" t="s">
        <v>662</v>
      </c>
      <c r="D369" s="16" t="s">
        <v>713</v>
      </c>
      <c r="E369" s="53">
        <f>work!G369+work!H369</f>
        <v>2477567</v>
      </c>
      <c r="F369" s="53">
        <f>work!I369+work!J369</f>
        <v>74856</v>
      </c>
      <c r="H369" s="53"/>
      <c r="I369" s="5"/>
    </row>
    <row r="370" spans="1:9" ht="15">
      <c r="A370" s="55">
        <v>340</v>
      </c>
      <c r="B370" s="67" t="s">
        <v>715</v>
      </c>
      <c r="C370" s="67" t="s">
        <v>662</v>
      </c>
      <c r="D370" s="16" t="s">
        <v>716</v>
      </c>
      <c r="E370" s="53">
        <f>work!G370+work!H370</f>
        <v>11300988</v>
      </c>
      <c r="F370" s="53">
        <f>work!I370+work!J370</f>
        <v>4029786</v>
      </c>
      <c r="H370" s="53"/>
      <c r="I370" s="5"/>
    </row>
    <row r="371" spans="1:9" ht="15">
      <c r="A371" s="55">
        <v>341</v>
      </c>
      <c r="B371" s="67" t="s">
        <v>718</v>
      </c>
      <c r="C371" s="67" t="s">
        <v>662</v>
      </c>
      <c r="D371" s="16" t="s">
        <v>719</v>
      </c>
      <c r="E371" s="53">
        <f>work!G371+work!H371</f>
        <v>23983089</v>
      </c>
      <c r="F371" s="53">
        <f>work!I371+work!J371</f>
        <v>17360027</v>
      </c>
      <c r="H371" s="53"/>
      <c r="I371" s="5"/>
    </row>
    <row r="372" spans="1:9" ht="15">
      <c r="A372" s="55">
        <v>342</v>
      </c>
      <c r="B372" s="67" t="s">
        <v>721</v>
      </c>
      <c r="C372" s="67" t="s">
        <v>662</v>
      </c>
      <c r="D372" s="16" t="s">
        <v>722</v>
      </c>
      <c r="E372" s="53">
        <f>work!G372+work!H372</f>
        <v>1103561</v>
      </c>
      <c r="F372" s="53">
        <f>work!I372+work!J372</f>
        <v>0</v>
      </c>
      <c r="H372" s="53"/>
      <c r="I372" s="5"/>
    </row>
    <row r="373" spans="1:9" ht="15">
      <c r="A373" s="55">
        <v>343</v>
      </c>
      <c r="B373" s="67" t="s">
        <v>724</v>
      </c>
      <c r="C373" s="67" t="s">
        <v>662</v>
      </c>
      <c r="D373" s="16" t="s">
        <v>725</v>
      </c>
      <c r="E373" s="53">
        <f>work!G373+work!H373</f>
        <v>1593037</v>
      </c>
      <c r="F373" s="53">
        <f>work!I373+work!J373</f>
        <v>262964</v>
      </c>
      <c r="H373" s="53"/>
      <c r="I373" s="5"/>
    </row>
    <row r="374" spans="1:9" ht="15">
      <c r="A374" s="55">
        <v>344</v>
      </c>
      <c r="B374" s="67" t="s">
        <v>727</v>
      </c>
      <c r="C374" s="67" t="s">
        <v>662</v>
      </c>
      <c r="D374" s="16" t="s">
        <v>728</v>
      </c>
      <c r="E374" s="53">
        <f>work!G374+work!H374</f>
        <v>1774513</v>
      </c>
      <c r="F374" s="53">
        <f>work!I374+work!J374</f>
        <v>1357359</v>
      </c>
      <c r="H374" s="53"/>
      <c r="I374" s="5"/>
    </row>
    <row r="375" spans="1:9" ht="15">
      <c r="A375" s="55">
        <v>345</v>
      </c>
      <c r="B375" s="67" t="s">
        <v>730</v>
      </c>
      <c r="C375" s="67" t="s">
        <v>662</v>
      </c>
      <c r="D375" s="16" t="s">
        <v>731</v>
      </c>
      <c r="E375" s="53">
        <f>work!G375+work!H375</f>
        <v>8718722</v>
      </c>
      <c r="F375" s="53">
        <f>work!I375+work!J375</f>
        <v>1489959</v>
      </c>
      <c r="H375" s="53"/>
      <c r="I375" s="5"/>
    </row>
    <row r="376" spans="1:9" ht="15">
      <c r="A376" s="55">
        <v>346</v>
      </c>
      <c r="B376" s="67" t="s">
        <v>733</v>
      </c>
      <c r="C376" s="67" t="s">
        <v>662</v>
      </c>
      <c r="D376" s="16" t="s">
        <v>734</v>
      </c>
      <c r="E376" s="53">
        <f>work!G376+work!H376</f>
        <v>340300</v>
      </c>
      <c r="F376" s="53">
        <f>work!I376+work!J376</f>
        <v>29190</v>
      </c>
      <c r="H376" s="53"/>
      <c r="I376" s="5"/>
    </row>
    <row r="377" spans="1:9" ht="15">
      <c r="A377" s="55">
        <v>347</v>
      </c>
      <c r="B377" s="67" t="s">
        <v>736</v>
      </c>
      <c r="C377" s="67" t="s">
        <v>662</v>
      </c>
      <c r="D377" s="16" t="s">
        <v>737</v>
      </c>
      <c r="E377" s="53">
        <f>work!G377+work!H377</f>
        <v>16909012</v>
      </c>
      <c r="F377" s="53">
        <f>work!I377+work!J377</f>
        <v>19480984</v>
      </c>
      <c r="H377" s="53"/>
      <c r="I377" s="5"/>
    </row>
    <row r="378" spans="1:9" ht="15">
      <c r="A378" s="55">
        <v>348</v>
      </c>
      <c r="B378" s="67" t="s">
        <v>739</v>
      </c>
      <c r="C378" s="67" t="s">
        <v>662</v>
      </c>
      <c r="D378" s="16" t="s">
        <v>740</v>
      </c>
      <c r="E378" s="53">
        <f>work!G378+work!H378</f>
        <v>40604628</v>
      </c>
      <c r="F378" s="53">
        <f>work!I378+work!J378</f>
        <v>9189851</v>
      </c>
      <c r="H378" s="53"/>
      <c r="I378" s="5"/>
    </row>
    <row r="379" spans="1:9" ht="15">
      <c r="A379" s="55">
        <v>349</v>
      </c>
      <c r="B379" s="67" t="s">
        <v>742</v>
      </c>
      <c r="C379" s="67" t="s">
        <v>662</v>
      </c>
      <c r="D379" s="16" t="s">
        <v>743</v>
      </c>
      <c r="E379" s="53">
        <f>work!G379+work!H379</f>
        <v>6925988</v>
      </c>
      <c r="F379" s="53">
        <f>work!I379+work!J379</f>
        <v>950027</v>
      </c>
      <c r="H379" s="53"/>
      <c r="I379" s="5"/>
    </row>
    <row r="380" spans="1:9" ht="15">
      <c r="A380" s="55">
        <v>350</v>
      </c>
      <c r="B380" s="67" t="s">
        <v>745</v>
      </c>
      <c r="C380" s="67" t="s">
        <v>662</v>
      </c>
      <c r="D380" s="16" t="s">
        <v>746</v>
      </c>
      <c r="E380" s="53">
        <f>work!G380+work!H380</f>
        <v>28497216</v>
      </c>
      <c r="F380" s="53">
        <f>work!I380+work!J380</f>
        <v>8209442</v>
      </c>
      <c r="H380" s="53"/>
      <c r="I380" s="5"/>
    </row>
    <row r="381" spans="1:9" ht="15">
      <c r="A381" s="55">
        <v>351</v>
      </c>
      <c r="B381" s="67" t="s">
        <v>748</v>
      </c>
      <c r="C381" s="67" t="s">
        <v>662</v>
      </c>
      <c r="D381" s="16" t="s">
        <v>749</v>
      </c>
      <c r="E381" s="53">
        <f>work!G381+work!H381</f>
        <v>2342930</v>
      </c>
      <c r="F381" s="53">
        <f>work!I381+work!J381</f>
        <v>864970</v>
      </c>
      <c r="H381" s="53"/>
      <c r="I381" s="5"/>
    </row>
    <row r="382" spans="1:9" ht="15">
      <c r="A382" s="55">
        <v>352</v>
      </c>
      <c r="B382" s="67" t="s">
        <v>751</v>
      </c>
      <c r="C382" s="67" t="s">
        <v>662</v>
      </c>
      <c r="D382" s="16" t="s">
        <v>754</v>
      </c>
      <c r="E382" s="53">
        <f>work!G382+work!H382</f>
        <v>7411374</v>
      </c>
      <c r="F382" s="53">
        <f>work!I382+work!J382</f>
        <v>2067506</v>
      </c>
      <c r="H382" s="53"/>
      <c r="I382" s="5"/>
    </row>
    <row r="383" spans="1:9" ht="15">
      <c r="A383" s="55">
        <v>353</v>
      </c>
      <c r="B383" s="67" t="s">
        <v>756</v>
      </c>
      <c r="C383" s="67" t="s">
        <v>662</v>
      </c>
      <c r="D383" s="16" t="s">
        <v>757</v>
      </c>
      <c r="E383" s="53">
        <f>work!G383+work!H383</f>
        <v>47144526</v>
      </c>
      <c r="F383" s="53">
        <f>work!I383+work!J383</f>
        <v>9455193</v>
      </c>
      <c r="H383" s="53"/>
      <c r="I383" s="5"/>
    </row>
    <row r="384" spans="1:9" ht="15">
      <c r="A384" s="55">
        <v>354</v>
      </c>
      <c r="B384" s="67" t="s">
        <v>759</v>
      </c>
      <c r="C384" s="67" t="s">
        <v>662</v>
      </c>
      <c r="D384" s="16" t="s">
        <v>760</v>
      </c>
      <c r="E384" s="53">
        <f>work!G384+work!H384</f>
        <v>4550129</v>
      </c>
      <c r="F384" s="53">
        <f>work!I384+work!J384</f>
        <v>3088341</v>
      </c>
      <c r="H384" s="53"/>
      <c r="I384" s="5"/>
    </row>
    <row r="385" spans="1:9" ht="15">
      <c r="A385" s="55">
        <v>355</v>
      </c>
      <c r="B385" s="67" t="s">
        <v>762</v>
      </c>
      <c r="C385" s="67" t="s">
        <v>662</v>
      </c>
      <c r="D385" s="16" t="s">
        <v>763</v>
      </c>
      <c r="E385" s="53">
        <f>work!G385+work!H385</f>
        <v>10312046</v>
      </c>
      <c r="F385" s="53">
        <f>work!I385+work!J385</f>
        <v>1863083</v>
      </c>
      <c r="H385" s="53"/>
      <c r="I385" s="5"/>
    </row>
    <row r="386" spans="1:9" ht="15">
      <c r="A386" s="55">
        <v>356</v>
      </c>
      <c r="B386" s="67" t="s">
        <v>765</v>
      </c>
      <c r="C386" s="67" t="s">
        <v>662</v>
      </c>
      <c r="D386" s="16" t="s">
        <v>766</v>
      </c>
      <c r="E386" s="53">
        <f>work!G386+work!H386</f>
        <v>12272113</v>
      </c>
      <c r="F386" s="53">
        <f>work!I386+work!J386</f>
        <v>24611164</v>
      </c>
      <c r="H386" s="53"/>
      <c r="I386" s="5"/>
    </row>
    <row r="387" spans="1:9" ht="15">
      <c r="A387" s="55">
        <v>357</v>
      </c>
      <c r="B387" s="67" t="s">
        <v>768</v>
      </c>
      <c r="C387" s="67" t="s">
        <v>662</v>
      </c>
      <c r="D387" s="16" t="s">
        <v>769</v>
      </c>
      <c r="E387" s="53">
        <f>work!G387+work!H387</f>
        <v>1020316</v>
      </c>
      <c r="F387" s="53">
        <f>work!I387+work!J387</f>
        <v>2186737</v>
      </c>
      <c r="H387" s="53"/>
      <c r="I387" s="5"/>
    </row>
    <row r="388" spans="1:9" ht="15">
      <c r="A388" s="55">
        <v>358</v>
      </c>
      <c r="B388" s="67" t="s">
        <v>771</v>
      </c>
      <c r="C388" s="67" t="s">
        <v>662</v>
      </c>
      <c r="D388" s="16" t="s">
        <v>772</v>
      </c>
      <c r="E388" s="53">
        <f>work!G388+work!H388</f>
        <v>4437234</v>
      </c>
      <c r="F388" s="53">
        <f>work!I388+work!J388</f>
        <v>9867779</v>
      </c>
      <c r="H388" s="53"/>
      <c r="I388" s="5"/>
    </row>
    <row r="389" spans="1:9" ht="15">
      <c r="A389" s="55">
        <v>359</v>
      </c>
      <c r="B389" s="67" t="s">
        <v>774</v>
      </c>
      <c r="C389" s="67" t="s">
        <v>662</v>
      </c>
      <c r="D389" s="16" t="s">
        <v>775</v>
      </c>
      <c r="E389" s="53">
        <f>work!G389+work!H389</f>
        <v>16394740</v>
      </c>
      <c r="F389" s="53">
        <f>work!I389+work!J389</f>
        <v>10984918</v>
      </c>
      <c r="H389" s="53"/>
      <c r="I389" s="5"/>
    </row>
    <row r="390" spans="1:9" ht="15">
      <c r="A390" s="55">
        <v>360</v>
      </c>
      <c r="B390" s="67" t="s">
        <v>777</v>
      </c>
      <c r="C390" s="67" t="s">
        <v>662</v>
      </c>
      <c r="D390" s="16" t="s">
        <v>778</v>
      </c>
      <c r="E390" s="53">
        <f>work!G390+work!H390</f>
        <v>3555214</v>
      </c>
      <c r="F390" s="53">
        <f>work!I390+work!J390</f>
        <v>678162</v>
      </c>
      <c r="H390" s="53"/>
      <c r="I390" s="5"/>
    </row>
    <row r="391" spans="1:9" ht="15">
      <c r="A391" s="55">
        <v>361</v>
      </c>
      <c r="B391" s="67" t="s">
        <v>780</v>
      </c>
      <c r="C391" s="67" t="s">
        <v>662</v>
      </c>
      <c r="D391" s="16" t="s">
        <v>781</v>
      </c>
      <c r="E391" s="53">
        <f>work!G391+work!H391</f>
        <v>5678612</v>
      </c>
      <c r="F391" s="53">
        <f>work!I391+work!J391</f>
        <v>4694908</v>
      </c>
      <c r="H391" s="53"/>
      <c r="I391" s="5"/>
    </row>
    <row r="392" spans="1:9" ht="15">
      <c r="A392" s="55">
        <v>362</v>
      </c>
      <c r="B392" s="67" t="s">
        <v>783</v>
      </c>
      <c r="C392" s="67" t="s">
        <v>662</v>
      </c>
      <c r="D392" s="16" t="s">
        <v>784</v>
      </c>
      <c r="E392" s="53">
        <f>work!G392+work!H392</f>
        <v>7548605</v>
      </c>
      <c r="F392" s="53">
        <f>work!I392+work!J392</f>
        <v>13391058</v>
      </c>
      <c r="H392" s="53"/>
      <c r="I392" s="5"/>
    </row>
    <row r="393" spans="1:9" ht="15">
      <c r="A393" s="55">
        <v>363</v>
      </c>
      <c r="B393" s="67" t="s">
        <v>786</v>
      </c>
      <c r="C393" s="67" t="s">
        <v>662</v>
      </c>
      <c r="D393" s="16" t="s">
        <v>787</v>
      </c>
      <c r="E393" s="53">
        <f>work!G393+work!H393</f>
        <v>183484</v>
      </c>
      <c r="F393" s="53">
        <f>work!I393+work!J393</f>
        <v>316900</v>
      </c>
      <c r="H393" s="53"/>
      <c r="I393" s="5"/>
    </row>
    <row r="394" spans="1:9" ht="15">
      <c r="A394" s="55">
        <v>364</v>
      </c>
      <c r="B394" s="67" t="s">
        <v>789</v>
      </c>
      <c r="C394" s="67" t="s">
        <v>662</v>
      </c>
      <c r="D394" s="16" t="s">
        <v>790</v>
      </c>
      <c r="E394" s="53">
        <f>work!G394+work!H394</f>
        <v>33116565</v>
      </c>
      <c r="F394" s="53">
        <f>work!I394+work!J394</f>
        <v>347894</v>
      </c>
      <c r="H394" s="53"/>
      <c r="I394" s="5"/>
    </row>
    <row r="395" spans="1:9" ht="15">
      <c r="A395" s="55">
        <v>365</v>
      </c>
      <c r="B395" s="67" t="s">
        <v>792</v>
      </c>
      <c r="C395" s="67" t="s">
        <v>662</v>
      </c>
      <c r="D395" s="16" t="s">
        <v>793</v>
      </c>
      <c r="E395" s="53">
        <f>work!G395+work!H395</f>
        <v>2765818</v>
      </c>
      <c r="F395" s="53">
        <f>work!I395+work!J395</f>
        <v>579312</v>
      </c>
      <c r="H395" s="53"/>
      <c r="I395" s="5"/>
    </row>
    <row r="396" spans="1:9" ht="15">
      <c r="A396" s="55">
        <v>366</v>
      </c>
      <c r="B396" s="67" t="s">
        <v>795</v>
      </c>
      <c r="C396" s="67" t="s">
        <v>662</v>
      </c>
      <c r="D396" s="16" t="s">
        <v>796</v>
      </c>
      <c r="E396" s="53">
        <f>work!G396+work!H396</f>
        <v>10345654</v>
      </c>
      <c r="F396" s="53">
        <f>work!I396+work!J396</f>
        <v>516378</v>
      </c>
      <c r="H396" s="53"/>
      <c r="I396" s="5"/>
    </row>
    <row r="397" spans="1:9" ht="15">
      <c r="A397" s="55">
        <v>367</v>
      </c>
      <c r="B397" s="67" t="s">
        <v>798</v>
      </c>
      <c r="C397" s="67" t="s">
        <v>662</v>
      </c>
      <c r="D397" s="16" t="s">
        <v>799</v>
      </c>
      <c r="E397" s="53">
        <f>work!G397+work!H397</f>
        <v>6326731</v>
      </c>
      <c r="F397" s="53">
        <f>work!I397+work!J397</f>
        <v>2381644</v>
      </c>
      <c r="H397" s="53"/>
      <c r="I397" s="5"/>
    </row>
    <row r="398" spans="1:9" ht="15">
      <c r="A398" s="55">
        <v>368</v>
      </c>
      <c r="B398" s="67" t="s">
        <v>801</v>
      </c>
      <c r="C398" s="67" t="s">
        <v>662</v>
      </c>
      <c r="D398" s="16" t="s">
        <v>802</v>
      </c>
      <c r="E398" s="53">
        <f>work!G398+work!H398</f>
        <v>223370</v>
      </c>
      <c r="F398" s="53">
        <f>work!I398+work!J398</f>
        <v>8600</v>
      </c>
      <c r="H398" s="53"/>
      <c r="I398" s="5"/>
    </row>
    <row r="399" spans="1:9" ht="15">
      <c r="A399" s="55">
        <v>369</v>
      </c>
      <c r="B399" s="67" t="s">
        <v>804</v>
      </c>
      <c r="C399" s="67" t="s">
        <v>662</v>
      </c>
      <c r="D399" s="16" t="s">
        <v>4</v>
      </c>
      <c r="E399" s="53">
        <f>work!G399+work!H399</f>
        <v>1134609</v>
      </c>
      <c r="F399" s="53">
        <f>work!I399+work!J399</f>
        <v>177504</v>
      </c>
      <c r="H399" s="53"/>
      <c r="I399" s="5"/>
    </row>
    <row r="400" spans="1:9" ht="15">
      <c r="A400" s="55">
        <v>370</v>
      </c>
      <c r="B400" s="67" t="s">
        <v>806</v>
      </c>
      <c r="C400" s="67" t="s">
        <v>662</v>
      </c>
      <c r="D400" s="16" t="s">
        <v>807</v>
      </c>
      <c r="E400" s="53">
        <f>work!G400+work!H400</f>
        <v>19848058</v>
      </c>
      <c r="F400" s="53">
        <f>work!I400+work!J400</f>
        <v>2676167</v>
      </c>
      <c r="H400" s="53"/>
      <c r="I400" s="5"/>
    </row>
    <row r="401" spans="1:9" ht="15">
      <c r="A401" s="55">
        <v>371</v>
      </c>
      <c r="B401" s="67" t="s">
        <v>809</v>
      </c>
      <c r="C401" s="67" t="s">
        <v>662</v>
      </c>
      <c r="D401" s="16" t="s">
        <v>1119</v>
      </c>
      <c r="E401" s="53">
        <f>work!G401+work!H401</f>
        <v>2122064</v>
      </c>
      <c r="F401" s="53">
        <f>work!I401+work!J401</f>
        <v>383225</v>
      </c>
      <c r="H401" s="53"/>
      <c r="I401" s="5"/>
    </row>
    <row r="402" spans="1:9" ht="15">
      <c r="A402" s="55">
        <v>372</v>
      </c>
      <c r="B402" s="67" t="s">
        <v>811</v>
      </c>
      <c r="C402" s="67" t="s">
        <v>662</v>
      </c>
      <c r="D402" s="16" t="s">
        <v>812</v>
      </c>
      <c r="E402" s="53">
        <f>work!G402+work!H402</f>
        <v>2052230</v>
      </c>
      <c r="F402" s="53">
        <f>work!I402+work!J402</f>
        <v>2736351</v>
      </c>
      <c r="H402" s="53"/>
      <c r="I402" s="5"/>
    </row>
    <row r="403" spans="1:9" ht="15">
      <c r="A403" s="55">
        <v>373</v>
      </c>
      <c r="B403" s="67" t="s">
        <v>814</v>
      </c>
      <c r="C403" s="67" t="s">
        <v>662</v>
      </c>
      <c r="D403" s="16" t="s">
        <v>815</v>
      </c>
      <c r="E403" s="53">
        <f>work!G403+work!H403</f>
        <v>6294100</v>
      </c>
      <c r="F403" s="53">
        <f>work!I403+work!J403</f>
        <v>2627172</v>
      </c>
      <c r="H403" s="53"/>
      <c r="I403" s="5"/>
    </row>
    <row r="404" spans="1:9" ht="15">
      <c r="A404" s="55">
        <v>374</v>
      </c>
      <c r="B404" s="67" t="s">
        <v>817</v>
      </c>
      <c r="C404" s="67" t="s">
        <v>662</v>
      </c>
      <c r="D404" s="16" t="s">
        <v>818</v>
      </c>
      <c r="E404" s="53">
        <f>work!G404+work!H404</f>
        <v>16532825</v>
      </c>
      <c r="F404" s="53">
        <f>work!I404+work!J404</f>
        <v>14642005</v>
      </c>
      <c r="H404" s="53"/>
      <c r="I404" s="5"/>
    </row>
    <row r="405" spans="1:9" ht="15">
      <c r="A405" s="55">
        <v>375</v>
      </c>
      <c r="B405" s="67" t="s">
        <v>820</v>
      </c>
      <c r="C405" s="67" t="s">
        <v>662</v>
      </c>
      <c r="D405" s="16" t="s">
        <v>821</v>
      </c>
      <c r="E405" s="53">
        <f>work!G405+work!H405</f>
        <v>4991400</v>
      </c>
      <c r="F405" s="53">
        <f>work!I405+work!J405</f>
        <v>5279539</v>
      </c>
      <c r="H405" s="53"/>
      <c r="I405" s="5"/>
    </row>
    <row r="406" spans="1:9" ht="15">
      <c r="A406" s="55">
        <v>376</v>
      </c>
      <c r="B406" s="67" t="s">
        <v>824</v>
      </c>
      <c r="C406" s="67" t="s">
        <v>822</v>
      </c>
      <c r="D406" s="16" t="s">
        <v>825</v>
      </c>
      <c r="E406" s="53">
        <f>work!G406+work!H406</f>
        <v>2971386</v>
      </c>
      <c r="F406" s="53">
        <f>work!I406+work!J406</f>
        <v>14609114</v>
      </c>
      <c r="H406" s="53"/>
      <c r="I406" s="5"/>
    </row>
    <row r="407" spans="1:9" ht="15">
      <c r="A407" s="55">
        <v>377</v>
      </c>
      <c r="B407" s="67" t="s">
        <v>827</v>
      </c>
      <c r="C407" s="67" t="s">
        <v>822</v>
      </c>
      <c r="D407" s="16" t="s">
        <v>828</v>
      </c>
      <c r="E407" s="53">
        <f>work!G407+work!H407</f>
        <v>3775919</v>
      </c>
      <c r="F407" s="53">
        <f>work!I407+work!J407</f>
        <v>72000</v>
      </c>
      <c r="H407" s="53"/>
      <c r="I407" s="5"/>
    </row>
    <row r="408" spans="1:9" ht="15">
      <c r="A408" s="55">
        <v>378</v>
      </c>
      <c r="B408" s="67" t="s">
        <v>830</v>
      </c>
      <c r="C408" s="67" t="s">
        <v>822</v>
      </c>
      <c r="D408" s="16" t="s">
        <v>831</v>
      </c>
      <c r="E408" s="53">
        <f>work!G408+work!H408</f>
        <v>1364082</v>
      </c>
      <c r="F408" s="53">
        <f>work!I408+work!J408</f>
        <v>831321</v>
      </c>
      <c r="H408" s="53"/>
      <c r="I408" s="5"/>
    </row>
    <row r="409" spans="1:9" ht="15">
      <c r="A409" s="55">
        <v>379</v>
      </c>
      <c r="B409" s="67" t="s">
        <v>833</v>
      </c>
      <c r="C409" s="67" t="s">
        <v>822</v>
      </c>
      <c r="D409" s="16" t="s">
        <v>834</v>
      </c>
      <c r="E409" s="53">
        <f>work!G409+work!H409</f>
        <v>10483908</v>
      </c>
      <c r="F409" s="53">
        <f>work!I409+work!J409</f>
        <v>954900</v>
      </c>
      <c r="H409" s="53"/>
      <c r="I409" s="5"/>
    </row>
    <row r="410" spans="1:9" ht="15">
      <c r="A410" s="55">
        <v>380</v>
      </c>
      <c r="B410" s="67" t="s">
        <v>836</v>
      </c>
      <c r="C410" s="67" t="s">
        <v>822</v>
      </c>
      <c r="D410" s="16" t="s">
        <v>837</v>
      </c>
      <c r="E410" s="53">
        <f>work!G410+work!H410</f>
        <v>27855673</v>
      </c>
      <c r="F410" s="53">
        <f>work!I410+work!J410</f>
        <v>4179987</v>
      </c>
      <c r="H410" s="53"/>
      <c r="I410" s="5"/>
    </row>
    <row r="411" spans="1:9" ht="15">
      <c r="A411" s="55">
        <v>381</v>
      </c>
      <c r="B411" s="67" t="s">
        <v>839</v>
      </c>
      <c r="C411" s="67" t="s">
        <v>822</v>
      </c>
      <c r="D411" s="16" t="s">
        <v>840</v>
      </c>
      <c r="E411" s="53">
        <f>work!G411+work!H411</f>
        <v>548396</v>
      </c>
      <c r="F411" s="53">
        <f>work!I411+work!J411</f>
        <v>1230953</v>
      </c>
      <c r="H411" s="53"/>
      <c r="I411" s="5"/>
    </row>
    <row r="412" spans="1:9" ht="15">
      <c r="A412" s="55">
        <v>382</v>
      </c>
      <c r="B412" s="67" t="s">
        <v>842</v>
      </c>
      <c r="C412" s="67" t="s">
        <v>822</v>
      </c>
      <c r="D412" s="16" t="s">
        <v>843</v>
      </c>
      <c r="E412" s="53">
        <f>work!G412+work!H412</f>
        <v>6313952</v>
      </c>
      <c r="F412" s="53">
        <f>work!I412+work!J412</f>
        <v>1820679</v>
      </c>
      <c r="H412" s="53"/>
      <c r="I412" s="5"/>
    </row>
    <row r="413" spans="1:9" ht="15">
      <c r="A413" s="55">
        <v>383</v>
      </c>
      <c r="B413" s="67" t="s">
        <v>845</v>
      </c>
      <c r="C413" s="67" t="s">
        <v>822</v>
      </c>
      <c r="D413" s="16" t="s">
        <v>846</v>
      </c>
      <c r="E413" s="53">
        <f>work!G413+work!H413</f>
        <v>13302230</v>
      </c>
      <c r="F413" s="53">
        <f>work!I413+work!J413</f>
        <v>7601675</v>
      </c>
      <c r="H413" s="53"/>
      <c r="I413" s="5"/>
    </row>
    <row r="414" spans="1:9" ht="15">
      <c r="A414" s="55">
        <v>384</v>
      </c>
      <c r="B414" s="67" t="s">
        <v>848</v>
      </c>
      <c r="C414" s="67" t="s">
        <v>822</v>
      </c>
      <c r="D414" s="16" t="s">
        <v>849</v>
      </c>
      <c r="E414" s="53">
        <f>work!G414+work!H414</f>
        <v>4557618</v>
      </c>
      <c r="F414" s="53">
        <f>work!I414+work!J414</f>
        <v>5008111</v>
      </c>
      <c r="H414" s="53"/>
      <c r="I414" s="5"/>
    </row>
    <row r="415" spans="1:9" ht="15">
      <c r="A415" s="55">
        <v>385</v>
      </c>
      <c r="B415" s="67" t="s">
        <v>851</v>
      </c>
      <c r="C415" s="67" t="s">
        <v>822</v>
      </c>
      <c r="D415" s="16" t="s">
        <v>852</v>
      </c>
      <c r="E415" s="53">
        <f>work!G415+work!H415</f>
        <v>4839567</v>
      </c>
      <c r="F415" s="53">
        <f>work!I415+work!J415</f>
        <v>115376247</v>
      </c>
      <c r="H415" s="53"/>
      <c r="I415" s="5"/>
    </row>
    <row r="416" spans="1:9" ht="15">
      <c r="A416" s="55">
        <v>386</v>
      </c>
      <c r="B416" s="67" t="s">
        <v>854</v>
      </c>
      <c r="C416" s="67" t="s">
        <v>822</v>
      </c>
      <c r="D416" s="16" t="s">
        <v>855</v>
      </c>
      <c r="E416" s="53">
        <f>work!G416+work!H416</f>
        <v>16884965</v>
      </c>
      <c r="F416" s="53">
        <f>work!I416+work!J416</f>
        <v>36652507</v>
      </c>
      <c r="H416" s="53"/>
      <c r="I416" s="5"/>
    </row>
    <row r="417" spans="1:9" ht="15">
      <c r="A417" s="55">
        <v>387</v>
      </c>
      <c r="B417" s="67" t="s">
        <v>857</v>
      </c>
      <c r="C417" s="67" t="s">
        <v>822</v>
      </c>
      <c r="D417" s="16" t="s">
        <v>858</v>
      </c>
      <c r="E417" s="53">
        <f>work!G417+work!H417</f>
        <v>6546087</v>
      </c>
      <c r="F417" s="53">
        <f>work!I417+work!J417</f>
        <v>16152055</v>
      </c>
      <c r="H417" s="53"/>
      <c r="I417" s="5"/>
    </row>
    <row r="418" spans="1:9" ht="15">
      <c r="A418" s="55">
        <v>388</v>
      </c>
      <c r="B418" s="67" t="s">
        <v>860</v>
      </c>
      <c r="C418" s="67" t="s">
        <v>822</v>
      </c>
      <c r="D418" s="16" t="s">
        <v>861</v>
      </c>
      <c r="E418" s="53">
        <f>work!G418+work!H418</f>
        <v>9168224</v>
      </c>
      <c r="F418" s="53">
        <f>work!I418+work!J418</f>
        <v>1919702</v>
      </c>
      <c r="H418" s="53"/>
      <c r="I418" s="5"/>
    </row>
    <row r="419" spans="1:9" ht="15">
      <c r="A419" s="55">
        <v>389</v>
      </c>
      <c r="B419" s="67" t="s">
        <v>863</v>
      </c>
      <c r="C419" s="67" t="s">
        <v>822</v>
      </c>
      <c r="D419" s="16" t="s">
        <v>864</v>
      </c>
      <c r="E419" s="53">
        <f>work!G419+work!H419</f>
        <v>5575817</v>
      </c>
      <c r="F419" s="53">
        <f>work!I419+work!J419</f>
        <v>6597569</v>
      </c>
      <c r="H419" s="53"/>
      <c r="I419" s="5"/>
    </row>
    <row r="420" spans="1:9" ht="15">
      <c r="A420" s="55">
        <v>390</v>
      </c>
      <c r="B420" s="67" t="s">
        <v>866</v>
      </c>
      <c r="C420" s="67" t="s">
        <v>822</v>
      </c>
      <c r="D420" s="16" t="s">
        <v>867</v>
      </c>
      <c r="E420" s="53">
        <f>work!G420+work!H420</f>
        <v>7772051</v>
      </c>
      <c r="F420" s="53">
        <f>work!I420+work!J420</f>
        <v>96225</v>
      </c>
      <c r="H420" s="53"/>
      <c r="I420" s="5"/>
    </row>
    <row r="421" spans="1:9" ht="15">
      <c r="A421" s="55">
        <v>391</v>
      </c>
      <c r="B421" s="67" t="s">
        <v>869</v>
      </c>
      <c r="C421" s="67" t="s">
        <v>822</v>
      </c>
      <c r="D421" s="16" t="s">
        <v>870</v>
      </c>
      <c r="E421" s="53">
        <f>work!G421+work!H421</f>
        <v>4404338</v>
      </c>
      <c r="F421" s="53">
        <f>work!I421+work!J421</f>
        <v>1707025</v>
      </c>
      <c r="H421" s="53"/>
      <c r="I421" s="5"/>
    </row>
    <row r="422" spans="1:9" ht="15">
      <c r="A422" s="55">
        <v>392</v>
      </c>
      <c r="B422" s="67" t="s">
        <v>872</v>
      </c>
      <c r="C422" s="67" t="s">
        <v>822</v>
      </c>
      <c r="D422" s="16" t="s">
        <v>873</v>
      </c>
      <c r="E422" s="53">
        <f>work!G422+work!H422</f>
        <v>20709666</v>
      </c>
      <c r="F422" s="53">
        <f>work!I422+work!J422</f>
        <v>48710333</v>
      </c>
      <c r="H422" s="53"/>
      <c r="I422" s="5"/>
    </row>
    <row r="423" spans="1:9" ht="15">
      <c r="A423" s="55">
        <v>393</v>
      </c>
      <c r="B423" s="67" t="s">
        <v>875</v>
      </c>
      <c r="C423" s="67" t="s">
        <v>822</v>
      </c>
      <c r="D423" s="16" t="s">
        <v>876</v>
      </c>
      <c r="E423" s="53">
        <f>work!G423+work!H423</f>
        <v>4185055</v>
      </c>
      <c r="F423" s="53">
        <f>work!I423+work!J423</f>
        <v>1011058</v>
      </c>
      <c r="H423" s="53"/>
      <c r="I423" s="5"/>
    </row>
    <row r="424" spans="1:9" ht="15">
      <c r="A424" s="55">
        <v>394</v>
      </c>
      <c r="B424" s="67" t="s">
        <v>878</v>
      </c>
      <c r="C424" s="67" t="s">
        <v>822</v>
      </c>
      <c r="D424" s="16" t="s">
        <v>879</v>
      </c>
      <c r="E424" s="53">
        <f>work!G424+work!H424</f>
        <v>6537500</v>
      </c>
      <c r="F424" s="53">
        <f>work!I424+work!J424</f>
        <v>192571</v>
      </c>
      <c r="H424" s="53"/>
      <c r="I424" s="5"/>
    </row>
    <row r="425" spans="1:9" ht="15">
      <c r="A425" s="55">
        <v>395</v>
      </c>
      <c r="B425" s="67" t="s">
        <v>881</v>
      </c>
      <c r="C425" s="67" t="s">
        <v>822</v>
      </c>
      <c r="D425" s="16" t="s">
        <v>882</v>
      </c>
      <c r="E425" s="53">
        <f>work!G425+work!H425</f>
        <v>1435332</v>
      </c>
      <c r="F425" s="53">
        <f>work!I425+work!J425</f>
        <v>496700</v>
      </c>
      <c r="H425" s="53"/>
      <c r="I425" s="5"/>
    </row>
    <row r="426" spans="1:9" ht="15">
      <c r="A426" s="55">
        <v>396</v>
      </c>
      <c r="B426" s="67" t="s">
        <v>884</v>
      </c>
      <c r="C426" s="67" t="s">
        <v>822</v>
      </c>
      <c r="D426" s="16" t="s">
        <v>885</v>
      </c>
      <c r="E426" s="53">
        <f>work!G426+work!H426</f>
        <v>12014730</v>
      </c>
      <c r="F426" s="53">
        <f>work!I426+work!J426</f>
        <v>4847475</v>
      </c>
      <c r="H426" s="53"/>
      <c r="I426" s="5"/>
    </row>
    <row r="427" spans="1:9" ht="15">
      <c r="A427" s="55">
        <v>397</v>
      </c>
      <c r="B427" s="67" t="s">
        <v>887</v>
      </c>
      <c r="C427" s="67" t="s">
        <v>822</v>
      </c>
      <c r="D427" s="16" t="s">
        <v>888</v>
      </c>
      <c r="E427" s="53">
        <f>work!G427+work!H427</f>
        <v>17416817</v>
      </c>
      <c r="F427" s="53">
        <f>work!I427+work!J427</f>
        <v>20129586</v>
      </c>
      <c r="H427" s="53"/>
      <c r="I427" s="5"/>
    </row>
    <row r="428" spans="1:9" ht="15">
      <c r="A428" s="55">
        <v>398</v>
      </c>
      <c r="B428" s="67" t="s">
        <v>890</v>
      </c>
      <c r="C428" s="67" t="s">
        <v>822</v>
      </c>
      <c r="D428" s="16" t="s">
        <v>891</v>
      </c>
      <c r="E428" s="53">
        <f>work!G428+work!H428</f>
        <v>3621896</v>
      </c>
      <c r="F428" s="53">
        <f>work!I428+work!J428</f>
        <v>2147362</v>
      </c>
      <c r="H428" s="53"/>
      <c r="I428" s="5"/>
    </row>
    <row r="429" spans="1:9" ht="15">
      <c r="A429" s="55">
        <v>399</v>
      </c>
      <c r="B429" s="67" t="s">
        <v>893</v>
      </c>
      <c r="C429" s="67" t="s">
        <v>822</v>
      </c>
      <c r="D429" s="16" t="s">
        <v>894</v>
      </c>
      <c r="E429" s="53">
        <f>work!G429+work!H429</f>
        <v>6713835</v>
      </c>
      <c r="F429" s="53">
        <f>work!I429+work!J429</f>
        <v>19623193</v>
      </c>
      <c r="H429" s="53"/>
      <c r="I429" s="5"/>
    </row>
    <row r="430" spans="1:9" ht="15">
      <c r="A430" s="55">
        <v>400</v>
      </c>
      <c r="B430" s="67" t="s">
        <v>896</v>
      </c>
      <c r="C430" s="67" t="s">
        <v>822</v>
      </c>
      <c r="D430" s="16" t="s">
        <v>897</v>
      </c>
      <c r="E430" s="53">
        <f>work!G430+work!H430</f>
        <v>7355868</v>
      </c>
      <c r="F430" s="53">
        <f>work!I430+work!J430</f>
        <v>1435192</v>
      </c>
      <c r="H430" s="53"/>
      <c r="I430" s="5"/>
    </row>
    <row r="431" spans="1:9" ht="15">
      <c r="A431" s="55">
        <v>401</v>
      </c>
      <c r="B431" s="67" t="s">
        <v>899</v>
      </c>
      <c r="C431" s="67" t="s">
        <v>822</v>
      </c>
      <c r="D431" s="16" t="s">
        <v>900</v>
      </c>
      <c r="E431" s="53">
        <f>work!G431+work!H431</f>
        <v>4147091</v>
      </c>
      <c r="F431" s="53">
        <f>work!I431+work!J431</f>
        <v>743588</v>
      </c>
      <c r="H431" s="53"/>
      <c r="I431" s="5"/>
    </row>
    <row r="432" spans="1:9" ht="15">
      <c r="A432" s="55">
        <v>402</v>
      </c>
      <c r="B432" s="67" t="s">
        <v>902</v>
      </c>
      <c r="C432" s="67" t="s">
        <v>822</v>
      </c>
      <c r="D432" s="16" t="s">
        <v>903</v>
      </c>
      <c r="E432" s="53">
        <f>work!G432+work!H432</f>
        <v>12423893</v>
      </c>
      <c r="F432" s="53">
        <f>work!I432+work!J432</f>
        <v>20730260</v>
      </c>
      <c r="H432" s="53"/>
      <c r="I432" s="5"/>
    </row>
    <row r="433" spans="1:9" ht="15">
      <c r="A433" s="55">
        <v>403</v>
      </c>
      <c r="B433" s="67" t="s">
        <v>905</v>
      </c>
      <c r="C433" s="67" t="s">
        <v>822</v>
      </c>
      <c r="D433" s="16" t="s">
        <v>906</v>
      </c>
      <c r="E433" s="53">
        <f>work!G433+work!H433</f>
        <v>704428</v>
      </c>
      <c r="F433" s="53">
        <f>work!I433+work!J433</f>
        <v>3421010</v>
      </c>
      <c r="H433" s="53"/>
      <c r="I433" s="5"/>
    </row>
    <row r="434" spans="1:9" ht="15">
      <c r="A434" s="55">
        <v>404</v>
      </c>
      <c r="B434" s="67" t="s">
        <v>908</v>
      </c>
      <c r="C434" s="67" t="s">
        <v>822</v>
      </c>
      <c r="D434" s="16" t="s">
        <v>909</v>
      </c>
      <c r="E434" s="53">
        <f>work!G434+work!H434</f>
        <v>17144387</v>
      </c>
      <c r="F434" s="53">
        <f>work!I434+work!J434</f>
        <v>45157636</v>
      </c>
      <c r="H434" s="53"/>
      <c r="I434" s="5"/>
    </row>
    <row r="435" spans="1:9" ht="15">
      <c r="A435" s="55">
        <v>405</v>
      </c>
      <c r="B435" s="67" t="s">
        <v>911</v>
      </c>
      <c r="C435" s="67" t="s">
        <v>822</v>
      </c>
      <c r="D435" s="16" t="s">
        <v>912</v>
      </c>
      <c r="E435" s="53">
        <f>work!G435+work!H435</f>
        <v>4774830</v>
      </c>
      <c r="F435" s="53">
        <f>work!I435+work!J435</f>
        <v>896569</v>
      </c>
      <c r="H435" s="53"/>
      <c r="I435" s="5"/>
    </row>
    <row r="436" spans="1:9" ht="15">
      <c r="A436" s="55">
        <v>406</v>
      </c>
      <c r="B436" s="67" t="s">
        <v>914</v>
      </c>
      <c r="C436" s="67" t="s">
        <v>822</v>
      </c>
      <c r="D436" s="16" t="s">
        <v>915</v>
      </c>
      <c r="E436" s="53">
        <f>work!G436+work!H436</f>
        <v>20189358</v>
      </c>
      <c r="F436" s="53">
        <f>work!I436+work!J436</f>
        <v>8660303</v>
      </c>
      <c r="H436" s="53"/>
      <c r="I436" s="5"/>
    </row>
    <row r="437" spans="1:9" ht="15">
      <c r="A437" s="55">
        <v>407</v>
      </c>
      <c r="B437" s="67" t="s">
        <v>917</v>
      </c>
      <c r="C437" s="67" t="s">
        <v>822</v>
      </c>
      <c r="D437" s="16" t="s">
        <v>918</v>
      </c>
      <c r="E437" s="53">
        <f>work!G437+work!H437</f>
        <v>11285758</v>
      </c>
      <c r="F437" s="53">
        <f>work!I437+work!J437</f>
        <v>9509451</v>
      </c>
      <c r="H437" s="53"/>
      <c r="I437" s="5"/>
    </row>
    <row r="438" spans="1:9" ht="15">
      <c r="A438" s="55">
        <v>408</v>
      </c>
      <c r="B438" s="67" t="s">
        <v>920</v>
      </c>
      <c r="C438" s="67" t="s">
        <v>822</v>
      </c>
      <c r="D438" s="16" t="s">
        <v>921</v>
      </c>
      <c r="E438" s="53">
        <f>work!G438+work!H438</f>
        <v>8808522</v>
      </c>
      <c r="F438" s="53">
        <f>work!I438+work!J438</f>
        <v>4774923</v>
      </c>
      <c r="H438" s="53"/>
      <c r="I438" s="5"/>
    </row>
    <row r="439" spans="1:9" ht="15">
      <c r="A439" s="55">
        <v>409</v>
      </c>
      <c r="B439" s="67" t="s">
        <v>923</v>
      </c>
      <c r="C439" s="67" t="s">
        <v>822</v>
      </c>
      <c r="D439" s="16" t="s">
        <v>924</v>
      </c>
      <c r="E439" s="53">
        <f>work!G439+work!H439</f>
        <v>2048177</v>
      </c>
      <c r="F439" s="53">
        <f>work!I439+work!J439</f>
        <v>1725111</v>
      </c>
      <c r="H439" s="53"/>
      <c r="I439" s="5"/>
    </row>
    <row r="440" spans="1:9" ht="15">
      <c r="A440" s="55">
        <v>410</v>
      </c>
      <c r="B440" s="67" t="s">
        <v>926</v>
      </c>
      <c r="C440" s="67" t="s">
        <v>822</v>
      </c>
      <c r="D440" s="16" t="s">
        <v>927</v>
      </c>
      <c r="E440" s="53">
        <f>work!G440+work!H440</f>
        <v>12906222</v>
      </c>
      <c r="F440" s="53">
        <f>work!I440+work!J440</f>
        <v>17542236</v>
      </c>
      <c r="H440" s="53"/>
      <c r="I440" s="5"/>
    </row>
    <row r="441" spans="1:9" ht="15">
      <c r="A441" s="55">
        <v>411</v>
      </c>
      <c r="B441" s="67" t="s">
        <v>929</v>
      </c>
      <c r="C441" s="67" t="s">
        <v>822</v>
      </c>
      <c r="D441" s="16" t="s">
        <v>930</v>
      </c>
      <c r="E441" s="53">
        <f>work!G441+work!H441</f>
        <v>6858286</v>
      </c>
      <c r="F441" s="53">
        <f>work!I441+work!J441</f>
        <v>8803044</v>
      </c>
      <c r="H441" s="53"/>
      <c r="I441" s="5"/>
    </row>
    <row r="442" spans="1:9" ht="15">
      <c r="A442" s="55">
        <v>412</v>
      </c>
      <c r="B442" s="67" t="s">
        <v>932</v>
      </c>
      <c r="C442" s="67" t="s">
        <v>822</v>
      </c>
      <c r="D442" s="16" t="s">
        <v>933</v>
      </c>
      <c r="E442" s="53">
        <f>work!G442+work!H442</f>
        <v>106795</v>
      </c>
      <c r="F442" s="53">
        <f>work!I442+work!J442</f>
        <v>0</v>
      </c>
      <c r="H442" s="53"/>
      <c r="I442" s="5"/>
    </row>
    <row r="443" spans="1:9" ht="15">
      <c r="A443" s="55">
        <v>413</v>
      </c>
      <c r="B443" s="67" t="s">
        <v>935</v>
      </c>
      <c r="C443" s="67" t="s">
        <v>822</v>
      </c>
      <c r="D443" s="16" t="s">
        <v>1694</v>
      </c>
      <c r="E443" s="53">
        <f>work!G443+work!H443</f>
        <v>15852748</v>
      </c>
      <c r="F443" s="53">
        <f>work!I443+work!J443</f>
        <v>5483677</v>
      </c>
      <c r="H443" s="53"/>
      <c r="I443" s="5"/>
    </row>
    <row r="444" spans="1:9" ht="15">
      <c r="A444" s="55">
        <v>414</v>
      </c>
      <c r="B444" s="67" t="s">
        <v>937</v>
      </c>
      <c r="C444" s="67" t="s">
        <v>822</v>
      </c>
      <c r="D444" s="16" t="s">
        <v>938</v>
      </c>
      <c r="E444" s="53">
        <f>work!G444+work!H444</f>
        <v>2285993</v>
      </c>
      <c r="F444" s="53">
        <f>work!I444+work!J444</f>
        <v>2337139</v>
      </c>
      <c r="H444" s="53"/>
      <c r="I444" s="5"/>
    </row>
    <row r="445" spans="1:9" ht="15">
      <c r="A445" s="55">
        <v>415</v>
      </c>
      <c r="B445" s="67" t="s">
        <v>941</v>
      </c>
      <c r="C445" s="67" t="s">
        <v>939</v>
      </c>
      <c r="D445" s="16" t="s">
        <v>942</v>
      </c>
      <c r="E445" s="53">
        <f>work!G445+work!H445</f>
        <v>3229990</v>
      </c>
      <c r="F445" s="53">
        <f>work!I445+work!J445</f>
        <v>99093</v>
      </c>
      <c r="H445" s="53"/>
      <c r="I445" s="5"/>
    </row>
    <row r="446" spans="1:9" ht="15">
      <c r="A446" s="55">
        <v>416</v>
      </c>
      <c r="B446" s="67" t="s">
        <v>944</v>
      </c>
      <c r="C446" s="67" t="s">
        <v>939</v>
      </c>
      <c r="D446" s="16" t="s">
        <v>945</v>
      </c>
      <c r="E446" s="53">
        <f>work!G446+work!H446</f>
        <v>9626086</v>
      </c>
      <c r="F446" s="53">
        <f>work!I446+work!J446</f>
        <v>35564</v>
      </c>
      <c r="H446" s="53"/>
      <c r="I446" s="5"/>
    </row>
    <row r="447" spans="1:9" ht="15">
      <c r="A447" s="55">
        <v>417</v>
      </c>
      <c r="B447" s="67" t="s">
        <v>947</v>
      </c>
      <c r="C447" s="67" t="s">
        <v>939</v>
      </c>
      <c r="D447" s="16" t="s">
        <v>948</v>
      </c>
      <c r="E447" s="53">
        <f>work!G447+work!H447</f>
        <v>8495585</v>
      </c>
      <c r="F447" s="53">
        <f>work!I447+work!J447</f>
        <v>728961</v>
      </c>
      <c r="H447" s="53"/>
      <c r="I447" s="5"/>
    </row>
    <row r="448" spans="1:9" ht="15">
      <c r="A448" s="55">
        <v>418</v>
      </c>
      <c r="B448" s="67" t="s">
        <v>950</v>
      </c>
      <c r="C448" s="67" t="s">
        <v>939</v>
      </c>
      <c r="D448" s="16" t="s">
        <v>951</v>
      </c>
      <c r="E448" s="53">
        <f>work!G448+work!H448</f>
        <v>2990402</v>
      </c>
      <c r="F448" s="53">
        <f>work!I448+work!J448</f>
        <v>610210</v>
      </c>
      <c r="H448" s="53"/>
      <c r="I448" s="5"/>
    </row>
    <row r="449" spans="1:9" ht="15">
      <c r="A449" s="55">
        <v>419</v>
      </c>
      <c r="B449" s="67" t="s">
        <v>953</v>
      </c>
      <c r="C449" s="67" t="s">
        <v>939</v>
      </c>
      <c r="D449" s="16" t="s">
        <v>954</v>
      </c>
      <c r="E449" s="53">
        <f>work!G449+work!H449</f>
        <v>21343210</v>
      </c>
      <c r="F449" s="53">
        <f>work!I449+work!J449</f>
        <v>8428047</v>
      </c>
      <c r="H449" s="53"/>
      <c r="I449" s="5"/>
    </row>
    <row r="450" spans="1:9" ht="15">
      <c r="A450" s="55">
        <v>420</v>
      </c>
      <c r="B450" s="67" t="s">
        <v>956</v>
      </c>
      <c r="C450" s="67" t="s">
        <v>939</v>
      </c>
      <c r="D450" s="16" t="s">
        <v>957</v>
      </c>
      <c r="E450" s="53">
        <f>work!G450+work!H450</f>
        <v>58878478</v>
      </c>
      <c r="F450" s="53">
        <f>work!I450+work!J450</f>
        <v>22428008</v>
      </c>
      <c r="H450" s="53"/>
      <c r="I450" s="5"/>
    </row>
    <row r="451" spans="1:9" ht="15">
      <c r="A451" s="55">
        <v>421</v>
      </c>
      <c r="B451" s="67" t="s">
        <v>959</v>
      </c>
      <c r="C451" s="67" t="s">
        <v>939</v>
      </c>
      <c r="D451" s="16" t="s">
        <v>3</v>
      </c>
      <c r="E451" s="53">
        <f>work!G451+work!H451</f>
        <v>42821550</v>
      </c>
      <c r="F451" s="53">
        <f>work!I451+work!J451</f>
        <v>113293354</v>
      </c>
      <c r="H451" s="53"/>
      <c r="I451" s="5"/>
    </row>
    <row r="452" spans="1:9" ht="15">
      <c r="A452" s="55">
        <v>422</v>
      </c>
      <c r="B452" s="67" t="s">
        <v>961</v>
      </c>
      <c r="C452" s="67" t="s">
        <v>939</v>
      </c>
      <c r="D452" s="16" t="s">
        <v>962</v>
      </c>
      <c r="E452" s="53">
        <f>work!G452+work!H452</f>
        <v>796046</v>
      </c>
      <c r="F452" s="53">
        <f>work!I452+work!J452</f>
        <v>85513</v>
      </c>
      <c r="H452" s="53"/>
      <c r="I452" s="5"/>
    </row>
    <row r="453" spans="1:9" ht="15">
      <c r="A453" s="55">
        <v>423</v>
      </c>
      <c r="B453" s="67" t="s">
        <v>964</v>
      </c>
      <c r="C453" s="67" t="s">
        <v>939</v>
      </c>
      <c r="D453" s="16" t="s">
        <v>965</v>
      </c>
      <c r="E453" s="53">
        <f>work!G453+work!H453</f>
        <v>7728391</v>
      </c>
      <c r="F453" s="53">
        <f>work!I453+work!J453</f>
        <v>422781</v>
      </c>
      <c r="H453" s="53"/>
      <c r="I453" s="5"/>
    </row>
    <row r="454" spans="1:9" ht="15">
      <c r="A454" s="55">
        <v>424</v>
      </c>
      <c r="B454" s="67" t="s">
        <v>967</v>
      </c>
      <c r="C454" s="67" t="s">
        <v>939</v>
      </c>
      <c r="D454" s="16" t="s">
        <v>968</v>
      </c>
      <c r="E454" s="53">
        <f>work!G454+work!H454</f>
        <v>1165313</v>
      </c>
      <c r="F454" s="53">
        <f>work!I454+work!J454</f>
        <v>240875</v>
      </c>
      <c r="H454" s="53"/>
      <c r="I454" s="5"/>
    </row>
    <row r="455" spans="1:9" ht="15">
      <c r="A455" s="55">
        <v>425</v>
      </c>
      <c r="B455" s="67" t="s">
        <v>970</v>
      </c>
      <c r="C455" s="67" t="s">
        <v>939</v>
      </c>
      <c r="D455" s="16" t="s">
        <v>971</v>
      </c>
      <c r="E455" s="53">
        <f>work!G455+work!H455</f>
        <v>32024289</v>
      </c>
      <c r="F455" s="53">
        <f>work!I455+work!J455</f>
        <v>6816503</v>
      </c>
      <c r="H455" s="53"/>
      <c r="I455" s="5"/>
    </row>
    <row r="456" spans="1:9" ht="15">
      <c r="A456" s="55">
        <v>426</v>
      </c>
      <c r="B456" s="67" t="s">
        <v>973</v>
      </c>
      <c r="C456" s="67" t="s">
        <v>939</v>
      </c>
      <c r="D456" s="16" t="s">
        <v>974</v>
      </c>
      <c r="E456" s="53">
        <f>work!G456+work!H456</f>
        <v>16973808</v>
      </c>
      <c r="F456" s="53">
        <f>work!I456+work!J456</f>
        <v>4145819</v>
      </c>
      <c r="H456" s="53"/>
      <c r="I456" s="5"/>
    </row>
    <row r="457" spans="1:9" ht="15">
      <c r="A457" s="55">
        <v>427</v>
      </c>
      <c r="B457" s="67" t="s">
        <v>976</v>
      </c>
      <c r="C457" s="67" t="s">
        <v>939</v>
      </c>
      <c r="D457" s="16" t="s">
        <v>977</v>
      </c>
      <c r="E457" s="53">
        <f>work!G457+work!H457</f>
        <v>252446</v>
      </c>
      <c r="F457" s="53">
        <f>work!I457+work!J457</f>
        <v>3660400</v>
      </c>
      <c r="H457" s="53"/>
      <c r="I457" s="5"/>
    </row>
    <row r="458" spans="1:9" ht="15">
      <c r="A458" s="55">
        <v>428</v>
      </c>
      <c r="B458" s="67" t="s">
        <v>979</v>
      </c>
      <c r="C458" s="67" t="s">
        <v>939</v>
      </c>
      <c r="D458" s="16" t="s">
        <v>980</v>
      </c>
      <c r="E458" s="53">
        <f>work!G458+work!H458</f>
        <v>59926130</v>
      </c>
      <c r="F458" s="53">
        <f>work!I458+work!J458</f>
        <v>40108085</v>
      </c>
      <c r="H458" s="53"/>
      <c r="I458" s="5"/>
    </row>
    <row r="459" spans="1:9" ht="15">
      <c r="A459" s="55">
        <v>429</v>
      </c>
      <c r="B459" s="67" t="s">
        <v>982</v>
      </c>
      <c r="C459" s="67" t="s">
        <v>939</v>
      </c>
      <c r="D459" s="16" t="s">
        <v>983</v>
      </c>
      <c r="E459" s="53">
        <f>work!G459+work!H459</f>
        <v>9537883</v>
      </c>
      <c r="F459" s="53">
        <f>work!I459+work!J459</f>
        <v>479050</v>
      </c>
      <c r="H459" s="53"/>
      <c r="I459" s="5"/>
    </row>
    <row r="460" spans="1:9" ht="15">
      <c r="A460" s="55">
        <v>430</v>
      </c>
      <c r="B460" s="67" t="s">
        <v>985</v>
      </c>
      <c r="C460" s="67" t="s">
        <v>939</v>
      </c>
      <c r="D460" s="16" t="s">
        <v>986</v>
      </c>
      <c r="E460" s="53">
        <f>work!G460+work!H460</f>
        <v>19720342</v>
      </c>
      <c r="F460" s="53">
        <f>work!I460+work!J460</f>
        <v>1229752</v>
      </c>
      <c r="H460" s="53"/>
      <c r="I460" s="5"/>
    </row>
    <row r="461" spans="1:9" ht="15">
      <c r="A461" s="55">
        <v>431</v>
      </c>
      <c r="B461" s="67" t="s">
        <v>988</v>
      </c>
      <c r="C461" s="67" t="s">
        <v>939</v>
      </c>
      <c r="D461" s="16" t="s">
        <v>989</v>
      </c>
      <c r="E461" s="53">
        <f>work!G461+work!H461</f>
        <v>59989499</v>
      </c>
      <c r="F461" s="53">
        <f>work!I461+work!J461</f>
        <v>1119664</v>
      </c>
      <c r="H461" s="53"/>
      <c r="I461" s="5"/>
    </row>
    <row r="462" spans="1:9" ht="15">
      <c r="A462" s="55">
        <v>432</v>
      </c>
      <c r="B462" s="67" t="s">
        <v>991</v>
      </c>
      <c r="C462" s="67" t="s">
        <v>939</v>
      </c>
      <c r="D462" s="16" t="s">
        <v>992</v>
      </c>
      <c r="E462" s="53">
        <f>work!G462+work!H462</f>
        <v>19168757</v>
      </c>
      <c r="F462" s="53">
        <f>work!I462+work!J462</f>
        <v>2395424</v>
      </c>
      <c r="H462" s="53"/>
      <c r="I462" s="5"/>
    </row>
    <row r="463" spans="1:9" ht="15">
      <c r="A463" s="55">
        <v>433</v>
      </c>
      <c r="B463" s="67" t="s">
        <v>994</v>
      </c>
      <c r="C463" s="67" t="s">
        <v>939</v>
      </c>
      <c r="D463" s="16" t="s">
        <v>995</v>
      </c>
      <c r="E463" s="53">
        <f>work!G463+work!H463</f>
        <v>9422267</v>
      </c>
      <c r="F463" s="53">
        <f>work!I463+work!J463</f>
        <v>0</v>
      </c>
      <c r="H463" s="53"/>
      <c r="I463" s="5"/>
    </row>
    <row r="464" spans="1:9" ht="15">
      <c r="A464" s="55">
        <v>434</v>
      </c>
      <c r="B464" s="67" t="s">
        <v>997</v>
      </c>
      <c r="C464" s="67" t="s">
        <v>939</v>
      </c>
      <c r="D464" s="16" t="s">
        <v>775</v>
      </c>
      <c r="E464" s="53">
        <f>work!G464+work!H464</f>
        <v>14459294</v>
      </c>
      <c r="F464" s="53">
        <f>work!I464+work!J464</f>
        <v>365556</v>
      </c>
      <c r="H464" s="53"/>
      <c r="I464" s="5"/>
    </row>
    <row r="465" spans="1:9" ht="15">
      <c r="A465" s="55">
        <v>435</v>
      </c>
      <c r="B465" s="67" t="s">
        <v>999</v>
      </c>
      <c r="C465" s="67" t="s">
        <v>939</v>
      </c>
      <c r="D465" s="16" t="s">
        <v>1000</v>
      </c>
      <c r="E465" s="53">
        <f>work!G465+work!H465</f>
        <v>1259765</v>
      </c>
      <c r="F465" s="53">
        <f>work!I465+work!J465</f>
        <v>184800</v>
      </c>
      <c r="H465" s="53"/>
      <c r="I465" s="5"/>
    </row>
    <row r="466" spans="1:9" ht="15">
      <c r="A466" s="55">
        <v>436</v>
      </c>
      <c r="B466" s="67" t="s">
        <v>1002</v>
      </c>
      <c r="C466" s="67" t="s">
        <v>939</v>
      </c>
      <c r="D466" s="16" t="s">
        <v>1003</v>
      </c>
      <c r="E466" s="53">
        <f>work!G466+work!H466</f>
        <v>1448714</v>
      </c>
      <c r="F466" s="53">
        <f>work!I466+work!J466</f>
        <v>312250</v>
      </c>
      <c r="H466" s="53"/>
      <c r="I466" s="5"/>
    </row>
    <row r="467" spans="1:9" ht="15">
      <c r="A467" s="55">
        <v>437</v>
      </c>
      <c r="B467" s="67" t="s">
        <v>1005</v>
      </c>
      <c r="C467" s="67" t="s">
        <v>939</v>
      </c>
      <c r="D467" s="16" t="s">
        <v>1006</v>
      </c>
      <c r="E467" s="53">
        <f>work!G467+work!H467</f>
        <v>3029666</v>
      </c>
      <c r="F467" s="53">
        <f>work!I467+work!J467</f>
        <v>1825021</v>
      </c>
      <c r="H467" s="53"/>
      <c r="I467" s="5"/>
    </row>
    <row r="468" spans="1:9" ht="15">
      <c r="A468" s="55">
        <v>438</v>
      </c>
      <c r="B468" s="67" t="s">
        <v>1008</v>
      </c>
      <c r="C468" s="67" t="s">
        <v>939</v>
      </c>
      <c r="D468" s="16" t="s">
        <v>1009</v>
      </c>
      <c r="E468" s="53">
        <f>work!G468+work!H468</f>
        <v>10035512</v>
      </c>
      <c r="F468" s="53">
        <f>work!I468+work!J468</f>
        <v>4897007</v>
      </c>
      <c r="H468" s="53"/>
      <c r="I468" s="5"/>
    </row>
    <row r="469" spans="1:9" ht="15">
      <c r="A469" s="55">
        <v>439</v>
      </c>
      <c r="B469" s="67" t="s">
        <v>1011</v>
      </c>
      <c r="C469" s="67" t="s">
        <v>939</v>
      </c>
      <c r="D469" s="16" t="s">
        <v>1012</v>
      </c>
      <c r="E469" s="53">
        <f>work!G469+work!H469</f>
        <v>6045720</v>
      </c>
      <c r="F469" s="53">
        <f>work!I469+work!J469</f>
        <v>2216181</v>
      </c>
      <c r="H469" s="53"/>
      <c r="I469" s="5"/>
    </row>
    <row r="470" spans="1:9" ht="15">
      <c r="A470" s="55">
        <v>440</v>
      </c>
      <c r="B470" s="67" t="s">
        <v>1014</v>
      </c>
      <c r="C470" s="67" t="s">
        <v>939</v>
      </c>
      <c r="D470" s="16" t="s">
        <v>1015</v>
      </c>
      <c r="E470" s="53">
        <f>work!G470+work!H470</f>
        <v>983217</v>
      </c>
      <c r="F470" s="53">
        <f>work!I470+work!J470</f>
        <v>496656</v>
      </c>
      <c r="H470" s="53"/>
      <c r="I470" s="5"/>
    </row>
    <row r="471" spans="1:9" ht="15">
      <c r="A471" s="55">
        <v>441</v>
      </c>
      <c r="B471" s="67" t="s">
        <v>1017</v>
      </c>
      <c r="C471" s="67" t="s">
        <v>939</v>
      </c>
      <c r="D471" s="16" t="s">
        <v>1018</v>
      </c>
      <c r="E471" s="53">
        <f>work!G471+work!H471</f>
        <v>3921510</v>
      </c>
      <c r="F471" s="53">
        <f>work!I471+work!J471</f>
        <v>403445</v>
      </c>
      <c r="H471" s="53"/>
      <c r="I471" s="5"/>
    </row>
    <row r="472" spans="1:9" ht="15">
      <c r="A472" s="55">
        <v>442</v>
      </c>
      <c r="B472" s="67" t="s">
        <v>1020</v>
      </c>
      <c r="C472" s="67" t="s">
        <v>939</v>
      </c>
      <c r="D472" s="16" t="s">
        <v>1021</v>
      </c>
      <c r="E472" s="53">
        <f>work!G472+work!H472</f>
        <v>4944488</v>
      </c>
      <c r="F472" s="53">
        <f>work!I472+work!J472</f>
        <v>423209</v>
      </c>
      <c r="H472" s="53"/>
      <c r="I472" s="5"/>
    </row>
    <row r="473" spans="1:9" ht="15">
      <c r="A473" s="55">
        <v>443</v>
      </c>
      <c r="B473" s="67" t="s">
        <v>1023</v>
      </c>
      <c r="C473" s="67" t="s">
        <v>939</v>
      </c>
      <c r="D473" s="16" t="s">
        <v>1024</v>
      </c>
      <c r="E473" s="53">
        <f>work!G473+work!H473</f>
        <v>411376</v>
      </c>
      <c r="F473" s="53">
        <f>work!I473+work!J473</f>
        <v>235500</v>
      </c>
      <c r="H473" s="53"/>
      <c r="I473" s="5"/>
    </row>
    <row r="474" spans="1:9" ht="15">
      <c r="A474" s="55">
        <v>444</v>
      </c>
      <c r="B474" s="67" t="s">
        <v>1026</v>
      </c>
      <c r="C474" s="67" t="s">
        <v>939</v>
      </c>
      <c r="D474" s="16" t="s">
        <v>1027</v>
      </c>
      <c r="E474" s="53">
        <f>work!G474+work!H474</f>
        <v>25485004</v>
      </c>
      <c r="F474" s="53">
        <f>work!I474+work!J474</f>
        <v>11082031</v>
      </c>
      <c r="H474" s="53"/>
      <c r="I474" s="5"/>
    </row>
    <row r="475" spans="1:9" ht="15">
      <c r="A475" s="55">
        <v>445</v>
      </c>
      <c r="B475" s="67" t="s">
        <v>1029</v>
      </c>
      <c r="C475" s="67" t="s">
        <v>939</v>
      </c>
      <c r="D475" s="16" t="s">
        <v>1030</v>
      </c>
      <c r="E475" s="53">
        <f>work!G475+work!H475</f>
        <v>8412439</v>
      </c>
      <c r="F475" s="53">
        <f>work!I475+work!J475</f>
        <v>527325</v>
      </c>
      <c r="H475" s="53"/>
      <c r="I475" s="5"/>
    </row>
    <row r="476" spans="1:9" ht="15">
      <c r="A476" s="55">
        <v>446</v>
      </c>
      <c r="B476" s="67" t="s">
        <v>1032</v>
      </c>
      <c r="C476" s="67" t="s">
        <v>939</v>
      </c>
      <c r="D476" s="16" t="s">
        <v>1033</v>
      </c>
      <c r="E476" s="53">
        <f>work!G476+work!H476</f>
        <v>0</v>
      </c>
      <c r="F476" s="53">
        <f>work!I476+work!J476</f>
        <v>1675332</v>
      </c>
      <c r="H476" s="53"/>
      <c r="I476" s="5"/>
    </row>
    <row r="477" spans="1:9" ht="15">
      <c r="A477" s="55">
        <v>447</v>
      </c>
      <c r="B477" s="67" t="s">
        <v>1035</v>
      </c>
      <c r="C477" s="67" t="s">
        <v>939</v>
      </c>
      <c r="D477" s="16" t="s">
        <v>1036</v>
      </c>
      <c r="E477" s="53">
        <f>work!G477+work!H477</f>
        <v>11625564</v>
      </c>
      <c r="F477" s="53">
        <f>work!I477+work!J477</f>
        <v>2792994</v>
      </c>
      <c r="H477" s="53"/>
      <c r="I477" s="5"/>
    </row>
    <row r="478" spans="1:9" ht="15">
      <c r="A478" s="55">
        <v>448</v>
      </c>
      <c r="B478" s="67" t="s">
        <v>1039</v>
      </c>
      <c r="C478" s="67" t="s">
        <v>1037</v>
      </c>
      <c r="D478" s="16" t="s">
        <v>1040</v>
      </c>
      <c r="E478" s="53">
        <f>work!G478+work!H478</f>
        <v>2439322</v>
      </c>
      <c r="F478" s="53">
        <f>work!I478+work!J478</f>
        <v>308823</v>
      </c>
      <c r="H478" s="53"/>
      <c r="I478" s="5"/>
    </row>
    <row r="479" spans="1:9" ht="15">
      <c r="A479" s="55">
        <v>449</v>
      </c>
      <c r="B479" s="67" t="s">
        <v>1042</v>
      </c>
      <c r="C479" s="67" t="s">
        <v>1037</v>
      </c>
      <c r="D479" s="16" t="s">
        <v>1043</v>
      </c>
      <c r="E479" s="53">
        <f>work!G479+work!H479</f>
        <v>32486693</v>
      </c>
      <c r="F479" s="53">
        <f>work!I479+work!J479</f>
        <v>86526389</v>
      </c>
      <c r="H479" s="53"/>
      <c r="I479" s="5"/>
    </row>
    <row r="480" spans="1:9" ht="15">
      <c r="A480" s="55">
        <v>450</v>
      </c>
      <c r="B480" s="67" t="s">
        <v>1045</v>
      </c>
      <c r="C480" s="67" t="s">
        <v>1037</v>
      </c>
      <c r="D480" s="16" t="s">
        <v>1046</v>
      </c>
      <c r="E480" s="53">
        <f>work!G480+work!H480</f>
        <v>1173438</v>
      </c>
      <c r="F480" s="53">
        <f>work!I480+work!J480</f>
        <v>2331008</v>
      </c>
      <c r="H480" s="53"/>
      <c r="I480" s="5"/>
    </row>
    <row r="481" spans="1:9" ht="15">
      <c r="A481" s="55">
        <v>451</v>
      </c>
      <c r="B481" s="67" t="s">
        <v>1048</v>
      </c>
      <c r="C481" s="67" t="s">
        <v>1037</v>
      </c>
      <c r="D481" s="16" t="s">
        <v>1049</v>
      </c>
      <c r="E481" s="53">
        <f>work!G481+work!H481</f>
        <v>7858229</v>
      </c>
      <c r="F481" s="53">
        <f>work!I481+work!J481</f>
        <v>3515478</v>
      </c>
      <c r="H481" s="53"/>
      <c r="I481" s="5"/>
    </row>
    <row r="482" spans="1:9" ht="15">
      <c r="A482" s="55">
        <v>452</v>
      </c>
      <c r="B482" s="67" t="s">
        <v>1051</v>
      </c>
      <c r="C482" s="67" t="s">
        <v>1037</v>
      </c>
      <c r="D482" s="16" t="s">
        <v>1052</v>
      </c>
      <c r="E482" s="53">
        <f>work!G482+work!H482</f>
        <v>4641155</v>
      </c>
      <c r="F482" s="53">
        <f>work!I482+work!J482</f>
        <v>11483183</v>
      </c>
      <c r="H482" s="53"/>
      <c r="I482" s="5"/>
    </row>
    <row r="483" spans="1:9" ht="15">
      <c r="A483" s="55">
        <v>453</v>
      </c>
      <c r="B483" s="67" t="s">
        <v>1054</v>
      </c>
      <c r="C483" s="67" t="s">
        <v>1037</v>
      </c>
      <c r="D483" s="16" t="s">
        <v>1055</v>
      </c>
      <c r="E483" s="53">
        <f>work!G483+work!H483</f>
        <v>2714767</v>
      </c>
      <c r="F483" s="53">
        <f>work!I483+work!J483</f>
        <v>147600</v>
      </c>
      <c r="H483" s="53"/>
      <c r="I483" s="5"/>
    </row>
    <row r="484" spans="1:9" ht="15">
      <c r="A484" s="55">
        <v>454</v>
      </c>
      <c r="B484" s="67" t="s">
        <v>1057</v>
      </c>
      <c r="C484" s="67" t="s">
        <v>1037</v>
      </c>
      <c r="D484" s="16" t="s">
        <v>1058</v>
      </c>
      <c r="E484" s="53">
        <f>work!G484+work!H484</f>
        <v>10691842</v>
      </c>
      <c r="F484" s="53">
        <f>work!I484+work!J484</f>
        <v>3795975</v>
      </c>
      <c r="H484" s="53"/>
      <c r="I484" s="5"/>
    </row>
    <row r="485" spans="1:9" ht="15">
      <c r="A485" s="55">
        <v>455</v>
      </c>
      <c r="B485" s="67" t="s">
        <v>1060</v>
      </c>
      <c r="C485" s="67" t="s">
        <v>1037</v>
      </c>
      <c r="D485" s="16" t="s">
        <v>1061</v>
      </c>
      <c r="E485" s="53">
        <f>work!G485+work!H485</f>
        <v>15264287</v>
      </c>
      <c r="F485" s="53">
        <f>work!I485+work!J485</f>
        <v>38019842</v>
      </c>
      <c r="H485" s="53"/>
      <c r="I485" s="5"/>
    </row>
    <row r="486" spans="1:9" ht="15">
      <c r="A486" s="55">
        <v>456</v>
      </c>
      <c r="B486" s="67" t="s">
        <v>1063</v>
      </c>
      <c r="C486" s="67" t="s">
        <v>1037</v>
      </c>
      <c r="D486" s="16" t="s">
        <v>1064</v>
      </c>
      <c r="E486" s="53">
        <f>work!G486+work!H486</f>
        <v>5886334</v>
      </c>
      <c r="F486" s="53">
        <f>work!I486+work!J486</f>
        <v>1250091</v>
      </c>
      <c r="H486" s="53"/>
      <c r="I486" s="5"/>
    </row>
    <row r="487" spans="1:9" ht="15">
      <c r="A487" s="55">
        <v>457</v>
      </c>
      <c r="B487" s="67" t="s">
        <v>1066</v>
      </c>
      <c r="C487" s="67" t="s">
        <v>1037</v>
      </c>
      <c r="D487" s="16" t="s">
        <v>1067</v>
      </c>
      <c r="E487" s="53">
        <f>work!G487+work!H487</f>
        <v>585849</v>
      </c>
      <c r="F487" s="53">
        <f>work!I487+work!J487</f>
        <v>4625</v>
      </c>
      <c r="H487" s="53"/>
      <c r="I487" s="5"/>
    </row>
    <row r="488" spans="1:9" ht="15">
      <c r="A488" s="55">
        <v>458</v>
      </c>
      <c r="B488" s="67" t="s">
        <v>1069</v>
      </c>
      <c r="C488" s="67" t="s">
        <v>1037</v>
      </c>
      <c r="D488" s="16" t="s">
        <v>1070</v>
      </c>
      <c r="E488" s="53">
        <f>work!G488+work!H488</f>
        <v>4841785</v>
      </c>
      <c r="F488" s="53">
        <f>work!I488+work!J488</f>
        <v>2032410</v>
      </c>
      <c r="H488" s="53"/>
      <c r="I488" s="5"/>
    </row>
    <row r="489" spans="1:9" ht="15">
      <c r="A489" s="55">
        <v>459</v>
      </c>
      <c r="B489" s="67" t="s">
        <v>1072</v>
      </c>
      <c r="C489" s="67" t="s">
        <v>1037</v>
      </c>
      <c r="D489" s="16" t="s">
        <v>1073</v>
      </c>
      <c r="E489" s="53">
        <f>work!G489+work!H489</f>
        <v>3490588</v>
      </c>
      <c r="F489" s="53">
        <f>work!I489+work!J489</f>
        <v>18232537</v>
      </c>
      <c r="H489" s="53"/>
      <c r="I489" s="5"/>
    </row>
    <row r="490" spans="1:9" ht="15">
      <c r="A490" s="55">
        <v>460</v>
      </c>
      <c r="B490" s="67" t="s">
        <v>1075</v>
      </c>
      <c r="C490" s="67" t="s">
        <v>1037</v>
      </c>
      <c r="D490" s="16" t="s">
        <v>1076</v>
      </c>
      <c r="E490" s="53">
        <f>work!G490+work!H490</f>
        <v>2259513</v>
      </c>
      <c r="F490" s="53">
        <f>work!I490+work!J490</f>
        <v>1881657</v>
      </c>
      <c r="H490" s="53"/>
      <c r="I490" s="5"/>
    </row>
    <row r="491" spans="1:9" ht="15">
      <c r="A491" s="55">
        <v>461</v>
      </c>
      <c r="B491" s="67" t="s">
        <v>1078</v>
      </c>
      <c r="C491" s="67" t="s">
        <v>1037</v>
      </c>
      <c r="D491" s="16" t="s">
        <v>1079</v>
      </c>
      <c r="E491" s="53">
        <f>work!G491+work!H491</f>
        <v>30455962</v>
      </c>
      <c r="F491" s="53">
        <f>work!I491+work!J491</f>
        <v>38317181</v>
      </c>
      <c r="H491" s="53"/>
      <c r="I491" s="5"/>
    </row>
    <row r="492" spans="1:9" ht="15">
      <c r="A492" s="55">
        <v>462</v>
      </c>
      <c r="B492" s="67" t="s">
        <v>1081</v>
      </c>
      <c r="C492" s="67" t="s">
        <v>1037</v>
      </c>
      <c r="D492" s="16" t="s">
        <v>1082</v>
      </c>
      <c r="E492" s="53">
        <f>work!G492+work!H492</f>
        <v>12074169</v>
      </c>
      <c r="F492" s="53">
        <f>work!I492+work!J492</f>
        <v>4129325</v>
      </c>
      <c r="H492" s="53"/>
      <c r="I492" s="5"/>
    </row>
    <row r="493" spans="1:9" ht="15">
      <c r="A493" s="55">
        <v>463</v>
      </c>
      <c r="B493" s="67" t="s">
        <v>1084</v>
      </c>
      <c r="C493" s="67" t="s">
        <v>1037</v>
      </c>
      <c r="D493" s="16" t="s">
        <v>493</v>
      </c>
      <c r="E493" s="53">
        <f>work!G493+work!H493</f>
        <v>11857977</v>
      </c>
      <c r="F493" s="53">
        <f>work!I493+work!J493</f>
        <v>7884040</v>
      </c>
      <c r="H493" s="53"/>
      <c r="I493" s="5"/>
    </row>
    <row r="494" spans="1:9" ht="15">
      <c r="A494" s="55">
        <v>464</v>
      </c>
      <c r="B494" s="67" t="s">
        <v>1087</v>
      </c>
      <c r="C494" s="67" t="s">
        <v>1085</v>
      </c>
      <c r="D494" s="16" t="s">
        <v>1088</v>
      </c>
      <c r="E494" s="53">
        <f>work!G494+work!H494</f>
        <v>1462290</v>
      </c>
      <c r="F494" s="53">
        <f>work!I494+work!J494</f>
        <v>637676</v>
      </c>
      <c r="H494" s="53"/>
      <c r="I494" s="5"/>
    </row>
    <row r="495" spans="1:9" ht="15">
      <c r="A495" s="55">
        <v>465</v>
      </c>
      <c r="B495" s="67" t="s">
        <v>1090</v>
      </c>
      <c r="C495" s="67" t="s">
        <v>1085</v>
      </c>
      <c r="D495" s="16" t="s">
        <v>1091</v>
      </c>
      <c r="E495" s="53">
        <f>work!G495+work!H495</f>
        <v>466823</v>
      </c>
      <c r="F495" s="53">
        <f>work!I495+work!J495</f>
        <v>415502</v>
      </c>
      <c r="H495" s="53"/>
      <c r="I495" s="5"/>
    </row>
    <row r="496" spans="1:9" ht="15">
      <c r="A496" s="55">
        <v>466</v>
      </c>
      <c r="B496" s="67" t="s">
        <v>1093</v>
      </c>
      <c r="C496" s="67" t="s">
        <v>1085</v>
      </c>
      <c r="D496" s="16" t="s">
        <v>1094</v>
      </c>
      <c r="E496" s="53">
        <f>work!G496+work!H496</f>
        <v>500000</v>
      </c>
      <c r="F496" s="53">
        <f>work!I496+work!J496</f>
        <v>123000</v>
      </c>
      <c r="H496" s="53"/>
      <c r="I496" s="5"/>
    </row>
    <row r="497" spans="1:9" ht="15">
      <c r="A497" s="55">
        <v>467</v>
      </c>
      <c r="B497" s="67" t="s">
        <v>1096</v>
      </c>
      <c r="C497" s="67" t="s">
        <v>1085</v>
      </c>
      <c r="D497" s="16" t="s">
        <v>1097</v>
      </c>
      <c r="E497" s="53">
        <f>work!G497+work!H497</f>
        <v>315396</v>
      </c>
      <c r="F497" s="53">
        <f>work!I497+work!J497</f>
        <v>1813342</v>
      </c>
      <c r="H497" s="53"/>
      <c r="I497" s="5"/>
    </row>
    <row r="498" spans="1:9" ht="15">
      <c r="A498" s="55">
        <v>468</v>
      </c>
      <c r="B498" s="67" t="s">
        <v>1099</v>
      </c>
      <c r="C498" s="67" t="s">
        <v>1085</v>
      </c>
      <c r="D498" s="16" t="s">
        <v>1100</v>
      </c>
      <c r="E498" s="53">
        <f>work!G498+work!H498</f>
        <v>1274846</v>
      </c>
      <c r="F498" s="53">
        <f>work!I498+work!J498</f>
        <v>3215309</v>
      </c>
      <c r="H498" s="53"/>
      <c r="I498" s="5"/>
    </row>
    <row r="499" spans="1:9" ht="15">
      <c r="A499" s="55">
        <v>469</v>
      </c>
      <c r="B499" s="67" t="s">
        <v>1102</v>
      </c>
      <c r="C499" s="67" t="s">
        <v>1085</v>
      </c>
      <c r="D499" s="16" t="s">
        <v>1103</v>
      </c>
      <c r="E499" s="53">
        <f>work!G499+work!H499</f>
        <v>2177366</v>
      </c>
      <c r="F499" s="53">
        <f>work!I499+work!J499</f>
        <v>5933459</v>
      </c>
      <c r="H499" s="53"/>
      <c r="I499" s="5"/>
    </row>
    <row r="500" spans="1:9" ht="15">
      <c r="A500" s="55">
        <v>470</v>
      </c>
      <c r="B500" s="67" t="s">
        <v>1105</v>
      </c>
      <c r="C500" s="67" t="s">
        <v>1085</v>
      </c>
      <c r="D500" s="16" t="s">
        <v>1106</v>
      </c>
      <c r="E500" s="53">
        <f>work!G500+work!H500</f>
        <v>338675</v>
      </c>
      <c r="F500" s="53">
        <f>work!I500+work!J500</f>
        <v>335400</v>
      </c>
      <c r="H500" s="53"/>
      <c r="I500" s="5"/>
    </row>
    <row r="501" spans="1:9" ht="15">
      <c r="A501" s="55">
        <v>471</v>
      </c>
      <c r="B501" s="67" t="s">
        <v>1108</v>
      </c>
      <c r="C501" s="67" t="s">
        <v>1085</v>
      </c>
      <c r="D501" s="16" t="s">
        <v>1109</v>
      </c>
      <c r="E501" s="53">
        <f>work!G501+work!H501</f>
        <v>2207965</v>
      </c>
      <c r="F501" s="53">
        <f>work!I501+work!J501</f>
        <v>1770435</v>
      </c>
      <c r="H501" s="53"/>
      <c r="I501" s="5"/>
    </row>
    <row r="502" spans="1:9" ht="15">
      <c r="A502" s="55">
        <v>472</v>
      </c>
      <c r="B502" s="67" t="s">
        <v>1111</v>
      </c>
      <c r="C502" s="67" t="s">
        <v>1085</v>
      </c>
      <c r="D502" s="16" t="s">
        <v>1112</v>
      </c>
      <c r="E502" s="53">
        <f>work!G502+work!H502</f>
        <v>1197380</v>
      </c>
      <c r="F502" s="53">
        <f>work!I502+work!J502</f>
        <v>15875475</v>
      </c>
      <c r="H502" s="53"/>
      <c r="I502" s="5"/>
    </row>
    <row r="503" spans="1:9" ht="15">
      <c r="A503" s="55">
        <v>473</v>
      </c>
      <c r="B503" s="67" t="s">
        <v>1114</v>
      </c>
      <c r="C503" s="67" t="s">
        <v>1085</v>
      </c>
      <c r="D503" s="16" t="s">
        <v>1115</v>
      </c>
      <c r="E503" s="53">
        <f>work!G503+work!H503</f>
        <v>1816851</v>
      </c>
      <c r="F503" s="53">
        <f>work!I503+work!J503</f>
        <v>2425203</v>
      </c>
      <c r="H503" s="53"/>
      <c r="I503" s="5"/>
    </row>
    <row r="504" spans="1:9" ht="15">
      <c r="A504" s="55">
        <v>474</v>
      </c>
      <c r="B504" s="67" t="s">
        <v>1117</v>
      </c>
      <c r="C504" s="67" t="s">
        <v>1085</v>
      </c>
      <c r="D504" s="16" t="s">
        <v>1123</v>
      </c>
      <c r="E504" s="53">
        <f>work!G504+work!H504</f>
        <v>817150</v>
      </c>
      <c r="F504" s="53">
        <f>work!I504+work!J504</f>
        <v>3215599</v>
      </c>
      <c r="H504" s="53"/>
      <c r="I504" s="5"/>
    </row>
    <row r="505" spans="1:9" ht="15">
      <c r="A505" s="55">
        <v>475</v>
      </c>
      <c r="B505" s="67" t="s">
        <v>1125</v>
      </c>
      <c r="C505" s="67" t="s">
        <v>1085</v>
      </c>
      <c r="D505" s="16" t="s">
        <v>1126</v>
      </c>
      <c r="E505" s="53">
        <f>work!G505+work!H505</f>
        <v>637104</v>
      </c>
      <c r="F505" s="53">
        <f>work!I505+work!J505</f>
        <v>1912602</v>
      </c>
      <c r="H505" s="53"/>
      <c r="I505" s="5"/>
    </row>
    <row r="506" spans="1:9" ht="15">
      <c r="A506" s="55">
        <v>476</v>
      </c>
      <c r="B506" s="67" t="s">
        <v>1128</v>
      </c>
      <c r="C506" s="67" t="s">
        <v>1085</v>
      </c>
      <c r="D506" s="16" t="s">
        <v>1129</v>
      </c>
      <c r="E506" s="53">
        <f>work!G506+work!H506</f>
        <v>1752686</v>
      </c>
      <c r="F506" s="53">
        <f>work!I506+work!J506</f>
        <v>2142905</v>
      </c>
      <c r="H506" s="53"/>
      <c r="I506" s="5"/>
    </row>
    <row r="507" spans="1:9" ht="15">
      <c r="A507" s="55">
        <v>477</v>
      </c>
      <c r="B507" s="67" t="s">
        <v>1131</v>
      </c>
      <c r="C507" s="67" t="s">
        <v>1085</v>
      </c>
      <c r="D507" s="16" t="s">
        <v>1132</v>
      </c>
      <c r="E507" s="53">
        <f>work!G507+work!H507</f>
        <v>832233</v>
      </c>
      <c r="F507" s="53">
        <f>work!I507+work!J507</f>
        <v>2424905</v>
      </c>
      <c r="H507" s="53"/>
      <c r="I507" s="5"/>
    </row>
    <row r="508" spans="1:9" ht="15">
      <c r="A508" s="55">
        <v>478</v>
      </c>
      <c r="B508" s="67" t="s">
        <v>1134</v>
      </c>
      <c r="C508" s="67" t="s">
        <v>1085</v>
      </c>
      <c r="D508" s="16" t="s">
        <v>1135</v>
      </c>
      <c r="E508" s="53">
        <f>work!G508+work!H508</f>
        <v>1296272</v>
      </c>
      <c r="F508" s="53">
        <f>work!I508+work!J508</f>
        <v>323570</v>
      </c>
      <c r="H508" s="53"/>
      <c r="I508" s="5"/>
    </row>
    <row r="509" spans="1:9" ht="15">
      <c r="A509" s="55">
        <v>479</v>
      </c>
      <c r="B509" s="67" t="s">
        <v>1138</v>
      </c>
      <c r="C509" s="67" t="s">
        <v>1136</v>
      </c>
      <c r="D509" s="16" t="s">
        <v>1139</v>
      </c>
      <c r="E509" s="53">
        <f>work!G509+work!H509</f>
        <v>4381570</v>
      </c>
      <c r="F509" s="53">
        <f>work!I509+work!J509</f>
        <v>13163953</v>
      </c>
      <c r="H509" s="53"/>
      <c r="I509" s="5"/>
    </row>
    <row r="510" spans="1:9" ht="15">
      <c r="A510" s="55">
        <v>480</v>
      </c>
      <c r="B510" s="67" t="s">
        <v>1141</v>
      </c>
      <c r="C510" s="67" t="s">
        <v>1136</v>
      </c>
      <c r="D510" s="16" t="s">
        <v>1142</v>
      </c>
      <c r="E510" s="53">
        <f>work!G510+work!H510</f>
        <v>29156301</v>
      </c>
      <c r="F510" s="53">
        <f>work!I510+work!J510</f>
        <v>9630910</v>
      </c>
      <c r="H510" s="53"/>
      <c r="I510" s="5"/>
    </row>
    <row r="511" spans="1:9" ht="15">
      <c r="A511" s="55">
        <v>481</v>
      </c>
      <c r="B511" s="67" t="s">
        <v>1144</v>
      </c>
      <c r="C511" s="67" t="s">
        <v>1136</v>
      </c>
      <c r="D511" s="16" t="s">
        <v>1145</v>
      </c>
      <c r="E511" s="53">
        <f>work!G511+work!H511</f>
        <v>15524807</v>
      </c>
      <c r="F511" s="53">
        <f>work!I511+work!J511</f>
        <v>6315507</v>
      </c>
      <c r="H511" s="53"/>
      <c r="I511" s="5"/>
    </row>
    <row r="512" spans="1:9" ht="15">
      <c r="A512" s="55">
        <v>482</v>
      </c>
      <c r="B512" s="67" t="s">
        <v>1147</v>
      </c>
      <c r="C512" s="67" t="s">
        <v>1136</v>
      </c>
      <c r="D512" s="16" t="s">
        <v>1148</v>
      </c>
      <c r="E512" s="53">
        <f>work!G512+work!H512</f>
        <v>2967073</v>
      </c>
      <c r="F512" s="53">
        <f>work!I512+work!J512</f>
        <v>1764043</v>
      </c>
      <c r="H512" s="53"/>
      <c r="I512" s="5"/>
    </row>
    <row r="513" spans="1:9" ht="15">
      <c r="A513" s="55">
        <v>483</v>
      </c>
      <c r="B513" s="67" t="s">
        <v>1150</v>
      </c>
      <c r="C513" s="67" t="s">
        <v>1136</v>
      </c>
      <c r="D513" s="16" t="s">
        <v>1151</v>
      </c>
      <c r="E513" s="53">
        <f>work!G513+work!H513</f>
        <v>6436810</v>
      </c>
      <c r="F513" s="53">
        <f>work!I513+work!J513</f>
        <v>32139834</v>
      </c>
      <c r="H513" s="53"/>
      <c r="I513" s="5"/>
    </row>
    <row r="514" spans="1:9" ht="15">
      <c r="A514" s="55">
        <v>484</v>
      </c>
      <c r="B514" s="67" t="s">
        <v>1153</v>
      </c>
      <c r="C514" s="67" t="s">
        <v>1136</v>
      </c>
      <c r="D514" s="16" t="s">
        <v>1154</v>
      </c>
      <c r="E514" s="53">
        <f>work!G514+work!H514</f>
        <v>26564333</v>
      </c>
      <c r="F514" s="53">
        <f>work!I514+work!J514</f>
        <v>53744616</v>
      </c>
      <c r="H514" s="53"/>
      <c r="I514" s="5"/>
    </row>
    <row r="515" spans="1:9" ht="15">
      <c r="A515" s="55">
        <v>485</v>
      </c>
      <c r="B515" s="67" t="s">
        <v>1156</v>
      </c>
      <c r="C515" s="67" t="s">
        <v>1136</v>
      </c>
      <c r="D515" s="16" t="s">
        <v>1157</v>
      </c>
      <c r="E515" s="53">
        <f>work!G515+work!H515</f>
        <v>2488360</v>
      </c>
      <c r="F515" s="53">
        <f>work!I515+work!J515</f>
        <v>490164</v>
      </c>
      <c r="H515" s="53"/>
      <c r="I515" s="5"/>
    </row>
    <row r="516" spans="1:9" ht="15">
      <c r="A516" s="55">
        <v>486</v>
      </c>
      <c r="B516" s="67" t="s">
        <v>1159</v>
      </c>
      <c r="C516" s="67" t="s">
        <v>1136</v>
      </c>
      <c r="D516" s="16" t="s">
        <v>2111</v>
      </c>
      <c r="E516" s="53">
        <f>work!G516+work!H516</f>
        <v>35277513</v>
      </c>
      <c r="F516" s="53">
        <f>work!I516+work!J516</f>
        <v>87255825</v>
      </c>
      <c r="H516" s="53"/>
      <c r="I516" s="5"/>
    </row>
    <row r="517" spans="1:9" ht="15">
      <c r="A517" s="55">
        <v>487</v>
      </c>
      <c r="B517" s="67" t="s">
        <v>1161</v>
      </c>
      <c r="C517" s="67" t="s">
        <v>1136</v>
      </c>
      <c r="D517" s="16" t="s">
        <v>1175</v>
      </c>
      <c r="E517" s="53">
        <f>work!G517+work!H517</f>
        <v>2354500</v>
      </c>
      <c r="F517" s="53">
        <f>work!I517+work!J517</f>
        <v>1901319</v>
      </c>
      <c r="H517" s="53"/>
      <c r="I517" s="5"/>
    </row>
    <row r="518" spans="1:9" ht="15">
      <c r="A518" s="55">
        <v>488</v>
      </c>
      <c r="B518" s="67" t="s">
        <v>1177</v>
      </c>
      <c r="C518" s="67" t="s">
        <v>1136</v>
      </c>
      <c r="D518" s="16" t="s">
        <v>1178</v>
      </c>
      <c r="E518" s="53">
        <f>work!G518+work!H518</f>
        <v>37763499</v>
      </c>
      <c r="F518" s="53">
        <f>work!I518+work!J518</f>
        <v>14843496</v>
      </c>
      <c r="H518" s="53"/>
      <c r="I518" s="5"/>
    </row>
    <row r="519" spans="1:9" ht="15">
      <c r="A519" s="55">
        <v>489</v>
      </c>
      <c r="B519" s="67" t="s">
        <v>1180</v>
      </c>
      <c r="C519" s="67" t="s">
        <v>1136</v>
      </c>
      <c r="D519" s="16" t="s">
        <v>1181</v>
      </c>
      <c r="E519" s="53">
        <f>work!G519+work!H519</f>
        <v>4673529</v>
      </c>
      <c r="F519" s="53">
        <f>work!I519+work!J519</f>
        <v>1757651</v>
      </c>
      <c r="H519" s="53"/>
      <c r="I519" s="5"/>
    </row>
    <row r="520" spans="1:9" ht="15">
      <c r="A520" s="55">
        <v>490</v>
      </c>
      <c r="B520" s="67" t="s">
        <v>1183</v>
      </c>
      <c r="C520" s="67" t="s">
        <v>1136</v>
      </c>
      <c r="D520" s="16" t="s">
        <v>1184</v>
      </c>
      <c r="E520" s="53">
        <f>work!G520+work!H520</f>
        <v>496646</v>
      </c>
      <c r="F520" s="53">
        <f>work!I520+work!J520</f>
        <v>78860</v>
      </c>
      <c r="H520" s="53"/>
      <c r="I520" s="5"/>
    </row>
    <row r="521" spans="1:9" ht="15">
      <c r="A521" s="55">
        <v>491</v>
      </c>
      <c r="B521" s="67" t="s">
        <v>1186</v>
      </c>
      <c r="C521" s="67" t="s">
        <v>1136</v>
      </c>
      <c r="D521" s="16" t="s">
        <v>1187</v>
      </c>
      <c r="E521" s="53">
        <f>work!G521+work!H521</f>
        <v>13247823</v>
      </c>
      <c r="F521" s="53">
        <f>work!I521+work!J521</f>
        <v>23564255</v>
      </c>
      <c r="H521" s="53"/>
      <c r="I521" s="5"/>
    </row>
    <row r="522" spans="1:9" ht="15">
      <c r="A522" s="55">
        <v>492</v>
      </c>
      <c r="B522" s="67" t="s">
        <v>1189</v>
      </c>
      <c r="C522" s="67" t="s">
        <v>1136</v>
      </c>
      <c r="D522" s="16" t="s">
        <v>1190</v>
      </c>
      <c r="E522" s="53">
        <f>work!G522+work!H522</f>
        <v>3476059</v>
      </c>
      <c r="F522" s="53">
        <f>work!I522+work!J522</f>
        <v>1307219</v>
      </c>
      <c r="H522" s="53"/>
      <c r="I522" s="5"/>
    </row>
    <row r="523" spans="1:9" ht="15">
      <c r="A523" s="55">
        <v>493</v>
      </c>
      <c r="B523" s="67" t="s">
        <v>1192</v>
      </c>
      <c r="C523" s="67" t="s">
        <v>1136</v>
      </c>
      <c r="D523" s="16" t="s">
        <v>1120</v>
      </c>
      <c r="E523" s="53">
        <f>work!G523+work!H523</f>
        <v>5638860</v>
      </c>
      <c r="F523" s="53">
        <f>work!I523+work!J523</f>
        <v>1317656</v>
      </c>
      <c r="H523" s="53"/>
      <c r="I523" s="5"/>
    </row>
    <row r="524" spans="1:9" ht="15">
      <c r="A524" s="55">
        <v>494</v>
      </c>
      <c r="B524" s="67" t="s">
        <v>1194</v>
      </c>
      <c r="C524" s="67" t="s">
        <v>1136</v>
      </c>
      <c r="D524" s="16" t="s">
        <v>1195</v>
      </c>
      <c r="E524" s="53">
        <f>work!G524+work!H524</f>
        <v>8079151</v>
      </c>
      <c r="F524" s="53">
        <f>work!I524+work!J524</f>
        <v>7874290</v>
      </c>
      <c r="H524" s="53"/>
      <c r="I524" s="5"/>
    </row>
    <row r="525" spans="1:9" ht="15">
      <c r="A525" s="55">
        <v>495</v>
      </c>
      <c r="B525" s="67" t="s">
        <v>1197</v>
      </c>
      <c r="C525" s="67" t="s">
        <v>1136</v>
      </c>
      <c r="D525" s="16" t="s">
        <v>1198</v>
      </c>
      <c r="E525" s="53">
        <f>work!G525+work!H525</f>
        <v>521598</v>
      </c>
      <c r="F525" s="53">
        <f>work!I525+work!J525</f>
        <v>1330371</v>
      </c>
      <c r="H525" s="53"/>
      <c r="I525" s="5"/>
    </row>
    <row r="526" spans="1:9" ht="15">
      <c r="A526" s="55">
        <v>496</v>
      </c>
      <c r="B526" s="67" t="s">
        <v>1200</v>
      </c>
      <c r="C526" s="67" t="s">
        <v>1136</v>
      </c>
      <c r="D526" s="16" t="s">
        <v>1201</v>
      </c>
      <c r="E526" s="53">
        <f>work!G526+work!H526</f>
        <v>3282468</v>
      </c>
      <c r="F526" s="53">
        <f>work!I526+work!J526</f>
        <v>11749459</v>
      </c>
      <c r="H526" s="53"/>
      <c r="I526" s="5"/>
    </row>
    <row r="527" spans="1:9" ht="15">
      <c r="A527" s="55">
        <v>497</v>
      </c>
      <c r="B527" s="67" t="s">
        <v>1203</v>
      </c>
      <c r="C527" s="67" t="s">
        <v>1136</v>
      </c>
      <c r="D527" s="16" t="s">
        <v>1121</v>
      </c>
      <c r="E527" s="53">
        <f>work!G527+work!H527</f>
        <v>1392940</v>
      </c>
      <c r="F527" s="53">
        <f>work!I527+work!J527</f>
        <v>182298</v>
      </c>
      <c r="H527" s="53"/>
      <c r="I527" s="5"/>
    </row>
    <row r="528" spans="1:9" ht="15">
      <c r="A528" s="55">
        <v>498</v>
      </c>
      <c r="B528" s="67" t="s">
        <v>1205</v>
      </c>
      <c r="C528" s="67" t="s">
        <v>1136</v>
      </c>
      <c r="D528" s="16" t="s">
        <v>1206</v>
      </c>
      <c r="E528" s="53">
        <f>work!G528+work!H528</f>
        <v>26452044</v>
      </c>
      <c r="F528" s="53">
        <f>work!I528+work!J528</f>
        <v>18200668</v>
      </c>
      <c r="H528" s="53"/>
      <c r="I528" s="5"/>
    </row>
    <row r="529" spans="1:9" ht="15">
      <c r="A529" s="55">
        <v>499</v>
      </c>
      <c r="B529" s="67" t="s">
        <v>1208</v>
      </c>
      <c r="C529" s="67" t="s">
        <v>1136</v>
      </c>
      <c r="D529" s="16" t="s">
        <v>1209</v>
      </c>
      <c r="E529" s="53">
        <f>work!G529+work!H529</f>
        <v>6107289</v>
      </c>
      <c r="F529" s="53">
        <f>work!I529+work!J529</f>
        <v>4379855</v>
      </c>
      <c r="H529" s="53"/>
      <c r="I529" s="5"/>
    </row>
    <row r="530" spans="1:9" ht="15">
      <c r="A530" s="55">
        <v>500</v>
      </c>
      <c r="B530" s="67" t="s">
        <v>1212</v>
      </c>
      <c r="C530" s="67" t="s">
        <v>1210</v>
      </c>
      <c r="D530" s="16" t="s">
        <v>1213</v>
      </c>
      <c r="E530" s="53">
        <f>work!G530+work!H530</f>
        <v>91900</v>
      </c>
      <c r="F530" s="53">
        <f>work!I530+work!J530</f>
        <v>122900</v>
      </c>
      <c r="H530" s="53"/>
      <c r="I530" s="5"/>
    </row>
    <row r="531" spans="1:9" ht="15">
      <c r="A531" s="55">
        <v>501</v>
      </c>
      <c r="B531" s="67" t="s">
        <v>1215</v>
      </c>
      <c r="C531" s="67" t="s">
        <v>1210</v>
      </c>
      <c r="D531" s="16" t="s">
        <v>1216</v>
      </c>
      <c r="E531" s="53">
        <f>work!G531+work!H531</f>
        <v>2377165</v>
      </c>
      <c r="F531" s="53">
        <f>work!I531+work!J531</f>
        <v>2310532</v>
      </c>
      <c r="H531" s="53"/>
      <c r="I531" s="5"/>
    </row>
    <row r="532" spans="1:9" ht="15">
      <c r="A532" s="55">
        <v>502</v>
      </c>
      <c r="B532" s="67" t="s">
        <v>1218</v>
      </c>
      <c r="C532" s="67" t="s">
        <v>1210</v>
      </c>
      <c r="D532" s="16" t="s">
        <v>1219</v>
      </c>
      <c r="E532" s="53">
        <f>work!G532+work!H532</f>
        <v>260641</v>
      </c>
      <c r="F532" s="53">
        <f>work!I532+work!J532</f>
        <v>199881</v>
      </c>
      <c r="H532" s="53"/>
      <c r="I532" s="5"/>
    </row>
    <row r="533" spans="1:9" ht="15">
      <c r="A533" s="55">
        <v>503</v>
      </c>
      <c r="B533" s="67" t="s">
        <v>1221</v>
      </c>
      <c r="C533" s="67" t="s">
        <v>1210</v>
      </c>
      <c r="D533" s="16" t="s">
        <v>1222</v>
      </c>
      <c r="E533" s="53">
        <f>work!G533+work!H533</f>
        <v>3412281</v>
      </c>
      <c r="F533" s="53">
        <f>work!I533+work!J533</f>
        <v>1048898</v>
      </c>
      <c r="H533" s="53"/>
      <c r="I533" s="5"/>
    </row>
    <row r="534" spans="1:9" ht="15">
      <c r="A534" s="55">
        <v>504</v>
      </c>
      <c r="B534" s="67" t="s">
        <v>1224</v>
      </c>
      <c r="C534" s="67" t="s">
        <v>1210</v>
      </c>
      <c r="D534" s="16" t="s">
        <v>1225</v>
      </c>
      <c r="E534" s="53">
        <f>work!G534+work!H534</f>
        <v>5204659</v>
      </c>
      <c r="F534" s="53">
        <f>work!I534+work!J534</f>
        <v>743315</v>
      </c>
      <c r="H534" s="53"/>
      <c r="I534" s="5"/>
    </row>
    <row r="535" spans="1:9" ht="15">
      <c r="A535" s="55">
        <v>505</v>
      </c>
      <c r="B535" s="67" t="s">
        <v>1227</v>
      </c>
      <c r="C535" s="67" t="s">
        <v>1210</v>
      </c>
      <c r="D535" s="16" t="s">
        <v>1228</v>
      </c>
      <c r="E535" s="53">
        <f>work!G535+work!H535</f>
        <v>782989</v>
      </c>
      <c r="F535" s="53">
        <f>work!I535+work!J535</f>
        <v>1205825</v>
      </c>
      <c r="H535" s="53"/>
      <c r="I535" s="5"/>
    </row>
    <row r="536" spans="1:9" ht="15">
      <c r="A536" s="55">
        <v>506</v>
      </c>
      <c r="B536" s="67" t="s">
        <v>1230</v>
      </c>
      <c r="C536" s="67" t="s">
        <v>1210</v>
      </c>
      <c r="D536" s="16" t="s">
        <v>1231</v>
      </c>
      <c r="E536" s="53">
        <f>work!G536+work!H536</f>
        <v>1922375</v>
      </c>
      <c r="F536" s="53">
        <f>work!I536+work!J536</f>
        <v>1137836</v>
      </c>
      <c r="H536" s="53"/>
      <c r="I536" s="5"/>
    </row>
    <row r="537" spans="1:9" ht="15">
      <c r="A537" s="55">
        <v>507</v>
      </c>
      <c r="B537" s="67" t="s">
        <v>1233</v>
      </c>
      <c r="C537" s="67" t="s">
        <v>1210</v>
      </c>
      <c r="D537" s="16" t="s">
        <v>1234</v>
      </c>
      <c r="E537" s="53">
        <f>work!G537+work!H537</f>
        <v>1423787</v>
      </c>
      <c r="F537" s="53">
        <f>work!I537+work!J537</f>
        <v>957140</v>
      </c>
      <c r="H537" s="53"/>
      <c r="I537" s="5"/>
    </row>
    <row r="538" spans="1:9" ht="15">
      <c r="A538" s="55">
        <v>508</v>
      </c>
      <c r="B538" s="67" t="s">
        <v>1236</v>
      </c>
      <c r="C538" s="67" t="s">
        <v>1210</v>
      </c>
      <c r="D538" s="16" t="s">
        <v>1237</v>
      </c>
      <c r="E538" s="53">
        <f>work!G538+work!H538</f>
        <v>779807</v>
      </c>
      <c r="F538" s="53">
        <f>work!I538+work!J538</f>
        <v>1050024</v>
      </c>
      <c r="H538" s="53"/>
      <c r="I538" s="5"/>
    </row>
    <row r="539" spans="1:9" ht="15">
      <c r="A539" s="55">
        <v>509</v>
      </c>
      <c r="B539" s="67" t="s">
        <v>1239</v>
      </c>
      <c r="C539" s="67" t="s">
        <v>1210</v>
      </c>
      <c r="D539" s="16" t="s">
        <v>1240</v>
      </c>
      <c r="E539" s="53">
        <f>work!G539+work!H539</f>
        <v>1948296</v>
      </c>
      <c r="F539" s="53">
        <f>work!I539+work!J539</f>
        <v>2294575</v>
      </c>
      <c r="H539" s="53"/>
      <c r="I539" s="5"/>
    </row>
    <row r="540" spans="1:9" ht="15">
      <c r="A540" s="55">
        <v>510</v>
      </c>
      <c r="B540" s="67" t="s">
        <v>1242</v>
      </c>
      <c r="C540" s="67" t="s">
        <v>1210</v>
      </c>
      <c r="D540" s="16" t="s">
        <v>1243</v>
      </c>
      <c r="E540" s="53">
        <f>work!G540+work!H540</f>
        <v>4740876</v>
      </c>
      <c r="F540" s="53">
        <f>work!I540+work!J540</f>
        <v>3563123</v>
      </c>
      <c r="H540" s="53"/>
      <c r="I540" s="5"/>
    </row>
    <row r="541" spans="1:9" ht="15">
      <c r="A541" s="55">
        <v>511</v>
      </c>
      <c r="B541" s="67" t="s">
        <v>1245</v>
      </c>
      <c r="C541" s="67" t="s">
        <v>1210</v>
      </c>
      <c r="D541" s="16" t="s">
        <v>1246</v>
      </c>
      <c r="E541" s="53">
        <f>work!G541+work!H541</f>
        <v>3738708</v>
      </c>
      <c r="F541" s="53">
        <f>work!I541+work!J541</f>
        <v>2363693</v>
      </c>
      <c r="H541" s="53"/>
      <c r="I541" s="5"/>
    </row>
    <row r="542" spans="1:9" ht="15">
      <c r="A542" s="55">
        <v>512</v>
      </c>
      <c r="B542" s="67" t="s">
        <v>1248</v>
      </c>
      <c r="C542" s="67" t="s">
        <v>1210</v>
      </c>
      <c r="D542" s="16" t="s">
        <v>1249</v>
      </c>
      <c r="E542" s="53">
        <f>work!G542+work!H542</f>
        <v>1869776</v>
      </c>
      <c r="F542" s="53">
        <f>work!I542+work!J542</f>
        <v>392865</v>
      </c>
      <c r="H542" s="53"/>
      <c r="I542" s="5"/>
    </row>
    <row r="543" spans="1:9" ht="15">
      <c r="A543" s="55">
        <v>513</v>
      </c>
      <c r="B543" s="67" t="s">
        <v>1251</v>
      </c>
      <c r="C543" s="67" t="s">
        <v>1210</v>
      </c>
      <c r="D543" s="16" t="s">
        <v>1252</v>
      </c>
      <c r="E543" s="53">
        <f>work!G543+work!H543</f>
        <v>974937</v>
      </c>
      <c r="F543" s="53">
        <f>work!I543+work!J543</f>
        <v>508511</v>
      </c>
      <c r="H543" s="53"/>
      <c r="I543" s="5"/>
    </row>
    <row r="544" spans="1:9" ht="15">
      <c r="A544" s="55">
        <v>514</v>
      </c>
      <c r="B544" s="67" t="s">
        <v>1254</v>
      </c>
      <c r="C544" s="67" t="s">
        <v>1210</v>
      </c>
      <c r="D544" s="16" t="s">
        <v>1255</v>
      </c>
      <c r="E544" s="53">
        <f>work!G544+work!H544</f>
        <v>1439944</v>
      </c>
      <c r="F544" s="53">
        <f>work!I544+work!J544</f>
        <v>6680853</v>
      </c>
      <c r="H544" s="53"/>
      <c r="I544" s="5"/>
    </row>
    <row r="545" spans="1:9" ht="15">
      <c r="A545" s="55">
        <v>515</v>
      </c>
      <c r="B545" s="67" t="s">
        <v>1257</v>
      </c>
      <c r="C545" s="67" t="s">
        <v>1210</v>
      </c>
      <c r="D545" s="16" t="s">
        <v>1258</v>
      </c>
      <c r="E545" s="53">
        <f>work!G545+work!H545</f>
        <v>443775</v>
      </c>
      <c r="F545" s="53">
        <f>work!I545+work!J545</f>
        <v>655999</v>
      </c>
      <c r="H545" s="53"/>
      <c r="I545" s="5"/>
    </row>
    <row r="546" spans="1:9" ht="15">
      <c r="A546" s="55">
        <v>516</v>
      </c>
      <c r="B546" s="67" t="s">
        <v>1260</v>
      </c>
      <c r="C546" s="67" t="s">
        <v>1210</v>
      </c>
      <c r="D546" s="16" t="s">
        <v>1261</v>
      </c>
      <c r="E546" s="53">
        <f>work!G546+work!H546</f>
        <v>559390</v>
      </c>
      <c r="F546" s="53">
        <f>work!I546+work!J546</f>
        <v>99276</v>
      </c>
      <c r="H546" s="53"/>
      <c r="I546" s="5"/>
    </row>
    <row r="547" spans="1:9" ht="15">
      <c r="A547" s="55">
        <v>517</v>
      </c>
      <c r="B547" s="67" t="s">
        <v>1263</v>
      </c>
      <c r="C547" s="67" t="s">
        <v>1210</v>
      </c>
      <c r="D547" s="16" t="s">
        <v>1264</v>
      </c>
      <c r="E547" s="53">
        <f>work!G547+work!H547</f>
        <v>13870469</v>
      </c>
      <c r="F547" s="53">
        <f>work!I547+work!J547</f>
        <v>6422417</v>
      </c>
      <c r="H547" s="53"/>
      <c r="I547" s="5"/>
    </row>
    <row r="548" spans="1:9" ht="15">
      <c r="A548" s="55">
        <v>518</v>
      </c>
      <c r="B548" s="67" t="s">
        <v>1266</v>
      </c>
      <c r="C548" s="67" t="s">
        <v>1210</v>
      </c>
      <c r="D548" s="16" t="s">
        <v>1267</v>
      </c>
      <c r="E548" s="53">
        <f>work!G548+work!H548</f>
        <v>1147847</v>
      </c>
      <c r="F548" s="53">
        <f>work!I548+work!J548</f>
        <v>526400</v>
      </c>
      <c r="H548" s="53"/>
      <c r="I548" s="5"/>
    </row>
    <row r="549" spans="1:9" ht="15">
      <c r="A549" s="55">
        <v>519</v>
      </c>
      <c r="B549" s="67" t="s">
        <v>1269</v>
      </c>
      <c r="C549" s="67" t="s">
        <v>1210</v>
      </c>
      <c r="D549" s="16" t="s">
        <v>1270</v>
      </c>
      <c r="E549" s="53">
        <f>work!G549+work!H549</f>
        <v>1759643</v>
      </c>
      <c r="F549" s="53">
        <f>work!I549+work!J549</f>
        <v>146400</v>
      </c>
      <c r="H549" s="53"/>
      <c r="I549" s="5"/>
    </row>
    <row r="550" spans="1:9" ht="15">
      <c r="A550" s="55">
        <v>520</v>
      </c>
      <c r="B550" s="67" t="s">
        <v>1272</v>
      </c>
      <c r="C550" s="67" t="s">
        <v>1210</v>
      </c>
      <c r="D550" s="16" t="s">
        <v>1273</v>
      </c>
      <c r="E550" s="53">
        <f>work!G550+work!H550</f>
        <v>166609</v>
      </c>
      <c r="F550" s="53">
        <f>work!I550+work!J550</f>
        <v>563057</v>
      </c>
      <c r="H550" s="53"/>
      <c r="I550" s="5"/>
    </row>
    <row r="551" spans="1:9" ht="15">
      <c r="A551" s="55">
        <v>521</v>
      </c>
      <c r="B551" s="67" t="s">
        <v>1275</v>
      </c>
      <c r="C551" s="67" t="s">
        <v>1210</v>
      </c>
      <c r="D551" s="16" t="s">
        <v>1285</v>
      </c>
      <c r="E551" s="53">
        <f>work!G551+work!H551</f>
        <v>7821187</v>
      </c>
      <c r="F551" s="53">
        <f>work!I551+work!J551</f>
        <v>7755190</v>
      </c>
      <c r="H551" s="53"/>
      <c r="I551" s="5"/>
    </row>
    <row r="552" spans="1:9" ht="15">
      <c r="A552" s="55">
        <v>522</v>
      </c>
      <c r="B552" s="67" t="s">
        <v>1287</v>
      </c>
      <c r="C552" s="67" t="s">
        <v>1210</v>
      </c>
      <c r="D552" s="16" t="s">
        <v>1288</v>
      </c>
      <c r="E552" s="53">
        <f>work!G552+work!H552</f>
        <v>113400</v>
      </c>
      <c r="F552" s="53">
        <f>work!I552+work!J552</f>
        <v>1</v>
      </c>
      <c r="H552" s="53"/>
      <c r="I552" s="5"/>
    </row>
    <row r="553" spans="1:9" ht="15">
      <c r="A553" s="55">
        <v>523</v>
      </c>
      <c r="B553" s="67" t="s">
        <v>1290</v>
      </c>
      <c r="C553" s="67" t="s">
        <v>1210</v>
      </c>
      <c r="D553" s="16" t="s">
        <v>1291</v>
      </c>
      <c r="E553" s="53">
        <f>work!G553+work!H553</f>
        <v>2816587</v>
      </c>
      <c r="F553" s="53">
        <f>work!I553+work!J553</f>
        <v>3862314</v>
      </c>
      <c r="H553" s="53"/>
      <c r="I553" s="5"/>
    </row>
    <row r="554" spans="1:9" ht="15">
      <c r="A554" s="55">
        <v>524</v>
      </c>
      <c r="B554" s="67" t="s">
        <v>1292</v>
      </c>
      <c r="C554" s="67" t="s">
        <v>1293</v>
      </c>
      <c r="D554" s="16" t="s">
        <v>1295</v>
      </c>
      <c r="E554" s="53">
        <f>work!G554+work!H554</f>
        <v>13606381</v>
      </c>
      <c r="F554" s="53">
        <f>work!I554+work!J554</f>
        <v>9681520</v>
      </c>
      <c r="H554" s="53"/>
      <c r="I554" s="5"/>
    </row>
    <row r="555" spans="1:9" ht="15">
      <c r="A555" s="55">
        <v>525</v>
      </c>
      <c r="B555" s="67" t="s">
        <v>1296</v>
      </c>
      <c r="C555" s="67" t="s">
        <v>1293</v>
      </c>
      <c r="D555" s="16" t="s">
        <v>1298</v>
      </c>
      <c r="E555" s="53">
        <f>work!G555+work!H555</f>
        <v>7267069</v>
      </c>
      <c r="F555" s="53">
        <f>work!I555+work!J555</f>
        <v>10387754</v>
      </c>
      <c r="H555" s="53"/>
      <c r="I555" s="5"/>
    </row>
    <row r="556" spans="1:9" ht="15">
      <c r="A556" s="55">
        <v>526</v>
      </c>
      <c r="B556" s="67" t="s">
        <v>1299</v>
      </c>
      <c r="C556" s="67" t="s">
        <v>1293</v>
      </c>
      <c r="D556" s="16" t="s">
        <v>1301</v>
      </c>
      <c r="E556" s="53">
        <f>work!G556+work!H556</f>
        <v>24184731</v>
      </c>
      <c r="F556" s="53">
        <f>work!I556+work!J556</f>
        <v>11158503</v>
      </c>
      <c r="H556" s="53"/>
      <c r="I556" s="5"/>
    </row>
    <row r="557" spans="1:9" ht="15">
      <c r="A557" s="55">
        <v>527</v>
      </c>
      <c r="B557" s="67" t="s">
        <v>1302</v>
      </c>
      <c r="C557" s="67" t="s">
        <v>1293</v>
      </c>
      <c r="D557" s="16" t="s">
        <v>1304</v>
      </c>
      <c r="E557" s="53">
        <f>work!G557+work!H557</f>
        <v>17770866</v>
      </c>
      <c r="F557" s="53">
        <f>work!I557+work!J557</f>
        <v>34528173</v>
      </c>
      <c r="H557" s="53"/>
      <c r="I557" s="5"/>
    </row>
    <row r="558" spans="1:9" ht="15">
      <c r="A558" s="55">
        <v>528</v>
      </c>
      <c r="B558" s="67" t="s">
        <v>1305</v>
      </c>
      <c r="C558" s="67" t="s">
        <v>1293</v>
      </c>
      <c r="D558" s="16" t="s">
        <v>1307</v>
      </c>
      <c r="E558" s="53">
        <f>work!G558+work!H558</f>
        <v>5769888</v>
      </c>
      <c r="F558" s="53">
        <f>work!I558+work!J558</f>
        <v>466274</v>
      </c>
      <c r="H558" s="53"/>
      <c r="I558" s="5"/>
    </row>
    <row r="559" spans="1:9" ht="15">
      <c r="A559" s="55">
        <v>529</v>
      </c>
      <c r="B559" s="67" t="s">
        <v>1308</v>
      </c>
      <c r="C559" s="67" t="s">
        <v>1293</v>
      </c>
      <c r="D559" s="16" t="s">
        <v>1310</v>
      </c>
      <c r="E559" s="53">
        <f>work!G559+work!H559</f>
        <v>1110079</v>
      </c>
      <c r="F559" s="53">
        <f>work!I559+work!J559</f>
        <v>1283452</v>
      </c>
      <c r="H559" s="53"/>
      <c r="I559" s="5"/>
    </row>
    <row r="560" spans="1:9" ht="15">
      <c r="A560" s="55">
        <v>530</v>
      </c>
      <c r="B560" s="67" t="s">
        <v>1311</v>
      </c>
      <c r="C560" s="67" t="s">
        <v>1293</v>
      </c>
      <c r="D560" s="16" t="s">
        <v>1313</v>
      </c>
      <c r="E560" s="53">
        <f>work!G560+work!H560</f>
        <v>2755077</v>
      </c>
      <c r="F560" s="53">
        <f>work!I560+work!J560</f>
        <v>8818283</v>
      </c>
      <c r="H560" s="53"/>
      <c r="I560" s="5"/>
    </row>
    <row r="561" spans="1:9" ht="15">
      <c r="A561" s="55">
        <v>531</v>
      </c>
      <c r="B561" s="67" t="s">
        <v>1314</v>
      </c>
      <c r="C561" s="67" t="s">
        <v>1293</v>
      </c>
      <c r="D561" s="16" t="s">
        <v>1316</v>
      </c>
      <c r="E561" s="53">
        <f>work!G561+work!H561</f>
        <v>4350964</v>
      </c>
      <c r="F561" s="53">
        <f>work!I561+work!J561</f>
        <v>37734323</v>
      </c>
      <c r="H561" s="53"/>
      <c r="I561" s="5"/>
    </row>
    <row r="562" spans="1:9" ht="15">
      <c r="A562" s="55">
        <v>532</v>
      </c>
      <c r="B562" s="67" t="s">
        <v>1317</v>
      </c>
      <c r="C562" s="67" t="s">
        <v>1293</v>
      </c>
      <c r="D562" s="16" t="s">
        <v>1319</v>
      </c>
      <c r="E562" s="53">
        <f>work!G562+work!H562</f>
        <v>8976795</v>
      </c>
      <c r="F562" s="53">
        <f>work!I562+work!J562</f>
        <v>40331857</v>
      </c>
      <c r="H562" s="53"/>
      <c r="I562" s="5"/>
    </row>
    <row r="563" spans="1:9" ht="15">
      <c r="A563" s="55">
        <v>533</v>
      </c>
      <c r="B563" s="67" t="s">
        <v>1320</v>
      </c>
      <c r="C563" s="67" t="s">
        <v>1293</v>
      </c>
      <c r="D563" s="16" t="s">
        <v>1322</v>
      </c>
      <c r="E563" s="53">
        <f>work!G563+work!H563</f>
        <v>6769505</v>
      </c>
      <c r="F563" s="53">
        <f>work!I563+work!J563</f>
        <v>3426489</v>
      </c>
      <c r="H563" s="53"/>
      <c r="I563" s="5"/>
    </row>
    <row r="564" spans="1:9" ht="15">
      <c r="A564" s="55">
        <v>534</v>
      </c>
      <c r="B564" s="67" t="s">
        <v>1323</v>
      </c>
      <c r="C564" s="67" t="s">
        <v>1293</v>
      </c>
      <c r="D564" s="16" t="s">
        <v>1325</v>
      </c>
      <c r="E564" s="53">
        <f>work!G564+work!H564</f>
        <v>10267710</v>
      </c>
      <c r="F564" s="53">
        <f>work!I564+work!J564</f>
        <v>5873087</v>
      </c>
      <c r="H564" s="53"/>
      <c r="I564" s="5"/>
    </row>
    <row r="565" spans="1:9" ht="15">
      <c r="A565" s="55">
        <v>535</v>
      </c>
      <c r="B565" s="67" t="s">
        <v>1326</v>
      </c>
      <c r="C565" s="67" t="s">
        <v>1293</v>
      </c>
      <c r="D565" s="16" t="s">
        <v>1328</v>
      </c>
      <c r="E565" s="53">
        <f>work!G565+work!H565</f>
        <v>9818479</v>
      </c>
      <c r="F565" s="53">
        <f>work!I565+work!J565</f>
        <v>886320</v>
      </c>
      <c r="H565" s="53"/>
      <c r="I565" s="5"/>
    </row>
    <row r="566" spans="1:9" ht="15">
      <c r="A566" s="55">
        <v>536</v>
      </c>
      <c r="B566" s="67" t="s">
        <v>1329</v>
      </c>
      <c r="C566" s="67" t="s">
        <v>1293</v>
      </c>
      <c r="D566" s="16" t="s">
        <v>1331</v>
      </c>
      <c r="E566" s="53">
        <f>work!G566+work!H566</f>
        <v>8261843</v>
      </c>
      <c r="F566" s="53">
        <f>work!I566+work!J566</f>
        <v>39854116</v>
      </c>
      <c r="H566" s="53"/>
      <c r="I566" s="5"/>
    </row>
    <row r="567" spans="1:9" ht="15">
      <c r="A567" s="55">
        <v>537</v>
      </c>
      <c r="B567" s="67" t="s">
        <v>1332</v>
      </c>
      <c r="C567" s="67" t="s">
        <v>1293</v>
      </c>
      <c r="D567" s="16" t="s">
        <v>1334</v>
      </c>
      <c r="E567" s="53">
        <f>work!G567+work!H567</f>
        <v>4383699</v>
      </c>
      <c r="F567" s="53">
        <f>work!I567+work!J567</f>
        <v>16373544</v>
      </c>
      <c r="H567" s="53"/>
      <c r="I567" s="5"/>
    </row>
    <row r="568" spans="1:9" ht="15">
      <c r="A568" s="55">
        <v>538</v>
      </c>
      <c r="B568" s="67" t="s">
        <v>1335</v>
      </c>
      <c r="C568" s="67" t="s">
        <v>1293</v>
      </c>
      <c r="D568" s="16" t="s">
        <v>1337</v>
      </c>
      <c r="E568" s="53">
        <f>work!G568+work!H568</f>
        <v>2990654</v>
      </c>
      <c r="F568" s="53">
        <f>work!I568+work!J568</f>
        <v>2289588</v>
      </c>
      <c r="H568" s="53"/>
      <c r="I568" s="5"/>
    </row>
    <row r="569" spans="1:9" ht="15">
      <c r="A569" s="55">
        <v>539</v>
      </c>
      <c r="B569" s="67" t="s">
        <v>1338</v>
      </c>
      <c r="C569" s="67" t="s">
        <v>1293</v>
      </c>
      <c r="D569" s="16" t="s">
        <v>1340</v>
      </c>
      <c r="E569" s="53">
        <f>work!G569+work!H569</f>
        <v>17949430</v>
      </c>
      <c r="F569" s="53">
        <f>work!I569+work!J569</f>
        <v>3542285</v>
      </c>
      <c r="H569" s="53"/>
      <c r="I569" s="5"/>
    </row>
    <row r="570" spans="1:9" ht="15">
      <c r="A570" s="55">
        <v>540</v>
      </c>
      <c r="B570" s="67" t="s">
        <v>1341</v>
      </c>
      <c r="C570" s="67" t="s">
        <v>1293</v>
      </c>
      <c r="D570" s="16" t="s">
        <v>1809</v>
      </c>
      <c r="E570" s="53">
        <f>work!G570+work!H570</f>
        <v>11614709</v>
      </c>
      <c r="F570" s="53">
        <f>work!I570+work!J570</f>
        <v>6857899</v>
      </c>
      <c r="H570" s="53"/>
      <c r="I570" s="5"/>
    </row>
    <row r="571" spans="1:9" ht="15">
      <c r="A571" s="55">
        <v>541</v>
      </c>
      <c r="B571" s="67" t="s">
        <v>1343</v>
      </c>
      <c r="C571" s="67" t="s">
        <v>1293</v>
      </c>
      <c r="D571" s="16" t="s">
        <v>1345</v>
      </c>
      <c r="E571" s="53">
        <f>work!G571+work!H571</f>
        <v>34584953</v>
      </c>
      <c r="F571" s="53">
        <f>work!I571+work!J571</f>
        <v>24603942</v>
      </c>
      <c r="H571" s="53"/>
      <c r="I571" s="5"/>
    </row>
    <row r="572" spans="1:9" ht="15">
      <c r="A572" s="55">
        <v>542</v>
      </c>
      <c r="B572" s="67" t="s">
        <v>1346</v>
      </c>
      <c r="C572" s="67" t="s">
        <v>1293</v>
      </c>
      <c r="D572" s="16" t="s">
        <v>2278</v>
      </c>
      <c r="E572" s="53">
        <f>work!G572+work!H572</f>
        <v>10501522</v>
      </c>
      <c r="F572" s="53">
        <f>work!I572+work!J572</f>
        <v>55165351</v>
      </c>
      <c r="H572" s="53"/>
      <c r="I572" s="5"/>
    </row>
    <row r="573" spans="1:9" ht="15">
      <c r="A573" s="55">
        <v>543</v>
      </c>
      <c r="B573" s="67" t="s">
        <v>1348</v>
      </c>
      <c r="C573" s="67" t="s">
        <v>1293</v>
      </c>
      <c r="D573" s="16" t="s">
        <v>1350</v>
      </c>
      <c r="E573" s="53">
        <f>work!G573+work!H573</f>
        <v>32964384</v>
      </c>
      <c r="F573" s="53">
        <f>work!I573+work!J573</f>
        <v>5877607</v>
      </c>
      <c r="H573" s="53"/>
      <c r="I573" s="5"/>
    </row>
    <row r="574" spans="1:9" ht="15">
      <c r="A574" s="55">
        <v>544</v>
      </c>
      <c r="B574" s="67" t="s">
        <v>1351</v>
      </c>
      <c r="C574" s="67" t="s">
        <v>1293</v>
      </c>
      <c r="D574" s="16" t="s">
        <v>1353</v>
      </c>
      <c r="E574" s="53">
        <f>work!G574+work!H574</f>
        <v>21180</v>
      </c>
      <c r="F574" s="53">
        <f>work!I574+work!J574</f>
        <v>0</v>
      </c>
      <c r="H574" s="53"/>
      <c r="I574" s="5"/>
    </row>
    <row r="575" spans="1:9" ht="15">
      <c r="A575" s="55">
        <v>545</v>
      </c>
      <c r="B575" s="67" t="s">
        <v>1354</v>
      </c>
      <c r="C575" s="67" t="s">
        <v>1358</v>
      </c>
      <c r="D575" s="16" t="s">
        <v>1360</v>
      </c>
      <c r="E575" s="53">
        <f>work!G575+work!H575</f>
        <v>3570940</v>
      </c>
      <c r="F575" s="53">
        <f>work!I575+work!J575</f>
        <v>1279100</v>
      </c>
      <c r="H575" s="53"/>
      <c r="I575" s="5"/>
    </row>
    <row r="576" spans="1:9" ht="15">
      <c r="A576" s="55">
        <v>546</v>
      </c>
      <c r="B576" s="67" t="s">
        <v>1355</v>
      </c>
      <c r="C576" s="67" t="s">
        <v>1358</v>
      </c>
      <c r="D576" s="16" t="s">
        <v>1363</v>
      </c>
      <c r="E576" s="53">
        <f>work!G576+work!H576</f>
        <v>559745</v>
      </c>
      <c r="F576" s="53">
        <f>work!I576+work!J576</f>
        <v>486514</v>
      </c>
      <c r="H576" s="53"/>
      <c r="I576" s="5"/>
    </row>
    <row r="577" spans="1:9" ht="15">
      <c r="A577" s="55">
        <v>547</v>
      </c>
      <c r="B577" s="67" t="s">
        <v>1356</v>
      </c>
      <c r="C577" s="67" t="s">
        <v>1358</v>
      </c>
      <c r="D577" s="16" t="s">
        <v>1366</v>
      </c>
      <c r="E577" s="53">
        <f>work!G577+work!H577</f>
        <v>458731</v>
      </c>
      <c r="F577" s="53">
        <f>work!I577+work!J577</f>
        <v>3337398</v>
      </c>
      <c r="H577" s="53"/>
      <c r="I577" s="5"/>
    </row>
    <row r="578" spans="1:9" ht="15">
      <c r="A578" s="55">
        <v>548</v>
      </c>
      <c r="B578" s="67" t="s">
        <v>1357</v>
      </c>
      <c r="C578" s="67" t="s">
        <v>1358</v>
      </c>
      <c r="D578" s="16" t="s">
        <v>1377</v>
      </c>
      <c r="E578" s="53">
        <f>work!G578+work!H578</f>
        <v>1007125</v>
      </c>
      <c r="F578" s="53">
        <f>work!I578+work!J578</f>
        <v>1510832</v>
      </c>
      <c r="H578" s="53"/>
      <c r="I578" s="5"/>
    </row>
    <row r="579" spans="1:9" ht="15">
      <c r="A579" s="55">
        <v>549</v>
      </c>
      <c r="B579" s="67" t="s">
        <v>1361</v>
      </c>
      <c r="C579" s="67" t="s">
        <v>1358</v>
      </c>
      <c r="D579" s="16" t="s">
        <v>2111</v>
      </c>
      <c r="E579" s="53">
        <f>work!G579+work!H579</f>
        <v>879754</v>
      </c>
      <c r="F579" s="53">
        <f>work!I579+work!J579</f>
        <v>2519357</v>
      </c>
      <c r="H579" s="53"/>
      <c r="I579" s="5"/>
    </row>
    <row r="580" spans="1:9" ht="15">
      <c r="A580" s="55">
        <v>550</v>
      </c>
      <c r="B580" s="67" t="s">
        <v>1364</v>
      </c>
      <c r="C580" s="67" t="s">
        <v>1358</v>
      </c>
      <c r="D580" s="16" t="s">
        <v>1382</v>
      </c>
      <c r="E580" s="53">
        <f>work!G580+work!H580</f>
        <v>275998</v>
      </c>
      <c r="F580" s="53">
        <f>work!I580+work!J580</f>
        <v>1171225</v>
      </c>
      <c r="H580" s="53"/>
      <c r="I580" s="5"/>
    </row>
    <row r="581" spans="1:9" ht="15">
      <c r="A581" s="55">
        <v>551</v>
      </c>
      <c r="B581" s="67" t="s">
        <v>1375</v>
      </c>
      <c r="C581" s="67" t="s">
        <v>1358</v>
      </c>
      <c r="D581" s="16" t="s">
        <v>2006</v>
      </c>
      <c r="E581" s="53">
        <f>work!G581+work!H581</f>
        <v>1174959</v>
      </c>
      <c r="F581" s="53">
        <f>work!I581+work!J581</f>
        <v>2521061</v>
      </c>
      <c r="H581" s="53"/>
      <c r="I581" s="5"/>
    </row>
    <row r="582" spans="1:9" ht="15">
      <c r="A582" s="55">
        <v>552</v>
      </c>
      <c r="B582" s="67" t="s">
        <v>1378</v>
      </c>
      <c r="C582" s="67" t="s">
        <v>1358</v>
      </c>
      <c r="D582" s="16" t="s">
        <v>1387</v>
      </c>
      <c r="E582" s="53">
        <f>work!G582+work!H582</f>
        <v>905362</v>
      </c>
      <c r="F582" s="53">
        <f>work!I582+work!J582</f>
        <v>4532780</v>
      </c>
      <c r="H582" s="53"/>
      <c r="I582" s="5"/>
    </row>
    <row r="583" spans="1:9" ht="15">
      <c r="A583" s="55">
        <v>553</v>
      </c>
      <c r="B583" s="67" t="s">
        <v>1380</v>
      </c>
      <c r="C583" s="67" t="s">
        <v>1358</v>
      </c>
      <c r="D583" s="16" t="s">
        <v>1390</v>
      </c>
      <c r="E583" s="53">
        <f>work!G583+work!H583</f>
        <v>559657</v>
      </c>
      <c r="F583" s="53">
        <f>work!I583+work!J583</f>
        <v>160365</v>
      </c>
      <c r="H583" s="53"/>
      <c r="I583" s="5"/>
    </row>
    <row r="584" spans="1:9" ht="15">
      <c r="A584" s="55">
        <v>554</v>
      </c>
      <c r="B584" s="67" t="s">
        <v>1383</v>
      </c>
      <c r="C584" s="67" t="s">
        <v>1358</v>
      </c>
      <c r="D584" s="16" t="s">
        <v>1393</v>
      </c>
      <c r="E584" s="53">
        <f>work!G584+work!H584</f>
        <v>885496</v>
      </c>
      <c r="F584" s="53">
        <f>work!I584+work!J584</f>
        <v>1174149</v>
      </c>
      <c r="H584" s="53"/>
      <c r="I584" s="5"/>
    </row>
    <row r="585" spans="1:9" ht="15">
      <c r="A585" s="55">
        <v>555</v>
      </c>
      <c r="B585" s="67" t="s">
        <v>1385</v>
      </c>
      <c r="C585" s="67" t="s">
        <v>1358</v>
      </c>
      <c r="D585" s="16" t="s">
        <v>1396</v>
      </c>
      <c r="E585" s="53">
        <f>work!G585+work!H585</f>
        <v>535503</v>
      </c>
      <c r="F585" s="53">
        <f>work!I585+work!J585</f>
        <v>617055</v>
      </c>
      <c r="H585" s="53"/>
      <c r="I585" s="5"/>
    </row>
    <row r="586" spans="1:9" ht="15">
      <c r="A586" s="55">
        <v>556</v>
      </c>
      <c r="B586" s="67" t="s">
        <v>1388</v>
      </c>
      <c r="C586" s="67" t="s">
        <v>1358</v>
      </c>
      <c r="D586" s="16" t="s">
        <v>1399</v>
      </c>
      <c r="E586" s="53">
        <f>work!G586+work!H586</f>
        <v>1811493</v>
      </c>
      <c r="F586" s="53">
        <f>work!I586+work!J586</f>
        <v>357818</v>
      </c>
      <c r="H586" s="53"/>
      <c r="I586" s="5"/>
    </row>
    <row r="587" spans="1:9" ht="15">
      <c r="A587" s="55">
        <v>557</v>
      </c>
      <c r="B587" s="67" t="s">
        <v>1391</v>
      </c>
      <c r="C587" s="67" t="s">
        <v>1358</v>
      </c>
      <c r="D587" s="16" t="s">
        <v>1402</v>
      </c>
      <c r="E587" s="53">
        <f>work!G587+work!H587</f>
        <v>741405</v>
      </c>
      <c r="F587" s="53">
        <f>work!I587+work!J587</f>
        <v>545725</v>
      </c>
      <c r="H587" s="53"/>
      <c r="I587" s="5"/>
    </row>
    <row r="588" spans="1:9" ht="15">
      <c r="A588" s="55">
        <v>558</v>
      </c>
      <c r="B588" s="67" t="s">
        <v>1394</v>
      </c>
      <c r="C588" s="67" t="s">
        <v>1358</v>
      </c>
      <c r="D588" s="16" t="s">
        <v>1405</v>
      </c>
      <c r="E588" s="53">
        <f>work!G588+work!H588</f>
        <v>919805</v>
      </c>
      <c r="F588" s="53">
        <f>work!I588+work!J588</f>
        <v>281120</v>
      </c>
      <c r="H588" s="53"/>
      <c r="I588" s="5"/>
    </row>
    <row r="589" spans="1:9" ht="15">
      <c r="A589" s="55">
        <v>559</v>
      </c>
      <c r="B589" s="67" t="s">
        <v>1397</v>
      </c>
      <c r="C589" s="67" t="s">
        <v>1358</v>
      </c>
      <c r="D589" s="16" t="s">
        <v>1408</v>
      </c>
      <c r="E589" s="53">
        <f>work!G589+work!H589</f>
        <v>5141162</v>
      </c>
      <c r="F589" s="53">
        <f>work!I589+work!J589</f>
        <v>2301089</v>
      </c>
      <c r="H589" s="53"/>
      <c r="I589" s="5"/>
    </row>
    <row r="590" spans="1:9" ht="15">
      <c r="A590" s="55">
        <v>560</v>
      </c>
      <c r="B590" s="67" t="s">
        <v>1400</v>
      </c>
      <c r="C590" s="67" t="s">
        <v>1358</v>
      </c>
      <c r="D590" s="16" t="s">
        <v>1761</v>
      </c>
      <c r="E590" s="53">
        <f>work!G590+work!H590</f>
        <v>2133530</v>
      </c>
      <c r="F590" s="53">
        <f>work!I590+work!J590</f>
        <v>711835</v>
      </c>
      <c r="H590" s="53"/>
      <c r="I590" s="5"/>
    </row>
    <row r="591" spans="1:9" ht="15">
      <c r="A591" s="55">
        <v>561</v>
      </c>
      <c r="B591" s="67" t="s">
        <v>1403</v>
      </c>
      <c r="C591" s="67" t="s">
        <v>1358</v>
      </c>
      <c r="D591" s="16" t="s">
        <v>1413</v>
      </c>
      <c r="E591" s="53">
        <f>work!G591+work!H591</f>
        <v>491490</v>
      </c>
      <c r="F591" s="53">
        <f>work!I591+work!J591</f>
        <v>175380</v>
      </c>
      <c r="H591" s="53"/>
      <c r="I591" s="5"/>
    </row>
    <row r="592" spans="1:9" ht="15">
      <c r="A592" s="55">
        <v>562</v>
      </c>
      <c r="B592" s="71" t="s">
        <v>2283</v>
      </c>
      <c r="C592" s="67" t="s">
        <v>1358</v>
      </c>
      <c r="D592" s="16" t="s">
        <v>1283</v>
      </c>
      <c r="E592" s="53">
        <f>work!G592+work!H592</f>
        <v>0</v>
      </c>
      <c r="F592" s="53">
        <f>work!I592+work!J592</f>
        <v>0</v>
      </c>
      <c r="H592" s="53"/>
      <c r="I592" s="5"/>
    </row>
    <row r="593" spans="1:9" ht="15">
      <c r="A593" s="55">
        <v>563</v>
      </c>
      <c r="B593" s="67" t="s">
        <v>1406</v>
      </c>
      <c r="C593" s="67" t="s">
        <v>1358</v>
      </c>
      <c r="D593" s="16" t="s">
        <v>1416</v>
      </c>
      <c r="E593" s="53">
        <f>work!G593+work!H593</f>
        <v>4067356</v>
      </c>
      <c r="F593" s="53">
        <f>work!I593+work!J593</f>
        <v>5363546</v>
      </c>
      <c r="H593" s="53"/>
      <c r="I593" s="5"/>
    </row>
    <row r="594" spans="1:9" ht="15">
      <c r="A594" s="55">
        <v>564</v>
      </c>
      <c r="B594" s="67" t="s">
        <v>1409</v>
      </c>
      <c r="C594" s="67" t="s">
        <v>1358</v>
      </c>
      <c r="D594" s="16" t="s">
        <v>1419</v>
      </c>
      <c r="E594" s="53">
        <f>work!G594+work!H594</f>
        <v>728836</v>
      </c>
      <c r="F594" s="53">
        <f>work!I594+work!J594</f>
        <v>3934192</v>
      </c>
      <c r="H594" s="53"/>
      <c r="I594" s="5"/>
    </row>
    <row r="595" spans="1:9" ht="15">
      <c r="A595" s="55">
        <v>565</v>
      </c>
      <c r="B595" s="67" t="s">
        <v>1411</v>
      </c>
      <c r="C595" s="67" t="s">
        <v>1358</v>
      </c>
      <c r="D595" s="16" t="s">
        <v>1422</v>
      </c>
      <c r="E595" s="53">
        <f>work!G595+work!H595</f>
        <v>4413795</v>
      </c>
      <c r="F595" s="53">
        <f>work!I595+work!J595</f>
        <v>1105624</v>
      </c>
      <c r="H595" s="53"/>
      <c r="I595" s="5"/>
    </row>
    <row r="596" spans="1:9" ht="15">
      <c r="A596" s="55">
        <v>566</v>
      </c>
      <c r="B596" s="67" t="s">
        <v>1414</v>
      </c>
      <c r="C596" s="67" t="s">
        <v>1358</v>
      </c>
      <c r="D596" s="16" t="s">
        <v>1694</v>
      </c>
      <c r="E596" s="53">
        <f>work!G596+work!H596</f>
        <v>2490519</v>
      </c>
      <c r="F596" s="53">
        <f>work!I596+work!J596</f>
        <v>2906184</v>
      </c>
      <c r="H596" s="53"/>
      <c r="I596" s="5"/>
    </row>
    <row r="597" spans="1:9" ht="15">
      <c r="A597" s="55">
        <v>567</v>
      </c>
      <c r="B597" s="67" t="s">
        <v>1417</v>
      </c>
      <c r="C597" s="67" t="s">
        <v>1358</v>
      </c>
      <c r="D597" s="16" t="s">
        <v>1425</v>
      </c>
      <c r="E597" s="53">
        <f>work!G597+work!H597</f>
        <v>1566389</v>
      </c>
      <c r="F597" s="53">
        <f>work!I597+work!J597</f>
        <v>4224140</v>
      </c>
      <c r="H597" s="53"/>
      <c r="I597" s="5"/>
    </row>
    <row r="598" spans="1:9" ht="15">
      <c r="A598" s="55">
        <v>568</v>
      </c>
      <c r="B598" s="26" t="s">
        <v>1420</v>
      </c>
      <c r="C598" s="23"/>
      <c r="D598" s="57" t="s">
        <v>1282</v>
      </c>
      <c r="E598" s="53">
        <f>work!G598+work!H598</f>
        <v>3670018</v>
      </c>
      <c r="F598" s="53">
        <f>work!I598+work!J598</f>
        <v>336219826</v>
      </c>
      <c r="H598" s="53"/>
      <c r="I598" s="5"/>
    </row>
    <row r="599" spans="5:6" ht="15">
      <c r="E599" s="53"/>
      <c r="F599" s="53"/>
    </row>
    <row r="601" ht="15">
      <c r="E601" s="53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3" max="3" width="11.88671875" style="0" bestFit="1" customWidth="1"/>
    <col min="4" max="5" width="11.10546875" style="0" bestFit="1" customWidth="1"/>
  </cols>
  <sheetData>
    <row r="1" spans="1:5" ht="15.75">
      <c r="A1" s="14" t="str">
        <f>work!A1</f>
        <v>Estimated cost of construction authorized by building permits, 2011</v>
      </c>
      <c r="B1" s="3"/>
      <c r="C1" s="3"/>
      <c r="D1" s="3"/>
      <c r="E1" s="3"/>
    </row>
    <row r="2" spans="1:5" ht="15.75">
      <c r="A2" s="6" t="s">
        <v>1173</v>
      </c>
      <c r="B2" s="3"/>
      <c r="C2" s="3"/>
      <c r="D2" s="3"/>
      <c r="E2" s="3"/>
    </row>
    <row r="3" spans="1:5" ht="15">
      <c r="A3" s="15" t="str">
        <f>work!A2</f>
        <v>Source:  New Jersey Department of Community Affairs, 6/7/12</v>
      </c>
      <c r="B3" s="3"/>
      <c r="C3" s="3"/>
      <c r="D3" s="3"/>
      <c r="E3" s="3"/>
    </row>
    <row r="4" spans="1:5" ht="15">
      <c r="A4" s="3"/>
      <c r="B4" s="7"/>
      <c r="C4" s="3"/>
      <c r="D4" s="3"/>
      <c r="E4" s="3"/>
    </row>
    <row r="5" spans="1:5" ht="15">
      <c r="A5" s="3"/>
      <c r="B5" s="7"/>
      <c r="C5" s="4"/>
      <c r="D5" s="4"/>
      <c r="E5" s="4"/>
    </row>
    <row r="6" spans="1:5" ht="15.75" thickBot="1">
      <c r="A6" s="10" t="s">
        <v>1172</v>
      </c>
      <c r="B6" s="8" t="s">
        <v>1278</v>
      </c>
      <c r="C6" s="22" t="s">
        <v>1168</v>
      </c>
      <c r="D6" s="20" t="s">
        <v>1162</v>
      </c>
      <c r="E6" s="20" t="s">
        <v>1171</v>
      </c>
    </row>
    <row r="7" spans="1:5" ht="15.75" thickTop="1">
      <c r="A7" s="17" t="str">
        <f>top_20!A7</f>
        <v>Jersey City</v>
      </c>
      <c r="B7" s="17" t="str">
        <f>top_20!B7</f>
        <v>Hudson</v>
      </c>
      <c r="C7" s="56">
        <f>top_20!C7</f>
        <v>246347233</v>
      </c>
      <c r="D7" s="56">
        <f>top_20!D7+top_20!E7</f>
        <v>133620261</v>
      </c>
      <c r="E7" s="56">
        <f>top_20!F7+top_20!G7</f>
        <v>112726972</v>
      </c>
    </row>
    <row r="8" spans="1:5" ht="15">
      <c r="A8" s="17" t="str">
        <f>top_20!A8</f>
        <v>Newark City</v>
      </c>
      <c r="B8" s="17" t="str">
        <f>top_20!B8</f>
        <v>Essex</v>
      </c>
      <c r="C8" s="40">
        <f>top_20!C8</f>
        <v>209238798</v>
      </c>
      <c r="D8" s="40">
        <f>top_20!D8+top_20!E8</f>
        <v>57263771</v>
      </c>
      <c r="E8" s="40">
        <f>top_20!F8+top_20!G8</f>
        <v>151975027</v>
      </c>
    </row>
    <row r="9" spans="1:5" ht="15">
      <c r="A9" s="17" t="str">
        <f>top_20!A9</f>
        <v>Atlantic City</v>
      </c>
      <c r="B9" s="17" t="str">
        <f>top_20!B9</f>
        <v>Atlantic</v>
      </c>
      <c r="C9" s="40">
        <f>top_20!C9</f>
        <v>198127732</v>
      </c>
      <c r="D9" s="40">
        <f>top_20!D9+top_20!E9</f>
        <v>6771414</v>
      </c>
      <c r="E9" s="40">
        <f>top_20!F9+top_20!G9</f>
        <v>191356318</v>
      </c>
    </row>
    <row r="10" spans="1:5" ht="15">
      <c r="A10" s="17" t="str">
        <f>top_20!A10</f>
        <v>Secaucus Town</v>
      </c>
      <c r="B10" s="17" t="str">
        <f>top_20!B10</f>
        <v>Hudson</v>
      </c>
      <c r="C10" s="40">
        <f>top_20!C10</f>
        <v>157226724</v>
      </c>
      <c r="D10" s="40">
        <f>top_20!D10+top_20!E10</f>
        <v>26729940</v>
      </c>
      <c r="E10" s="40">
        <f>top_20!F10+top_20!G10</f>
        <v>130496784</v>
      </c>
    </row>
    <row r="11" spans="1:5" ht="15">
      <c r="A11" s="17" t="str">
        <f>top_20!A11</f>
        <v>Toms River Township</v>
      </c>
      <c r="B11" s="17" t="str">
        <f>top_20!B11</f>
        <v>Ocean</v>
      </c>
      <c r="C11" s="40">
        <f>top_20!C11</f>
        <v>156114904</v>
      </c>
      <c r="D11" s="40">
        <f>top_20!D11+top_20!E11</f>
        <v>42821550</v>
      </c>
      <c r="E11" s="40">
        <f>top_20!F11+top_20!G11</f>
        <v>113293354</v>
      </c>
    </row>
    <row r="12" spans="1:5" ht="15">
      <c r="A12" s="17" t="str">
        <f>top_20!A12</f>
        <v>Hoboken City</v>
      </c>
      <c r="B12" s="17" t="str">
        <f>top_20!B12</f>
        <v>Hudson</v>
      </c>
      <c r="C12" s="40">
        <f>top_20!C12</f>
        <v>131323633</v>
      </c>
      <c r="D12" s="40">
        <f>top_20!D12+top_20!E12</f>
        <v>120032755</v>
      </c>
      <c r="E12" s="40">
        <f>top_20!F12+top_20!G12</f>
        <v>11290878</v>
      </c>
    </row>
    <row r="13" spans="1:5" ht="15">
      <c r="A13" s="17" t="str">
        <f>top_20!A13</f>
        <v>Livingston Township</v>
      </c>
      <c r="B13" s="17" t="str">
        <f>top_20!B13</f>
        <v>Essex</v>
      </c>
      <c r="C13" s="40">
        <f>top_20!C13</f>
        <v>127656366</v>
      </c>
      <c r="D13" s="40">
        <f>top_20!D13+top_20!E13</f>
        <v>47692839</v>
      </c>
      <c r="E13" s="40">
        <f>top_20!F13+top_20!G13</f>
        <v>79963527</v>
      </c>
    </row>
    <row r="14" spans="1:5" ht="15">
      <c r="A14" s="17" t="str">
        <f>top_20!A14</f>
        <v>Franklin Township</v>
      </c>
      <c r="B14" s="17" t="str">
        <f>top_20!B14</f>
        <v>Somerset</v>
      </c>
      <c r="C14" s="40">
        <f>top_20!C14</f>
        <v>122533338</v>
      </c>
      <c r="D14" s="40">
        <f>top_20!D14+top_20!E14</f>
        <v>35277513</v>
      </c>
      <c r="E14" s="40">
        <f>top_20!F14+top_20!G14</f>
        <v>87255825</v>
      </c>
    </row>
    <row r="15" spans="1:5" ht="15">
      <c r="A15" s="17" t="str">
        <f>top_20!A15</f>
        <v>Woodbridge Township</v>
      </c>
      <c r="B15" s="17" t="str">
        <f>top_20!B15</f>
        <v>Middlesex</v>
      </c>
      <c r="C15" s="40">
        <f>top_20!C15</f>
        <v>122213704</v>
      </c>
      <c r="D15" s="40">
        <f>top_20!D15+top_20!E15</f>
        <v>30707008</v>
      </c>
      <c r="E15" s="40">
        <f>top_20!F15+top_20!G15</f>
        <v>91506696</v>
      </c>
    </row>
    <row r="16" spans="1:5" ht="15">
      <c r="A16" s="17" t="str">
        <f>top_20!A16</f>
        <v>East Hanover Township</v>
      </c>
      <c r="B16" s="17" t="str">
        <f>top_20!B16</f>
        <v>Morris</v>
      </c>
      <c r="C16" s="40">
        <f>top_20!C16</f>
        <v>120215814</v>
      </c>
      <c r="D16" s="40">
        <f>top_20!D16+top_20!E16</f>
        <v>4839567</v>
      </c>
      <c r="E16" s="40">
        <f>top_20!F16+top_20!G16</f>
        <v>115376247</v>
      </c>
    </row>
    <row r="17" spans="1:5" ht="15">
      <c r="A17" s="17" t="str">
        <f>top_20!A17</f>
        <v>Piscataway Township</v>
      </c>
      <c r="B17" s="17" t="str">
        <f>top_20!B17</f>
        <v>Middlesex</v>
      </c>
      <c r="C17" s="40">
        <f>top_20!C17</f>
        <v>120184648</v>
      </c>
      <c r="D17" s="40">
        <f>top_20!D17+top_20!E17</f>
        <v>31608602</v>
      </c>
      <c r="E17" s="40">
        <f>top_20!F17+top_20!G17</f>
        <v>88576046</v>
      </c>
    </row>
    <row r="18" spans="1:5" ht="15">
      <c r="A18" s="17" t="str">
        <f>top_20!A18</f>
        <v>Plainsboro Township</v>
      </c>
      <c r="B18" s="17" t="str">
        <f>top_20!B18</f>
        <v>Middlesex</v>
      </c>
      <c r="C18" s="40">
        <f>top_20!C18</f>
        <v>119294821</v>
      </c>
      <c r="D18" s="40">
        <f>top_20!D18+top_20!E18</f>
        <v>9600226</v>
      </c>
      <c r="E18" s="40">
        <f>top_20!F18+top_20!G18</f>
        <v>109694595</v>
      </c>
    </row>
    <row r="19" spans="1:5" ht="15">
      <c r="A19" s="17" t="str">
        <f>top_20!A19</f>
        <v>Clifton City</v>
      </c>
      <c r="B19" s="17" t="str">
        <f>top_20!B19</f>
        <v>Passaic</v>
      </c>
      <c r="C19" s="40">
        <f>top_20!C19</f>
        <v>119013082</v>
      </c>
      <c r="D19" s="40">
        <f>top_20!D19+top_20!E19</f>
        <v>32486693</v>
      </c>
      <c r="E19" s="40">
        <f>top_20!F19+top_20!G19</f>
        <v>86526389</v>
      </c>
    </row>
    <row r="20" spans="1:5" ht="15">
      <c r="A20" s="17" t="str">
        <f>top_20!A20</f>
        <v>Freehold Township</v>
      </c>
      <c r="B20" s="17" t="str">
        <f>top_20!B20</f>
        <v>Monmouth</v>
      </c>
      <c r="C20" s="40">
        <f>top_20!C20</f>
        <v>110772698</v>
      </c>
      <c r="D20" s="40">
        <f>top_20!D20+top_20!E20</f>
        <v>16314017</v>
      </c>
      <c r="E20" s="40">
        <f>top_20!F20+top_20!G20</f>
        <v>94458681</v>
      </c>
    </row>
    <row r="21" spans="1:5" ht="15">
      <c r="A21" s="17" t="str">
        <f>top_20!A21</f>
        <v>West Windsor Township</v>
      </c>
      <c r="B21" s="17" t="str">
        <f>top_20!B21</f>
        <v>Mercer</v>
      </c>
      <c r="C21" s="40">
        <f>top_20!C21</f>
        <v>102016468</v>
      </c>
      <c r="D21" s="40">
        <f>top_20!D21+top_20!E21</f>
        <v>35263629</v>
      </c>
      <c r="E21" s="40">
        <f>top_20!F21+top_20!G21</f>
        <v>66752839</v>
      </c>
    </row>
    <row r="22" spans="1:5" ht="15">
      <c r="A22" s="17" t="str">
        <f>top_20!A22</f>
        <v>Lakewood Township</v>
      </c>
      <c r="B22" s="17" t="str">
        <f>top_20!B22</f>
        <v>Ocean</v>
      </c>
      <c r="C22" s="40">
        <f>top_20!C22</f>
        <v>100034215</v>
      </c>
      <c r="D22" s="40">
        <f>top_20!D22+top_20!E22</f>
        <v>59926130</v>
      </c>
      <c r="E22" s="40">
        <f>top_20!F22+top_20!G22</f>
        <v>40108085</v>
      </c>
    </row>
    <row r="23" spans="1:5" ht="15">
      <c r="A23" s="17" t="str">
        <f>top_20!A23</f>
        <v>South Brunswick Township</v>
      </c>
      <c r="B23" s="17" t="str">
        <f>top_20!B23</f>
        <v>Middlesex</v>
      </c>
      <c r="C23" s="40">
        <f>top_20!C23</f>
        <v>96051142</v>
      </c>
      <c r="D23" s="40">
        <f>top_20!D23+top_20!E23</f>
        <v>28506028</v>
      </c>
      <c r="E23" s="40">
        <f>top_20!F23+top_20!G23</f>
        <v>67545114</v>
      </c>
    </row>
    <row r="24" spans="1:5" ht="15">
      <c r="A24" s="17" t="str">
        <f>top_20!A24</f>
        <v>Princeton Borough</v>
      </c>
      <c r="B24" s="17" t="str">
        <f>top_20!B24</f>
        <v>Mercer</v>
      </c>
      <c r="C24" s="40">
        <f>top_20!C24</f>
        <v>95709075</v>
      </c>
      <c r="D24" s="40">
        <f>top_20!D24+top_20!E24</f>
        <v>19473446</v>
      </c>
      <c r="E24" s="40">
        <f>top_20!F24+top_20!G24</f>
        <v>76235629</v>
      </c>
    </row>
    <row r="25" spans="1:5" ht="15">
      <c r="A25" s="17" t="str">
        <f>top_20!A25</f>
        <v>Edgewater Borough</v>
      </c>
      <c r="B25" s="17" t="str">
        <f>top_20!B25</f>
        <v>Bergen</v>
      </c>
      <c r="C25" s="40">
        <f>top_20!C25</f>
        <v>94449218</v>
      </c>
      <c r="D25" s="40">
        <f>top_20!D25+top_20!E25</f>
        <v>64829170</v>
      </c>
      <c r="E25" s="40">
        <f>top_20!F25+top_20!G25</f>
        <v>29620048</v>
      </c>
    </row>
    <row r="26" spans="1:5" ht="15">
      <c r="A26" s="17" t="str">
        <f>top_20!A26</f>
        <v>Edison Township</v>
      </c>
      <c r="B26" s="17" t="str">
        <f>top_20!B26</f>
        <v>Middlesex</v>
      </c>
      <c r="C26" s="40">
        <f>top_20!C26</f>
        <v>91333446</v>
      </c>
      <c r="D26" s="40">
        <f>top_20!D26+top_20!E26</f>
        <v>31312643</v>
      </c>
      <c r="E26" s="40">
        <f>top_20!F26+top_20!G26</f>
        <v>60020803</v>
      </c>
    </row>
    <row r="27" spans="1:5" ht="15">
      <c r="A27" s="17" t="s">
        <v>1173</v>
      </c>
      <c r="B27" s="16"/>
      <c r="C27" s="66">
        <f>SUM(C7:C26)</f>
        <v>2639857059</v>
      </c>
      <c r="D27" s="66">
        <f>SUM(D7:D26)</f>
        <v>835077202</v>
      </c>
      <c r="E27" s="66">
        <f>SUM(E7:E26)</f>
        <v>1804779857</v>
      </c>
    </row>
    <row r="28" spans="1:5" ht="15">
      <c r="A28" s="17" t="s">
        <v>1170</v>
      </c>
      <c r="C28" s="37">
        <f>work_old!B29</f>
        <v>10939809749</v>
      </c>
      <c r="D28" s="37">
        <f>work_old!C29</f>
        <v>4832350928</v>
      </c>
      <c r="E28" s="37">
        <f>work_old!D29</f>
        <v>6107458821</v>
      </c>
    </row>
    <row r="29" spans="1:5" ht="15">
      <c r="A29" s="17" t="s">
        <v>1174</v>
      </c>
      <c r="C29" s="35">
        <f>C27/C28</f>
        <v>0.24130740109454896</v>
      </c>
      <c r="D29" s="35">
        <f>D27/D28</f>
        <v>0.1728097181769908</v>
      </c>
      <c r="E29" s="35">
        <f>E27/E28</f>
        <v>0.2955042203140873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2011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1173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6/7/12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1162</v>
      </c>
      <c r="E4" s="18" t="s">
        <v>1162</v>
      </c>
      <c r="F4" s="18" t="s">
        <v>1167</v>
      </c>
      <c r="G4" s="18" t="s">
        <v>1167</v>
      </c>
      <c r="H4" s="3"/>
      <c r="I4" s="3"/>
    </row>
    <row r="5" spans="1:9" ht="15">
      <c r="A5" s="3"/>
      <c r="B5" s="7"/>
      <c r="C5" s="4"/>
      <c r="D5" s="19" t="s">
        <v>1163</v>
      </c>
      <c r="E5" s="19" t="s">
        <v>1165</v>
      </c>
      <c r="F5" s="19" t="s">
        <v>1163</v>
      </c>
      <c r="G5" s="19" t="s">
        <v>1165</v>
      </c>
      <c r="H5" s="3"/>
      <c r="I5" s="3"/>
    </row>
    <row r="6" spans="1:9" ht="15.75" thickBot="1">
      <c r="A6" s="10" t="s">
        <v>1172</v>
      </c>
      <c r="B6" s="8" t="s">
        <v>1278</v>
      </c>
      <c r="C6" s="22" t="s">
        <v>1168</v>
      </c>
      <c r="D6" s="20" t="s">
        <v>1164</v>
      </c>
      <c r="E6" s="20" t="s">
        <v>1166</v>
      </c>
      <c r="F6" s="20" t="s">
        <v>1164</v>
      </c>
      <c r="G6" s="20" t="s">
        <v>1166</v>
      </c>
      <c r="H6" s="3"/>
      <c r="I6" s="29"/>
    </row>
    <row r="7" spans="1:10" ht="15.75" thickTop="1">
      <c r="A7" s="16" t="s">
        <v>2185</v>
      </c>
      <c r="B7" s="67" t="s">
        <v>2167</v>
      </c>
      <c r="C7" s="51">
        <f>D7+E7+F7+G7</f>
        <v>246347233</v>
      </c>
      <c r="D7" s="41">
        <v>93700804</v>
      </c>
      <c r="E7" s="41">
        <v>39919457</v>
      </c>
      <c r="F7" s="41">
        <v>13802802</v>
      </c>
      <c r="G7" s="41">
        <v>98924170</v>
      </c>
      <c r="H7" s="30"/>
      <c r="I7" s="60"/>
      <c r="J7" s="30">
        <v>1</v>
      </c>
    </row>
    <row r="8" spans="1:10" ht="15">
      <c r="A8" s="16" t="s">
        <v>2072</v>
      </c>
      <c r="B8" s="67" t="s">
        <v>2031</v>
      </c>
      <c r="C8" s="52">
        <f>D8+E8+F8+G8</f>
        <v>209238798</v>
      </c>
      <c r="D8" s="30">
        <v>15911472</v>
      </c>
      <c r="E8" s="30">
        <v>41352299</v>
      </c>
      <c r="F8" s="30">
        <v>83334318</v>
      </c>
      <c r="G8" s="30">
        <v>68640709</v>
      </c>
      <c r="H8" s="30"/>
      <c r="I8" s="60"/>
      <c r="J8" s="30">
        <v>2</v>
      </c>
    </row>
    <row r="9" spans="1:10" ht="15">
      <c r="A9" s="16" t="s">
        <v>1432</v>
      </c>
      <c r="B9" s="67" t="s">
        <v>1426</v>
      </c>
      <c r="C9" s="52">
        <f>D9+E9+F9+G9</f>
        <v>198127732</v>
      </c>
      <c r="D9" s="30">
        <v>1254449</v>
      </c>
      <c r="E9" s="30">
        <v>5516965</v>
      </c>
      <c r="F9" s="30">
        <v>107388141</v>
      </c>
      <c r="G9" s="30">
        <v>83968177</v>
      </c>
      <c r="H9" s="30"/>
      <c r="I9" s="60"/>
      <c r="J9" s="30">
        <v>3</v>
      </c>
    </row>
    <row r="10" spans="1:10" ht="15">
      <c r="A10" s="16" t="s">
        <v>2194</v>
      </c>
      <c r="B10" s="67" t="s">
        <v>2167</v>
      </c>
      <c r="C10" s="52">
        <f>D10+E10+F10+G10</f>
        <v>157226724</v>
      </c>
      <c r="D10" s="30">
        <v>21393428</v>
      </c>
      <c r="E10" s="30">
        <v>5336512</v>
      </c>
      <c r="F10" s="30">
        <v>29433301</v>
      </c>
      <c r="G10" s="30">
        <v>101063483</v>
      </c>
      <c r="H10" s="30"/>
      <c r="I10" s="60"/>
      <c r="J10" s="30">
        <v>4</v>
      </c>
    </row>
    <row r="11" spans="1:10" ht="15">
      <c r="A11" s="16" t="s">
        <v>3</v>
      </c>
      <c r="B11" s="67" t="s">
        <v>939</v>
      </c>
      <c r="C11" s="52">
        <f>D11+E11+F11+G11</f>
        <v>156114904</v>
      </c>
      <c r="D11" s="30">
        <v>15207505</v>
      </c>
      <c r="E11" s="30">
        <v>27614045</v>
      </c>
      <c r="F11" s="30">
        <v>44740268</v>
      </c>
      <c r="G11" s="30">
        <v>68553086</v>
      </c>
      <c r="H11" s="30"/>
      <c r="I11" s="60"/>
      <c r="J11" s="30">
        <v>5</v>
      </c>
    </row>
    <row r="12" spans="1:10" ht="15">
      <c r="A12" s="16" t="s">
        <v>2182</v>
      </c>
      <c r="B12" s="67" t="s">
        <v>2167</v>
      </c>
      <c r="C12" s="52">
        <f>D12+E12+F12+G12</f>
        <v>131323633</v>
      </c>
      <c r="D12" s="30">
        <v>86975951</v>
      </c>
      <c r="E12" s="30">
        <v>33056804</v>
      </c>
      <c r="F12" s="30">
        <v>610000</v>
      </c>
      <c r="G12" s="30">
        <v>10680878</v>
      </c>
      <c r="H12" s="30"/>
      <c r="I12" s="60"/>
      <c r="J12" s="30">
        <v>6</v>
      </c>
    </row>
    <row r="13" spans="1:10" ht="15">
      <c r="A13" s="16" t="s">
        <v>2060</v>
      </c>
      <c r="B13" s="67" t="s">
        <v>2031</v>
      </c>
      <c r="C13" s="52">
        <f>D13+E13+F13+G13</f>
        <v>127656366</v>
      </c>
      <c r="D13" s="30">
        <v>25564387</v>
      </c>
      <c r="E13" s="30">
        <v>22128452</v>
      </c>
      <c r="F13" s="30">
        <v>10301</v>
      </c>
      <c r="G13" s="30">
        <v>79953226</v>
      </c>
      <c r="H13" s="30"/>
      <c r="I13" s="60"/>
      <c r="J13" s="30">
        <v>7</v>
      </c>
    </row>
    <row r="14" spans="1:10" ht="15">
      <c r="A14" s="16" t="s">
        <v>2111</v>
      </c>
      <c r="B14" s="67" t="s">
        <v>1136</v>
      </c>
      <c r="C14" s="52">
        <f>D14+E14+F14+G14</f>
        <v>122533338</v>
      </c>
      <c r="D14" s="30">
        <v>19384070</v>
      </c>
      <c r="E14" s="30">
        <v>15893443</v>
      </c>
      <c r="F14" s="30">
        <v>3751945</v>
      </c>
      <c r="G14" s="30">
        <v>83503880</v>
      </c>
      <c r="H14" s="50"/>
      <c r="I14" s="60"/>
      <c r="J14" s="30">
        <v>8</v>
      </c>
    </row>
    <row r="15" spans="1:10" ht="15">
      <c r="A15" s="16" t="s">
        <v>661</v>
      </c>
      <c r="B15" s="67" t="s">
        <v>588</v>
      </c>
      <c r="C15" s="52">
        <f>D15+E15+F15+G15</f>
        <v>122213704</v>
      </c>
      <c r="D15" s="30">
        <v>9070027</v>
      </c>
      <c r="E15" s="30">
        <v>21636981</v>
      </c>
      <c r="F15" s="30">
        <v>26903166</v>
      </c>
      <c r="G15" s="30">
        <v>64603530</v>
      </c>
      <c r="H15" s="30"/>
      <c r="I15" s="60"/>
      <c r="J15" s="30">
        <v>9</v>
      </c>
    </row>
    <row r="16" spans="1:10" ht="15">
      <c r="A16" s="16" t="s">
        <v>852</v>
      </c>
      <c r="B16" s="67" t="s">
        <v>822</v>
      </c>
      <c r="C16" s="52">
        <f>D16+E16+F16+G16</f>
        <v>120215814</v>
      </c>
      <c r="D16" s="30">
        <v>781500</v>
      </c>
      <c r="E16" s="30">
        <v>4058067</v>
      </c>
      <c r="F16" s="30">
        <v>96965400</v>
      </c>
      <c r="G16" s="30">
        <v>18410847</v>
      </c>
      <c r="H16" s="30"/>
      <c r="I16" s="60"/>
      <c r="J16" s="30">
        <v>10</v>
      </c>
    </row>
    <row r="17" spans="1:10" ht="15">
      <c r="A17" s="16" t="s">
        <v>637</v>
      </c>
      <c r="B17" s="67" t="s">
        <v>588</v>
      </c>
      <c r="C17" s="52">
        <f>D17+E17+F17+G17</f>
        <v>120184648</v>
      </c>
      <c r="D17" s="30">
        <v>21163625</v>
      </c>
      <c r="E17" s="30">
        <v>10444977</v>
      </c>
      <c r="F17" s="30">
        <v>37282001</v>
      </c>
      <c r="G17" s="30">
        <v>51294045</v>
      </c>
      <c r="H17" s="30"/>
      <c r="I17" s="60"/>
      <c r="J17" s="30">
        <v>11</v>
      </c>
    </row>
    <row r="18" spans="1:10" ht="15">
      <c r="A18" s="16" t="s">
        <v>640</v>
      </c>
      <c r="B18" s="67" t="s">
        <v>588</v>
      </c>
      <c r="C18" s="52">
        <f>D18+E18+F18+G18</f>
        <v>119294821</v>
      </c>
      <c r="D18" s="30">
        <v>544602</v>
      </c>
      <c r="E18" s="30">
        <v>9055624</v>
      </c>
      <c r="F18" s="30">
        <v>65751624</v>
      </c>
      <c r="G18" s="30">
        <v>43942971</v>
      </c>
      <c r="H18" s="30"/>
      <c r="I18" s="60"/>
      <c r="J18" s="30">
        <v>12</v>
      </c>
    </row>
    <row r="19" spans="1:10" ht="15">
      <c r="A19" s="16" t="s">
        <v>1043</v>
      </c>
      <c r="B19" s="67" t="s">
        <v>1037</v>
      </c>
      <c r="C19" s="52">
        <f>D19+E19+F19+G19</f>
        <v>119013082</v>
      </c>
      <c r="D19" s="30">
        <v>11008574</v>
      </c>
      <c r="E19" s="30">
        <v>21478119</v>
      </c>
      <c r="F19" s="30">
        <v>3332550</v>
      </c>
      <c r="G19" s="30">
        <v>83193839</v>
      </c>
      <c r="H19" s="30"/>
      <c r="I19" s="60"/>
      <c r="J19" s="30">
        <v>13</v>
      </c>
    </row>
    <row r="20" spans="1:10" ht="15">
      <c r="A20" s="16" t="s">
        <v>710</v>
      </c>
      <c r="B20" s="67" t="s">
        <v>662</v>
      </c>
      <c r="C20" s="52">
        <f>D20+E20+F20+G20</f>
        <v>110772698</v>
      </c>
      <c r="D20" s="30">
        <v>2048267</v>
      </c>
      <c r="E20" s="30">
        <v>14265750</v>
      </c>
      <c r="F20" s="30">
        <v>56476889</v>
      </c>
      <c r="G20" s="30">
        <v>37981792</v>
      </c>
      <c r="H20" s="30"/>
      <c r="I20" s="60"/>
      <c r="J20" s="30">
        <v>14</v>
      </c>
    </row>
    <row r="21" spans="1:10" ht="15">
      <c r="A21" s="16" t="s">
        <v>587</v>
      </c>
      <c r="B21" s="67" t="s">
        <v>2282</v>
      </c>
      <c r="C21" s="52">
        <f>D21+E21+F21+G21</f>
        <v>102016468</v>
      </c>
      <c r="D21" s="30">
        <v>21269120</v>
      </c>
      <c r="E21" s="30">
        <v>13994509</v>
      </c>
      <c r="F21" s="30">
        <v>15840942</v>
      </c>
      <c r="G21" s="30">
        <v>50911897</v>
      </c>
      <c r="H21" s="30"/>
      <c r="I21" s="60"/>
      <c r="J21" s="30">
        <v>15</v>
      </c>
    </row>
    <row r="22" spans="1:10" ht="15">
      <c r="A22" s="16" t="s">
        <v>980</v>
      </c>
      <c r="B22" s="67" t="s">
        <v>939</v>
      </c>
      <c r="C22" s="52">
        <f>D22+E22+F22+G22</f>
        <v>100034215</v>
      </c>
      <c r="D22" s="30">
        <v>47343206</v>
      </c>
      <c r="E22" s="30">
        <v>12582924</v>
      </c>
      <c r="F22" s="30">
        <v>9067429</v>
      </c>
      <c r="G22" s="30">
        <v>31040656</v>
      </c>
      <c r="H22" s="30"/>
      <c r="I22" s="60"/>
      <c r="J22" s="30">
        <v>16</v>
      </c>
    </row>
    <row r="23" spans="1:10" ht="15">
      <c r="A23" s="16" t="s">
        <v>649</v>
      </c>
      <c r="B23" s="67" t="s">
        <v>588</v>
      </c>
      <c r="C23" s="52">
        <f>D23+E23+F23+G23</f>
        <v>96051142</v>
      </c>
      <c r="D23" s="30">
        <v>15390602</v>
      </c>
      <c r="E23" s="30">
        <v>13115426</v>
      </c>
      <c r="F23" s="30">
        <v>6164949</v>
      </c>
      <c r="G23" s="30">
        <v>61380165</v>
      </c>
      <c r="H23" s="30"/>
      <c r="I23" s="60"/>
      <c r="J23" s="30">
        <v>17</v>
      </c>
    </row>
    <row r="24" spans="1:10" ht="15">
      <c r="A24" s="16" t="s">
        <v>576</v>
      </c>
      <c r="B24" s="67" t="s">
        <v>2282</v>
      </c>
      <c r="C24" s="52">
        <f>D24+E24+F24+G24</f>
        <v>95709075</v>
      </c>
      <c r="D24" s="30">
        <v>11267300</v>
      </c>
      <c r="E24" s="30">
        <v>8206146</v>
      </c>
      <c r="F24" s="30">
        <v>49217500</v>
      </c>
      <c r="G24" s="30">
        <v>27018129</v>
      </c>
      <c r="H24" s="30"/>
      <c r="I24" s="60"/>
      <c r="J24" s="30">
        <v>18</v>
      </c>
    </row>
    <row r="25" spans="1:10" ht="15">
      <c r="A25" s="16" t="s">
        <v>1535</v>
      </c>
      <c r="B25" s="67" t="s">
        <v>1496</v>
      </c>
      <c r="C25" s="52">
        <f>D25+E25+F25+G25</f>
        <v>94449218</v>
      </c>
      <c r="D25" s="30">
        <v>62568201</v>
      </c>
      <c r="E25" s="30">
        <v>2260969</v>
      </c>
      <c r="F25" s="30">
        <v>26587227</v>
      </c>
      <c r="G25" s="30">
        <v>3032821</v>
      </c>
      <c r="H25" s="30"/>
      <c r="I25" s="60"/>
      <c r="J25" s="30">
        <v>19</v>
      </c>
    </row>
    <row r="26" spans="1:10" ht="15">
      <c r="A26" s="16" t="s">
        <v>603</v>
      </c>
      <c r="B26" s="67" t="s">
        <v>588</v>
      </c>
      <c r="C26" s="52">
        <f aca="true" t="shared" si="0" ref="C7:C26">D26+E26+F26+G26</f>
        <v>91333446</v>
      </c>
      <c r="D26" s="30">
        <v>10333989</v>
      </c>
      <c r="E26" s="30">
        <v>20978654</v>
      </c>
      <c r="F26" s="30">
        <v>30003</v>
      </c>
      <c r="G26" s="30">
        <v>59990800</v>
      </c>
      <c r="H26" s="30"/>
      <c r="I26" s="60"/>
      <c r="J26" s="30">
        <v>20</v>
      </c>
    </row>
    <row r="27" spans="1:10" ht="15">
      <c r="A27" s="17" t="s">
        <v>1173</v>
      </c>
      <c r="B27" s="16"/>
      <c r="C27" s="40">
        <f>SUM(C7:C26)</f>
        <v>2639857059</v>
      </c>
      <c r="D27" s="30">
        <f>SUM(D7:D26)</f>
        <v>492181079</v>
      </c>
      <c r="E27" s="30">
        <f>SUM(E7:E26)</f>
        <v>342896123</v>
      </c>
      <c r="F27" s="30">
        <f>SUM(F7:F26)</f>
        <v>676690756</v>
      </c>
      <c r="G27" s="30">
        <f>SUM(G7:G26)</f>
        <v>1128089101</v>
      </c>
      <c r="I27" s="3"/>
      <c r="J27" s="30"/>
    </row>
    <row r="28" spans="1:7" ht="15">
      <c r="A28" s="17" t="s">
        <v>1170</v>
      </c>
      <c r="C28" s="33">
        <f>work!F29</f>
        <v>10939809749</v>
      </c>
      <c r="D28" s="33">
        <f>work!G29</f>
        <v>2040841017</v>
      </c>
      <c r="E28" s="33">
        <f>work!H29</f>
        <v>2791509911</v>
      </c>
      <c r="F28" s="33">
        <f>work!I29</f>
        <v>1858075821</v>
      </c>
      <c r="G28" s="33">
        <f>work!J29</f>
        <v>4249383000</v>
      </c>
    </row>
    <row r="29" spans="1:7" ht="15">
      <c r="A29" s="17" t="s">
        <v>1174</v>
      </c>
      <c r="C29" s="35">
        <f>C27/C28</f>
        <v>0.24130740109454896</v>
      </c>
      <c r="D29" s="35">
        <f>D27/D28</f>
        <v>0.24116581100643372</v>
      </c>
      <c r="E29" s="35">
        <f>E27/E28</f>
        <v>0.12283535933324509</v>
      </c>
      <c r="F29" s="35">
        <f>F27/F28</f>
        <v>0.36418898968063157</v>
      </c>
      <c r="G29" s="35">
        <f>G27/G28</f>
        <v>0.26547126982905517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2011</v>
      </c>
    </row>
    <row r="2" ht="15">
      <c r="A2" s="15" t="str">
        <f>work!A2</f>
        <v>Source:  New Jersey Department of Community Affairs, 6/7/12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77">
        <v>2010</v>
      </c>
      <c r="C5" s="77"/>
      <c r="D5" s="77"/>
      <c r="G5" s="19"/>
      <c r="H5" s="19"/>
      <c r="I5" s="19"/>
      <c r="J5" s="19"/>
    </row>
    <row r="6" spans="1:10" ht="15.75" thickBot="1">
      <c r="A6" s="10" t="s">
        <v>1278</v>
      </c>
      <c r="B6" s="22" t="s">
        <v>1168</v>
      </c>
      <c r="C6" s="36" t="s">
        <v>1162</v>
      </c>
      <c r="D6" s="36" t="s">
        <v>1167</v>
      </c>
      <c r="E6" s="61" t="s">
        <v>1374</v>
      </c>
      <c r="G6" s="28"/>
      <c r="H6" s="28"/>
      <c r="I6" s="28"/>
      <c r="J6" s="28"/>
    </row>
    <row r="7" spans="1:10" ht="15.75" thickTop="1">
      <c r="A7" s="31" t="s">
        <v>1426</v>
      </c>
      <c r="B7" s="33">
        <f>C7+D7</f>
        <v>427140465</v>
      </c>
      <c r="C7" s="34">
        <f>SUM(work!G7:H7)</f>
        <v>120308256</v>
      </c>
      <c r="D7" s="37">
        <f>SUM(work!I7:J7)</f>
        <v>306832209</v>
      </c>
      <c r="E7" s="62">
        <f>work!L7</f>
        <v>12</v>
      </c>
      <c r="F7" s="32"/>
      <c r="G7" s="34"/>
      <c r="H7" s="34"/>
      <c r="I7" s="34"/>
      <c r="J7" s="34"/>
    </row>
    <row r="8" spans="1:10" ht="15">
      <c r="A8" s="31" t="s">
        <v>1496</v>
      </c>
      <c r="B8" s="31">
        <f aca="true" t="shared" si="0" ref="B8:B29">C8+D8</f>
        <v>1377575643</v>
      </c>
      <c r="C8" s="32">
        <f>SUM(work!G8:H8)</f>
        <v>689344816</v>
      </c>
      <c r="D8" s="38">
        <f>SUM(work!I8:J8)</f>
        <v>688230827</v>
      </c>
      <c r="E8" s="62">
        <f>work!L8</f>
        <v>1</v>
      </c>
      <c r="F8" s="32"/>
      <c r="G8" s="32"/>
      <c r="H8" s="32"/>
      <c r="I8" s="32"/>
      <c r="J8" s="32"/>
    </row>
    <row r="9" spans="1:10" ht="15">
      <c r="A9" s="31" t="s">
        <v>1707</v>
      </c>
      <c r="B9" s="31">
        <f t="shared" si="0"/>
        <v>429001740</v>
      </c>
      <c r="C9" s="32">
        <f>SUM(work!G9:H9)</f>
        <v>174407643</v>
      </c>
      <c r="D9" s="38">
        <f>SUM(work!I9:J9)</f>
        <v>254594097</v>
      </c>
      <c r="E9" s="62">
        <f>work!L9</f>
        <v>11</v>
      </c>
      <c r="F9" s="32"/>
      <c r="G9" s="32"/>
      <c r="H9" s="32"/>
      <c r="I9" s="32"/>
      <c r="J9" s="32"/>
    </row>
    <row r="10" spans="1:10" ht="15">
      <c r="A10" s="31" t="s">
        <v>1827</v>
      </c>
      <c r="B10" s="31">
        <f t="shared" si="0"/>
        <v>348859390</v>
      </c>
      <c r="C10" s="32">
        <f>SUM(work!G10:H10)</f>
        <v>155430091</v>
      </c>
      <c r="D10" s="38">
        <f>SUM(work!I10:J10)</f>
        <v>193429299</v>
      </c>
      <c r="E10" s="62">
        <f>work!L10</f>
        <v>14</v>
      </c>
      <c r="F10" s="32"/>
      <c r="G10" s="32"/>
      <c r="H10" s="32"/>
      <c r="I10" s="32"/>
      <c r="J10" s="32"/>
    </row>
    <row r="11" spans="1:10" ht="15">
      <c r="A11" s="31" t="s">
        <v>1939</v>
      </c>
      <c r="B11" s="31">
        <f t="shared" si="0"/>
        <v>246080315</v>
      </c>
      <c r="C11" s="32">
        <f>SUM(work!G11:H11)</f>
        <v>190939518</v>
      </c>
      <c r="D11" s="38">
        <f>SUM(work!I11:J11)</f>
        <v>55140797</v>
      </c>
      <c r="E11" s="62">
        <f>work!L11</f>
        <v>15</v>
      </c>
      <c r="F11" s="32"/>
      <c r="G11" s="32"/>
      <c r="H11" s="32"/>
      <c r="I11" s="32"/>
      <c r="J11" s="32"/>
    </row>
    <row r="12" spans="1:10" ht="15">
      <c r="A12" s="31" t="s">
        <v>1988</v>
      </c>
      <c r="B12" s="31">
        <f t="shared" si="0"/>
        <v>140550525</v>
      </c>
      <c r="C12" s="32">
        <f>SUM(work!G12:H12)</f>
        <v>29520073</v>
      </c>
      <c r="D12" s="38">
        <f>SUM(work!I12:J12)</f>
        <v>111030452</v>
      </c>
      <c r="E12" s="62">
        <f>work!L12</f>
        <v>18</v>
      </c>
      <c r="F12" s="32"/>
      <c r="G12" s="32"/>
      <c r="H12" s="32"/>
      <c r="I12" s="32"/>
      <c r="J12" s="32"/>
    </row>
    <row r="13" spans="1:10" ht="15">
      <c r="A13" s="31" t="s">
        <v>2031</v>
      </c>
      <c r="B13" s="31">
        <f t="shared" si="0"/>
        <v>749525646</v>
      </c>
      <c r="C13" s="32">
        <f>SUM(work!G13:H13)</f>
        <v>369269054</v>
      </c>
      <c r="D13" s="38">
        <f>SUM(work!I13:J13)</f>
        <v>380256592</v>
      </c>
      <c r="E13" s="62">
        <f>work!L13</f>
        <v>6</v>
      </c>
      <c r="F13" s="32"/>
      <c r="G13" s="32"/>
      <c r="H13" s="32"/>
      <c r="I13" s="32"/>
      <c r="J13" s="32"/>
    </row>
    <row r="14" spans="1:10" ht="15">
      <c r="A14" s="31" t="s">
        <v>2096</v>
      </c>
      <c r="B14" s="31">
        <f t="shared" si="0"/>
        <v>232166349</v>
      </c>
      <c r="C14" s="32">
        <f>SUM(work!G14:H14)</f>
        <v>133137810</v>
      </c>
      <c r="D14" s="38">
        <f>SUM(work!I14:J14)</f>
        <v>99028539</v>
      </c>
      <c r="E14" s="62">
        <f>work!L14</f>
        <v>16</v>
      </c>
      <c r="F14" s="32"/>
      <c r="G14" s="32"/>
      <c r="H14" s="32"/>
      <c r="I14" s="32"/>
      <c r="J14" s="32"/>
    </row>
    <row r="15" spans="1:10" ht="15">
      <c r="A15" s="31" t="s">
        <v>2167</v>
      </c>
      <c r="B15" s="31">
        <f t="shared" si="0"/>
        <v>838271750</v>
      </c>
      <c r="C15" s="32">
        <f>SUM(work!G15:H15)</f>
        <v>367100032</v>
      </c>
      <c r="D15" s="38">
        <f>SUM(work!I15:J15)</f>
        <v>471171718</v>
      </c>
      <c r="E15" s="62">
        <f>work!L15</f>
        <v>3</v>
      </c>
      <c r="F15" s="32"/>
      <c r="G15" s="32"/>
      <c r="H15" s="32"/>
      <c r="I15" s="32"/>
      <c r="J15" s="32"/>
    </row>
    <row r="16" spans="1:10" ht="15">
      <c r="A16" s="31" t="s">
        <v>2204</v>
      </c>
      <c r="B16" s="31">
        <f t="shared" si="0"/>
        <v>165100825</v>
      </c>
      <c r="C16" s="32">
        <f>SUM(work!G16:H16)</f>
        <v>80279897</v>
      </c>
      <c r="D16" s="38">
        <f>SUM(work!I16:J16)</f>
        <v>84820928</v>
      </c>
      <c r="E16" s="62">
        <f>work!L16</f>
        <v>17</v>
      </c>
      <c r="F16" s="32"/>
      <c r="G16" s="32"/>
      <c r="H16" s="32"/>
      <c r="I16" s="32"/>
      <c r="J16" s="32"/>
    </row>
    <row r="17" spans="1:10" ht="15">
      <c r="A17" s="31" t="s">
        <v>2282</v>
      </c>
      <c r="B17" s="31">
        <f t="shared" si="0"/>
        <v>691339287</v>
      </c>
      <c r="C17" s="32">
        <f>SUM(work!G17:H17)</f>
        <v>201502040</v>
      </c>
      <c r="D17" s="38">
        <f>SUM(work!I17:J17)</f>
        <v>489837247</v>
      </c>
      <c r="E17" s="62">
        <f>work!L17</f>
        <v>8</v>
      </c>
      <c r="F17" s="32"/>
      <c r="G17" s="32"/>
      <c r="H17" s="32"/>
      <c r="I17" s="32"/>
      <c r="J17" s="32"/>
    </row>
    <row r="18" spans="1:10" ht="15">
      <c r="A18" s="31" t="s">
        <v>588</v>
      </c>
      <c r="B18" s="31">
        <f t="shared" si="0"/>
        <v>1013980322</v>
      </c>
      <c r="C18" s="32">
        <f>SUM(work!G18:H18)</f>
        <v>324088710</v>
      </c>
      <c r="D18" s="38">
        <f>SUM(work!I18:J18)</f>
        <v>689891612</v>
      </c>
      <c r="E18" s="62">
        <f>work!L18</f>
        <v>2</v>
      </c>
      <c r="F18" s="32"/>
      <c r="G18" s="32"/>
      <c r="H18" s="32"/>
      <c r="I18" s="32"/>
      <c r="J18" s="32"/>
    </row>
    <row r="19" spans="1:10" ht="15">
      <c r="A19" s="31" t="s">
        <v>662</v>
      </c>
      <c r="B19" s="31">
        <f t="shared" si="0"/>
        <v>767941798</v>
      </c>
      <c r="C19" s="32">
        <f>SUM(work!G19:H19)</f>
        <v>458304693</v>
      </c>
      <c r="D19" s="38">
        <f>SUM(work!I19:J19)</f>
        <v>309637105</v>
      </c>
      <c r="E19" s="62">
        <f>work!L19</f>
        <v>5</v>
      </c>
      <c r="F19" s="32"/>
      <c r="G19" s="32"/>
      <c r="H19" s="32"/>
      <c r="I19" s="32"/>
      <c r="J19" s="32"/>
    </row>
    <row r="20" spans="1:10" ht="15">
      <c r="A20" s="31" t="s">
        <v>822</v>
      </c>
      <c r="B20" s="31">
        <f t="shared" si="0"/>
        <v>769079887</v>
      </c>
      <c r="C20" s="32">
        <f>SUM(work!G20:H20)</f>
        <v>325891400</v>
      </c>
      <c r="D20" s="38">
        <f>SUM(work!I20:J20)</f>
        <v>443188487</v>
      </c>
      <c r="E20" s="62">
        <f>work!L20</f>
        <v>4</v>
      </c>
      <c r="F20" s="32"/>
      <c r="G20" s="32"/>
      <c r="H20" s="32"/>
      <c r="I20" s="32"/>
      <c r="J20" s="32"/>
    </row>
    <row r="21" spans="1:10" ht="15">
      <c r="A21" s="31" t="s">
        <v>939</v>
      </c>
      <c r="B21" s="31">
        <f t="shared" si="0"/>
        <v>709917151</v>
      </c>
      <c r="C21" s="32">
        <f>SUM(work!G21:H21)</f>
        <v>476152741</v>
      </c>
      <c r="D21" s="38">
        <f>SUM(work!I21:J21)</f>
        <v>233764410</v>
      </c>
      <c r="E21" s="62">
        <f>work!L21</f>
        <v>7</v>
      </c>
      <c r="F21" s="32"/>
      <c r="G21" s="32"/>
      <c r="H21" s="32"/>
      <c r="I21" s="32"/>
      <c r="J21" s="32"/>
    </row>
    <row r="22" spans="1:10" ht="15">
      <c r="A22" s="31" t="s">
        <v>1037</v>
      </c>
      <c r="B22" s="31">
        <f t="shared" si="0"/>
        <v>368582074</v>
      </c>
      <c r="C22" s="32">
        <f>SUM(work!G22:H22)</f>
        <v>148721910</v>
      </c>
      <c r="D22" s="38">
        <f>SUM(work!I22:J22)</f>
        <v>219860164</v>
      </c>
      <c r="E22" s="62">
        <f>work!L22</f>
        <v>13</v>
      </c>
      <c r="F22" s="32"/>
      <c r="G22" s="32"/>
      <c r="H22" s="32"/>
      <c r="I22" s="32"/>
      <c r="J22" s="32"/>
    </row>
    <row r="23" spans="1:10" ht="15">
      <c r="A23" s="31" t="s">
        <v>1085</v>
      </c>
      <c r="B23" s="31">
        <f t="shared" si="0"/>
        <v>59657419</v>
      </c>
      <c r="C23" s="32">
        <f>SUM(work!G23:H23)</f>
        <v>17093037</v>
      </c>
      <c r="D23" s="38">
        <f>SUM(work!I23:J23)</f>
        <v>42564382</v>
      </c>
      <c r="E23" s="62">
        <f>work!L23</f>
        <v>21</v>
      </c>
      <c r="F23" s="32"/>
      <c r="G23" s="32"/>
      <c r="H23" s="32"/>
      <c r="I23" s="32"/>
      <c r="J23" s="32"/>
    </row>
    <row r="24" spans="1:10" ht="15">
      <c r="A24" s="31" t="s">
        <v>1136</v>
      </c>
      <c r="B24" s="31">
        <f t="shared" si="0"/>
        <v>529275422</v>
      </c>
      <c r="C24" s="32">
        <f>SUM(work!G24:H24)</f>
        <v>236283173</v>
      </c>
      <c r="D24" s="38">
        <f>SUM(work!I24:J24)</f>
        <v>292992249</v>
      </c>
      <c r="E24" s="62">
        <f>work!L24</f>
        <v>10</v>
      </c>
      <c r="F24" s="32"/>
      <c r="G24" s="32"/>
      <c r="H24" s="32"/>
      <c r="I24" s="32"/>
      <c r="J24" s="32"/>
    </row>
    <row r="25" spans="1:10" ht="15">
      <c r="A25" s="31" t="s">
        <v>1210</v>
      </c>
      <c r="B25" s="31">
        <f t="shared" si="0"/>
        <v>104278073</v>
      </c>
      <c r="C25" s="32">
        <f>SUM(work!G25:H25)</f>
        <v>59667048</v>
      </c>
      <c r="D25" s="38">
        <f>SUM(work!I25:J25)</f>
        <v>44611025</v>
      </c>
      <c r="E25" s="62">
        <f>work!L25</f>
        <v>19</v>
      </c>
      <c r="F25" s="32"/>
      <c r="G25" s="32"/>
      <c r="H25" s="32"/>
      <c r="I25" s="32"/>
      <c r="J25" s="32"/>
    </row>
    <row r="26" spans="1:10" ht="15">
      <c r="A26" s="31" t="s">
        <v>1293</v>
      </c>
      <c r="B26" s="31">
        <f t="shared" si="0"/>
        <v>555060285</v>
      </c>
      <c r="C26" s="32">
        <f>SUM(work!G26:H26)</f>
        <v>235919918</v>
      </c>
      <c r="D26" s="38">
        <f>SUM(work!I26:J26)</f>
        <v>319140367</v>
      </c>
      <c r="E26" s="62">
        <f>work!L26</f>
        <v>9</v>
      </c>
      <c r="F26" s="32"/>
      <c r="G26" s="32"/>
      <c r="H26" s="32"/>
      <c r="I26" s="32"/>
      <c r="J26" s="32"/>
    </row>
    <row r="27" spans="1:10" ht="15">
      <c r="A27" s="31" t="s">
        <v>1358</v>
      </c>
      <c r="B27" s="31">
        <f t="shared" si="0"/>
        <v>76535539</v>
      </c>
      <c r="C27" s="32">
        <f>SUM(work!G27:H27)</f>
        <v>35319050</v>
      </c>
      <c r="D27" s="38">
        <f>SUM(work!I27:J27)</f>
        <v>41216489</v>
      </c>
      <c r="E27" s="62">
        <f>work!L27</f>
        <v>20</v>
      </c>
      <c r="F27" s="32"/>
      <c r="G27" s="32"/>
      <c r="H27" s="32"/>
      <c r="I27" s="32"/>
      <c r="J27" s="32"/>
    </row>
    <row r="28" spans="1:10" ht="15">
      <c r="A28" s="31" t="s">
        <v>1169</v>
      </c>
      <c r="B28" s="31">
        <f t="shared" si="0"/>
        <v>339889844</v>
      </c>
      <c r="C28" s="32">
        <f>SUM(work!G28:H28)</f>
        <v>3670018</v>
      </c>
      <c r="D28" s="38">
        <f>SUM(work!I28:J28)</f>
        <v>336219826</v>
      </c>
      <c r="E28" s="32"/>
      <c r="F28" s="32"/>
      <c r="G28" s="32"/>
      <c r="H28" s="32"/>
      <c r="I28" s="32"/>
      <c r="J28" s="32"/>
    </row>
    <row r="29" spans="1:10" ht="15">
      <c r="A29" s="31" t="s">
        <v>1170</v>
      </c>
      <c r="B29" s="33">
        <f t="shared" si="0"/>
        <v>10939809749</v>
      </c>
      <c r="C29" s="33">
        <f>SUM(C7:C28)</f>
        <v>4832350928</v>
      </c>
      <c r="D29" s="33">
        <f>SUM(D7:D28)</f>
        <v>6107458821</v>
      </c>
      <c r="E29" s="32"/>
      <c r="F29" s="32"/>
      <c r="G29" s="34"/>
      <c r="H29" s="34"/>
      <c r="I29" s="34"/>
      <c r="J29" s="34"/>
    </row>
    <row r="31" spans="3:4" ht="15">
      <c r="C31" s="59"/>
      <c r="D31" s="59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</cols>
  <sheetData>
    <row r="1" spans="1:11" s="2" customFormat="1" ht="18">
      <c r="A1" s="14" t="s">
        <v>2293</v>
      </c>
      <c r="B1" s="3"/>
      <c r="C1" s="3"/>
      <c r="D1" s="3"/>
      <c r="G1" s="12"/>
      <c r="H1" s="12"/>
      <c r="I1" s="12"/>
      <c r="J1" s="12"/>
      <c r="K1" s="12"/>
    </row>
    <row r="2" spans="1:11" s="2" customFormat="1" ht="15" customHeight="1">
      <c r="A2" s="15" t="s">
        <v>2294</v>
      </c>
      <c r="B2" s="3"/>
      <c r="C2" s="3"/>
      <c r="D2" s="3"/>
      <c r="G2" s="12"/>
      <c r="H2" s="12"/>
      <c r="I2" s="12"/>
      <c r="J2" s="12"/>
      <c r="K2" s="12"/>
    </row>
    <row r="3" spans="7:11" s="3" customFormat="1" ht="15" customHeight="1">
      <c r="G3" s="39"/>
      <c r="H3" s="39"/>
      <c r="I3" s="13"/>
      <c r="J3" s="21"/>
      <c r="K3" s="21"/>
    </row>
    <row r="4" spans="2:11" s="3" customFormat="1" ht="15" customHeight="1">
      <c r="B4" s="7">
        <v>1980</v>
      </c>
      <c r="G4" s="18" t="s">
        <v>1162</v>
      </c>
      <c r="H4" s="18" t="s">
        <v>1162</v>
      </c>
      <c r="I4" s="18" t="s">
        <v>1167</v>
      </c>
      <c r="J4" s="18" t="s">
        <v>1167</v>
      </c>
      <c r="K4" s="18"/>
    </row>
    <row r="5" spans="2:11" s="3" customFormat="1" ht="15" customHeight="1">
      <c r="B5" s="7" t="s">
        <v>1276</v>
      </c>
      <c r="C5" s="1" t="s">
        <v>1280</v>
      </c>
      <c r="E5" s="4"/>
      <c r="F5" s="4"/>
      <c r="G5" s="19" t="s">
        <v>1163</v>
      </c>
      <c r="H5" s="19" t="s">
        <v>1165</v>
      </c>
      <c r="I5" s="19" t="s">
        <v>1163</v>
      </c>
      <c r="J5" s="19" t="s">
        <v>1165</v>
      </c>
      <c r="K5" s="19"/>
    </row>
    <row r="6" spans="1:11" s="3" customFormat="1" ht="15" customHeight="1" thickBot="1">
      <c r="A6" s="10" t="s">
        <v>1279</v>
      </c>
      <c r="B6" s="8" t="s">
        <v>1277</v>
      </c>
      <c r="C6" s="11" t="s">
        <v>1281</v>
      </c>
      <c r="D6" s="10" t="s">
        <v>1278</v>
      </c>
      <c r="E6" s="9" t="s">
        <v>1172</v>
      </c>
      <c r="F6" s="22" t="s">
        <v>1168</v>
      </c>
      <c r="G6" s="20" t="s">
        <v>1164</v>
      </c>
      <c r="H6" s="20" t="s">
        <v>1166</v>
      </c>
      <c r="I6" s="20" t="s">
        <v>1164</v>
      </c>
      <c r="J6" s="20" t="s">
        <v>1166</v>
      </c>
      <c r="K6" s="28"/>
    </row>
    <row r="7" spans="1:12" s="3" customFormat="1" ht="15" customHeight="1" thickTop="1">
      <c r="A7" s="25"/>
      <c r="B7" s="26"/>
      <c r="C7" s="24"/>
      <c r="D7" s="31" t="s">
        <v>1426</v>
      </c>
      <c r="E7" s="27"/>
      <c r="F7" s="33">
        <f>SUM(F31:F53)</f>
        <v>427140465</v>
      </c>
      <c r="G7" s="33">
        <f>SUM(G31:G53)</f>
        <v>58623009</v>
      </c>
      <c r="H7" s="33">
        <f>SUM(H31:H53)</f>
        <v>61685247</v>
      </c>
      <c r="I7" s="33">
        <f>SUM(I31:I53)</f>
        <v>140602215</v>
      </c>
      <c r="J7" s="33">
        <f>SUM(J31:J53)</f>
        <v>166229994</v>
      </c>
      <c r="K7" s="33"/>
      <c r="L7" s="3">
        <v>12</v>
      </c>
    </row>
    <row r="8" spans="1:12" s="3" customFormat="1" ht="15" customHeight="1">
      <c r="A8" s="25"/>
      <c r="B8" s="26"/>
      <c r="C8" s="24"/>
      <c r="D8" s="31" t="s">
        <v>1496</v>
      </c>
      <c r="E8" s="27"/>
      <c r="F8" s="31">
        <f>SUM(F54:F123)</f>
        <v>1377575643</v>
      </c>
      <c r="G8" s="31">
        <f>SUM(G54:G123)</f>
        <v>304078064</v>
      </c>
      <c r="H8" s="31">
        <f>SUM(H54:H123)</f>
        <v>385266752</v>
      </c>
      <c r="I8" s="31">
        <f>SUM(I54:I123)</f>
        <v>287946051</v>
      </c>
      <c r="J8" s="31">
        <f>SUM(J54:J123)</f>
        <v>400284776</v>
      </c>
      <c r="K8" s="31"/>
      <c r="L8" s="3">
        <v>1</v>
      </c>
    </row>
    <row r="9" spans="1:12" s="3" customFormat="1" ht="15" customHeight="1">
      <c r="A9" s="25"/>
      <c r="B9" s="26"/>
      <c r="C9" s="24"/>
      <c r="D9" s="31" t="s">
        <v>1707</v>
      </c>
      <c r="E9" s="27"/>
      <c r="F9" s="31">
        <f>SUM(F124:F163)</f>
        <v>429001740</v>
      </c>
      <c r="G9" s="31">
        <f>SUM(G124:G163)</f>
        <v>69896960</v>
      </c>
      <c r="H9" s="31">
        <f>SUM(H124:H163)</f>
        <v>104510683</v>
      </c>
      <c r="I9" s="31">
        <f>SUM(I124:I163)</f>
        <v>47493584</v>
      </c>
      <c r="J9" s="31">
        <f>SUM(J124:J163)</f>
        <v>207100513</v>
      </c>
      <c r="K9" s="31"/>
      <c r="L9" s="3">
        <v>11</v>
      </c>
    </row>
    <row r="10" spans="1:12" s="3" customFormat="1" ht="15" customHeight="1">
      <c r="A10" s="25"/>
      <c r="B10" s="26"/>
      <c r="C10" s="24"/>
      <c r="D10" s="31" t="s">
        <v>1827</v>
      </c>
      <c r="E10" s="27"/>
      <c r="F10" s="31">
        <f>SUM(F164:F200)</f>
        <v>348859390</v>
      </c>
      <c r="G10" s="31">
        <f>SUM(G164:G200)</f>
        <v>54285604</v>
      </c>
      <c r="H10" s="31">
        <f>SUM(H164:H200)</f>
        <v>101144487</v>
      </c>
      <c r="I10" s="31">
        <f>SUM(I164:I200)</f>
        <v>46006150</v>
      </c>
      <c r="J10" s="31">
        <f>SUM(J164:J200)</f>
        <v>147423149</v>
      </c>
      <c r="K10" s="31"/>
      <c r="L10" s="3">
        <v>14</v>
      </c>
    </row>
    <row r="11" spans="1:12" s="3" customFormat="1" ht="15" customHeight="1">
      <c r="A11" s="25"/>
      <c r="B11" s="26"/>
      <c r="C11" s="24"/>
      <c r="D11" s="31" t="s">
        <v>1939</v>
      </c>
      <c r="E11" s="27"/>
      <c r="F11" s="31">
        <f>SUM(F201:F216)</f>
        <v>246080315</v>
      </c>
      <c r="G11" s="31">
        <f>SUM(G201:G216)</f>
        <v>123483428</v>
      </c>
      <c r="H11" s="31">
        <f>SUM(H201:H216)</f>
        <v>67456090</v>
      </c>
      <c r="I11" s="31">
        <f>SUM(I201:I216)</f>
        <v>20120750</v>
      </c>
      <c r="J11" s="31">
        <f>SUM(J201:J216)</f>
        <v>35020047</v>
      </c>
      <c r="K11" s="31"/>
      <c r="L11" s="3">
        <v>15</v>
      </c>
    </row>
    <row r="12" spans="1:12" s="3" customFormat="1" ht="15" customHeight="1">
      <c r="A12" s="25"/>
      <c r="B12" s="26"/>
      <c r="C12" s="24"/>
      <c r="D12" s="31" t="s">
        <v>1988</v>
      </c>
      <c r="E12" s="27"/>
      <c r="F12" s="31">
        <f>SUM(F217:F230)</f>
        <v>140550525</v>
      </c>
      <c r="G12" s="31">
        <f>SUM(G217:G230)</f>
        <v>13728491</v>
      </c>
      <c r="H12" s="31">
        <f>SUM(H217:H230)</f>
        <v>15791582</v>
      </c>
      <c r="I12" s="31">
        <f>SUM(I217:I230)</f>
        <v>21863099</v>
      </c>
      <c r="J12" s="31">
        <f>SUM(J217:J230)</f>
        <v>89167353</v>
      </c>
      <c r="K12" s="31"/>
      <c r="L12" s="3">
        <v>18</v>
      </c>
    </row>
    <row r="13" spans="1:12" s="3" customFormat="1" ht="15" customHeight="1">
      <c r="A13" s="25"/>
      <c r="B13" s="26"/>
      <c r="C13" s="24"/>
      <c r="D13" s="31" t="s">
        <v>2031</v>
      </c>
      <c r="E13" s="27"/>
      <c r="F13" s="31">
        <f>SUM(F231:F252)</f>
        <v>749525646</v>
      </c>
      <c r="G13" s="31">
        <f>SUM(G231:G252)</f>
        <v>104915989</v>
      </c>
      <c r="H13" s="31">
        <f>SUM(H231:H252)</f>
        <v>264353065</v>
      </c>
      <c r="I13" s="31">
        <f>SUM(I231:I252)</f>
        <v>120066761</v>
      </c>
      <c r="J13" s="31">
        <f>SUM(J231:J252)</f>
        <v>260189831</v>
      </c>
      <c r="K13" s="31"/>
      <c r="L13" s="3">
        <v>6</v>
      </c>
    </row>
    <row r="14" spans="1:12" s="3" customFormat="1" ht="15" customHeight="1">
      <c r="A14" s="25"/>
      <c r="B14" s="26"/>
      <c r="C14" s="24"/>
      <c r="D14" s="31" t="s">
        <v>2096</v>
      </c>
      <c r="E14" s="27"/>
      <c r="F14" s="31">
        <f>SUM(F253:F276)</f>
        <v>232166349</v>
      </c>
      <c r="G14" s="31">
        <f>SUM(G253:G276)</f>
        <v>72925406</v>
      </c>
      <c r="H14" s="31">
        <f>SUM(H253:H276)</f>
        <v>60212404</v>
      </c>
      <c r="I14" s="31">
        <f>SUM(I253:I276)</f>
        <v>29478596</v>
      </c>
      <c r="J14" s="31">
        <f>SUM(J253:J276)</f>
        <v>69549943</v>
      </c>
      <c r="K14" s="31"/>
      <c r="L14" s="3">
        <v>16</v>
      </c>
    </row>
    <row r="15" spans="1:12" s="3" customFormat="1" ht="15" customHeight="1">
      <c r="A15" s="25"/>
      <c r="B15" s="26"/>
      <c r="C15" s="24"/>
      <c r="D15" s="31" t="s">
        <v>2167</v>
      </c>
      <c r="E15" s="27"/>
      <c r="F15" s="31">
        <f>SUM(F277:F288)</f>
        <v>838271750</v>
      </c>
      <c r="G15" s="31">
        <f>SUM(G277:G288)</f>
        <v>236088006</v>
      </c>
      <c r="H15" s="31">
        <f>SUM(H277:H288)</f>
        <v>131012026</v>
      </c>
      <c r="I15" s="31">
        <f>SUM(I277:I288)</f>
        <v>120497442</v>
      </c>
      <c r="J15" s="31">
        <f>SUM(J277:J288)</f>
        <v>350674276</v>
      </c>
      <c r="K15" s="31"/>
      <c r="L15" s="3">
        <v>3</v>
      </c>
    </row>
    <row r="16" spans="1:12" s="3" customFormat="1" ht="15" customHeight="1">
      <c r="A16" s="25"/>
      <c r="B16" s="26"/>
      <c r="C16" s="24"/>
      <c r="D16" s="31" t="s">
        <v>2204</v>
      </c>
      <c r="E16" s="27"/>
      <c r="F16" s="31">
        <f>SUM(F289:F314)</f>
        <v>165100825</v>
      </c>
      <c r="G16" s="31">
        <f>SUM(G289:G314)</f>
        <v>23731364</v>
      </c>
      <c r="H16" s="31">
        <f>SUM(H289:H314)</f>
        <v>56548533</v>
      </c>
      <c r="I16" s="31">
        <f>SUM(I289:I314)</f>
        <v>21497459</v>
      </c>
      <c r="J16" s="31">
        <f>SUM(J289:J314)</f>
        <v>63323469</v>
      </c>
      <c r="K16" s="31"/>
      <c r="L16" s="3">
        <v>17</v>
      </c>
    </row>
    <row r="17" spans="1:12" s="3" customFormat="1" ht="15" customHeight="1">
      <c r="A17" s="25"/>
      <c r="B17" s="26"/>
      <c r="C17" s="24"/>
      <c r="D17" s="31" t="s">
        <v>2282</v>
      </c>
      <c r="E17" s="27"/>
      <c r="F17" s="31">
        <f>SUM(F315:F327)</f>
        <v>691339287</v>
      </c>
      <c r="G17" s="31">
        <f>SUM(G315:G327)</f>
        <v>73382021</v>
      </c>
      <c r="H17" s="31">
        <f>SUM(H315:H327)</f>
        <v>128120019</v>
      </c>
      <c r="I17" s="31">
        <f>SUM(I315:I327)</f>
        <v>202151780</v>
      </c>
      <c r="J17" s="31">
        <f>SUM(J315:J327)</f>
        <v>287685467</v>
      </c>
      <c r="K17" s="31"/>
      <c r="L17" s="3">
        <v>8</v>
      </c>
    </row>
    <row r="18" spans="1:12" s="3" customFormat="1" ht="15" customHeight="1">
      <c r="A18" s="25"/>
      <c r="B18" s="26"/>
      <c r="C18" s="24"/>
      <c r="D18" s="31" t="s">
        <v>588</v>
      </c>
      <c r="E18" s="27"/>
      <c r="F18" s="31">
        <f>SUM(F328:F352)</f>
        <v>1013980322</v>
      </c>
      <c r="G18" s="31">
        <f>SUM(G328:G352)</f>
        <v>150982863</v>
      </c>
      <c r="H18" s="31">
        <f>SUM(H328:H352)</f>
        <v>173105847</v>
      </c>
      <c r="I18" s="31">
        <f>SUM(I328:I352)</f>
        <v>171993765</v>
      </c>
      <c r="J18" s="31">
        <f>SUM(J328:J352)</f>
        <v>517897847</v>
      </c>
      <c r="K18" s="31"/>
      <c r="L18" s="3">
        <v>2</v>
      </c>
    </row>
    <row r="19" spans="1:12" s="3" customFormat="1" ht="15" customHeight="1">
      <c r="A19" s="25"/>
      <c r="B19" s="26"/>
      <c r="C19" s="24"/>
      <c r="D19" s="31" t="s">
        <v>662</v>
      </c>
      <c r="E19" s="27"/>
      <c r="F19" s="31">
        <f>SUM(F353:F405)</f>
        <v>767941798</v>
      </c>
      <c r="G19" s="31">
        <f>SUM(G353:G405)</f>
        <v>185060737</v>
      </c>
      <c r="H19" s="31">
        <f>SUM(H353:H405)</f>
        <v>273243956</v>
      </c>
      <c r="I19" s="31">
        <f>SUM(I353:I405)</f>
        <v>88255728</v>
      </c>
      <c r="J19" s="31">
        <f>SUM(J353:J405)</f>
        <v>221381377</v>
      </c>
      <c r="K19" s="31"/>
      <c r="L19" s="3">
        <v>5</v>
      </c>
    </row>
    <row r="20" spans="1:12" s="3" customFormat="1" ht="15" customHeight="1">
      <c r="A20" s="25"/>
      <c r="B20" s="26"/>
      <c r="C20" s="24"/>
      <c r="D20" s="31" t="s">
        <v>822</v>
      </c>
      <c r="E20" s="27"/>
      <c r="F20" s="31">
        <f>SUM(F406:F444)</f>
        <v>769079887</v>
      </c>
      <c r="G20" s="31">
        <f>SUM(G406:G444)</f>
        <v>99973694</v>
      </c>
      <c r="H20" s="31">
        <f>SUM(H406:H444)</f>
        <v>225917706</v>
      </c>
      <c r="I20" s="31">
        <f>SUM(I406:I444)</f>
        <v>136648315</v>
      </c>
      <c r="J20" s="31">
        <f>SUM(J406:J444)</f>
        <v>306540172</v>
      </c>
      <c r="K20" s="31"/>
      <c r="L20" s="3">
        <v>4</v>
      </c>
    </row>
    <row r="21" spans="1:12" s="3" customFormat="1" ht="15" customHeight="1">
      <c r="A21" s="25"/>
      <c r="B21" s="26"/>
      <c r="C21" s="24"/>
      <c r="D21" s="31" t="s">
        <v>939</v>
      </c>
      <c r="E21" s="27"/>
      <c r="F21" s="31">
        <f>SUM(F445:F477)</f>
        <v>709917151</v>
      </c>
      <c r="G21" s="31">
        <f>SUM(G445:G477)</f>
        <v>260535077</v>
      </c>
      <c r="H21" s="31">
        <f>SUM(H445:H477)</f>
        <v>215617664</v>
      </c>
      <c r="I21" s="31">
        <f>SUM(I445:I477)</f>
        <v>69842195</v>
      </c>
      <c r="J21" s="31">
        <f>SUM(J445:J477)</f>
        <v>163922215</v>
      </c>
      <c r="K21" s="31"/>
      <c r="L21" s="3">
        <v>7</v>
      </c>
    </row>
    <row r="22" spans="1:12" s="3" customFormat="1" ht="15" customHeight="1">
      <c r="A22" s="25"/>
      <c r="B22" s="26"/>
      <c r="C22" s="24"/>
      <c r="D22" s="31" t="s">
        <v>1037</v>
      </c>
      <c r="E22" s="27"/>
      <c r="F22" s="31">
        <f>SUM(F478:F493)</f>
        <v>368582074</v>
      </c>
      <c r="G22" s="31">
        <f>SUM(G478:G493)</f>
        <v>34448102</v>
      </c>
      <c r="H22" s="31">
        <f>SUM(H478:H493)</f>
        <v>114273808</v>
      </c>
      <c r="I22" s="31">
        <f>SUM(I478:I493)</f>
        <v>22415198</v>
      </c>
      <c r="J22" s="31">
        <f>SUM(J478:J493)</f>
        <v>197444966</v>
      </c>
      <c r="K22" s="31"/>
      <c r="L22" s="3">
        <v>13</v>
      </c>
    </row>
    <row r="23" spans="1:12" s="3" customFormat="1" ht="15" customHeight="1">
      <c r="A23" s="25"/>
      <c r="B23" s="26"/>
      <c r="C23" s="24"/>
      <c r="D23" s="31" t="s">
        <v>1085</v>
      </c>
      <c r="E23" s="27"/>
      <c r="F23" s="31">
        <f>SUM(F494:F508)</f>
        <v>59657419</v>
      </c>
      <c r="G23" s="31">
        <f>SUM(G494:G508)</f>
        <v>7205690</v>
      </c>
      <c r="H23" s="31">
        <f>SUM(H494:H508)</f>
        <v>9887347</v>
      </c>
      <c r="I23" s="31">
        <f>SUM(I494:I508)</f>
        <v>4575360</v>
      </c>
      <c r="J23" s="31">
        <f>SUM(J494:J508)</f>
        <v>37989022</v>
      </c>
      <c r="K23" s="31"/>
      <c r="L23" s="3">
        <v>21</v>
      </c>
    </row>
    <row r="24" spans="1:12" s="3" customFormat="1" ht="15" customHeight="1">
      <c r="A24" s="25"/>
      <c r="B24" s="26"/>
      <c r="C24" s="24"/>
      <c r="D24" s="31" t="s">
        <v>1136</v>
      </c>
      <c r="E24" s="27"/>
      <c r="F24" s="31">
        <f>SUM(F509:F529)</f>
        <v>529275422</v>
      </c>
      <c r="G24" s="31">
        <f>SUM(G509:G529)</f>
        <v>94308826</v>
      </c>
      <c r="H24" s="31">
        <f>SUM(H509:H529)</f>
        <v>141974347</v>
      </c>
      <c r="I24" s="31">
        <f>SUM(I509:I529)</f>
        <v>39963498</v>
      </c>
      <c r="J24" s="31">
        <f>SUM(J509:J529)</f>
        <v>253028751</v>
      </c>
      <c r="K24" s="31"/>
      <c r="L24" s="3">
        <v>10</v>
      </c>
    </row>
    <row r="25" spans="1:12" s="3" customFormat="1" ht="15" customHeight="1">
      <c r="A25" s="25"/>
      <c r="B25" s="26"/>
      <c r="C25" s="24"/>
      <c r="D25" s="31" t="s">
        <v>1210</v>
      </c>
      <c r="E25" s="27"/>
      <c r="F25" s="31">
        <f>SUM(F530:F553)</f>
        <v>104278073</v>
      </c>
      <c r="G25" s="31">
        <f>SUM(G530:G553)</f>
        <v>15145157</v>
      </c>
      <c r="H25" s="31">
        <f>SUM(H530:H553)</f>
        <v>44521891</v>
      </c>
      <c r="I25" s="31">
        <f>SUM(I530:I553)</f>
        <v>15926179</v>
      </c>
      <c r="J25" s="31">
        <f>SUM(J530:J553)</f>
        <v>28684846</v>
      </c>
      <c r="K25" s="31"/>
      <c r="L25" s="3">
        <v>19</v>
      </c>
    </row>
    <row r="26" spans="1:12" s="3" customFormat="1" ht="15" customHeight="1">
      <c r="A26" s="25"/>
      <c r="B26" s="26"/>
      <c r="C26" s="24"/>
      <c r="D26" s="31" t="s">
        <v>1293</v>
      </c>
      <c r="E26" s="27"/>
      <c r="F26" s="31">
        <f>SUM(F554:F574)</f>
        <v>555060285</v>
      </c>
      <c r="G26" s="31">
        <f>SUM(G554:G574)</f>
        <v>40719076</v>
      </c>
      <c r="H26" s="31">
        <f>SUM(H554:H574)</f>
        <v>195200842</v>
      </c>
      <c r="I26" s="31">
        <f>SUM(I554:I574)</f>
        <v>57568774</v>
      </c>
      <c r="J26" s="31">
        <f>SUM(J554:J574)</f>
        <v>261571593</v>
      </c>
      <c r="K26" s="31"/>
      <c r="L26" s="3">
        <v>9</v>
      </c>
    </row>
    <row r="27" spans="1:12" s="3" customFormat="1" ht="15" customHeight="1">
      <c r="A27" s="25"/>
      <c r="B27" s="26"/>
      <c r="C27" s="24"/>
      <c r="D27" s="31" t="s">
        <v>1358</v>
      </c>
      <c r="E27" s="27"/>
      <c r="F27" s="31">
        <f>SUM(F575:F597)</f>
        <v>76535539</v>
      </c>
      <c r="G27" s="31">
        <f>SUM(G575:G597)</f>
        <v>14346452</v>
      </c>
      <c r="H27" s="31">
        <f>SUM(H575:H597)</f>
        <v>20972598</v>
      </c>
      <c r="I27" s="31">
        <f>SUM(I575:I597)</f>
        <v>6910615</v>
      </c>
      <c r="J27" s="31">
        <f>SUM(J575:J597)</f>
        <v>34305874</v>
      </c>
      <c r="K27" s="31"/>
      <c r="L27" s="3">
        <v>20</v>
      </c>
    </row>
    <row r="28" spans="1:11" s="3" customFormat="1" ht="15" customHeight="1">
      <c r="A28" s="25"/>
      <c r="B28" s="26"/>
      <c r="C28" s="24"/>
      <c r="D28" s="31" t="s">
        <v>1169</v>
      </c>
      <c r="E28" s="46"/>
      <c r="F28" s="31">
        <f>F598</f>
        <v>339889844</v>
      </c>
      <c r="G28" s="31">
        <f>G598</f>
        <v>2977001</v>
      </c>
      <c r="H28" s="31">
        <f>H598</f>
        <v>693017</v>
      </c>
      <c r="I28" s="31">
        <f>I598</f>
        <v>186252307</v>
      </c>
      <c r="J28" s="31">
        <f>J598</f>
        <v>149967519</v>
      </c>
      <c r="K28" s="31"/>
    </row>
    <row r="29" spans="1:11" s="3" customFormat="1" ht="15" customHeight="1">
      <c r="A29" s="25"/>
      <c r="B29" s="26"/>
      <c r="C29" s="24"/>
      <c r="D29" s="31" t="s">
        <v>1170</v>
      </c>
      <c r="E29" s="27"/>
      <c r="F29" s="33">
        <f>SUM(F7:F28)</f>
        <v>10939809749</v>
      </c>
      <c r="G29" s="33">
        <f>SUM(G7:G28)</f>
        <v>2040841017</v>
      </c>
      <c r="H29" s="33">
        <f>SUM(H7:H28)</f>
        <v>2791509911</v>
      </c>
      <c r="I29" s="33">
        <f>SUM(I7:I28)</f>
        <v>1858075821</v>
      </c>
      <c r="J29" s="33">
        <f>SUM(J7:J28)</f>
        <v>4249383000</v>
      </c>
      <c r="K29" s="33"/>
    </row>
    <row r="30" spans="1:11" s="3" customFormat="1" ht="15" customHeight="1">
      <c r="A30" s="25"/>
      <c r="B30" s="26"/>
      <c r="C30" s="24"/>
      <c r="D30" s="25"/>
      <c r="E30" s="27"/>
      <c r="F30" s="47"/>
      <c r="G30" s="48"/>
      <c r="H30" s="48"/>
      <c r="I30" s="49"/>
      <c r="J30" s="49"/>
      <c r="K30" s="28"/>
    </row>
    <row r="31" spans="1:12" ht="15">
      <c r="A31" s="67">
        <v>1</v>
      </c>
      <c r="B31" s="68" t="s">
        <v>1427</v>
      </c>
      <c r="C31" s="67" t="s">
        <v>1428</v>
      </c>
      <c r="D31" s="67" t="s">
        <v>1426</v>
      </c>
      <c r="E31" s="16" t="s">
        <v>1429</v>
      </c>
      <c r="F31" s="51">
        <f>G31+H31+I31+J31</f>
        <v>2870943</v>
      </c>
      <c r="G31" s="41">
        <v>130900</v>
      </c>
      <c r="H31" s="41">
        <v>1423224</v>
      </c>
      <c r="I31" s="41">
        <v>781100</v>
      </c>
      <c r="J31" s="41">
        <v>535719</v>
      </c>
      <c r="K31" s="30"/>
      <c r="L31" s="60"/>
    </row>
    <row r="32" spans="1:12" ht="15">
      <c r="A32" s="67">
        <v>2</v>
      </c>
      <c r="B32" s="68" t="s">
        <v>1430</v>
      </c>
      <c r="C32" s="67" t="s">
        <v>1431</v>
      </c>
      <c r="D32" s="67" t="s">
        <v>1426</v>
      </c>
      <c r="E32" s="16" t="s">
        <v>1432</v>
      </c>
      <c r="F32" s="52">
        <f>G32+H32+I32+J32</f>
        <v>198127732</v>
      </c>
      <c r="G32" s="30">
        <v>1254449</v>
      </c>
      <c r="H32" s="30">
        <v>5516965</v>
      </c>
      <c r="I32" s="30">
        <v>107388141</v>
      </c>
      <c r="J32" s="30">
        <v>83968177</v>
      </c>
      <c r="K32" s="30"/>
      <c r="L32" s="45"/>
    </row>
    <row r="33" spans="1:12" ht="15">
      <c r="A33" s="67">
        <v>3</v>
      </c>
      <c r="B33" s="68" t="s">
        <v>1433</v>
      </c>
      <c r="C33" s="67" t="s">
        <v>1434</v>
      </c>
      <c r="D33" s="67" t="s">
        <v>1426</v>
      </c>
      <c r="E33" s="16" t="s">
        <v>1435</v>
      </c>
      <c r="F33" s="52">
        <f>G33+H33+I33+J33</f>
        <v>20347319</v>
      </c>
      <c r="G33" s="30">
        <v>8553300</v>
      </c>
      <c r="H33" s="30">
        <v>6362735</v>
      </c>
      <c r="I33" s="30">
        <v>1072488</v>
      </c>
      <c r="J33" s="30">
        <v>4358796</v>
      </c>
      <c r="K33" s="30"/>
      <c r="L33" s="60"/>
    </row>
    <row r="34" spans="1:12" ht="15">
      <c r="A34" s="67">
        <v>4</v>
      </c>
      <c r="B34" s="68" t="s">
        <v>1436</v>
      </c>
      <c r="C34" s="67" t="s">
        <v>1437</v>
      </c>
      <c r="D34" s="67" t="s">
        <v>1426</v>
      </c>
      <c r="E34" s="16" t="s">
        <v>1438</v>
      </c>
      <c r="F34" s="52">
        <f>G34+H34+I34+J34</f>
        <v>4519165</v>
      </c>
      <c r="G34" s="30">
        <v>670950</v>
      </c>
      <c r="H34" s="30">
        <v>352815</v>
      </c>
      <c r="I34" s="30">
        <v>299600</v>
      </c>
      <c r="J34" s="30">
        <v>3195800</v>
      </c>
      <c r="K34" s="30"/>
      <c r="L34" s="60"/>
    </row>
    <row r="35" spans="1:12" ht="15">
      <c r="A35" s="67">
        <v>5</v>
      </c>
      <c r="B35" s="68" t="s">
        <v>1439</v>
      </c>
      <c r="C35" s="67" t="s">
        <v>1440</v>
      </c>
      <c r="D35" s="67" t="s">
        <v>1426</v>
      </c>
      <c r="E35" s="16" t="s">
        <v>1441</v>
      </c>
      <c r="F35" s="52">
        <f>G35+H35+I35+J35</f>
        <v>7639894</v>
      </c>
      <c r="G35" s="30">
        <v>1188771</v>
      </c>
      <c r="H35" s="30">
        <v>856372</v>
      </c>
      <c r="I35" s="30">
        <v>2032976</v>
      </c>
      <c r="J35" s="30">
        <v>3561775</v>
      </c>
      <c r="K35" s="30"/>
      <c r="L35" s="60"/>
    </row>
    <row r="36" spans="1:12" ht="15">
      <c r="A36" s="67">
        <v>6</v>
      </c>
      <c r="B36" s="68" t="s">
        <v>1442</v>
      </c>
      <c r="C36" s="67" t="s">
        <v>1443</v>
      </c>
      <c r="D36" s="67" t="s">
        <v>1426</v>
      </c>
      <c r="E36" s="16" t="s">
        <v>1444</v>
      </c>
      <c r="F36" s="52">
        <f>G36+H36+I36+J36</f>
        <v>148945</v>
      </c>
      <c r="G36" s="30">
        <v>4001</v>
      </c>
      <c r="H36" s="30">
        <v>72914</v>
      </c>
      <c r="I36" s="30">
        <v>7000</v>
      </c>
      <c r="J36" s="30">
        <v>65030</v>
      </c>
      <c r="K36" s="30"/>
      <c r="L36" s="60"/>
    </row>
    <row r="37" spans="1:12" ht="15">
      <c r="A37" s="67">
        <v>7</v>
      </c>
      <c r="B37" s="68" t="s">
        <v>1445</v>
      </c>
      <c r="C37" s="67" t="s">
        <v>1446</v>
      </c>
      <c r="D37" s="67" t="s">
        <v>1426</v>
      </c>
      <c r="E37" s="16" t="s">
        <v>1447</v>
      </c>
      <c r="F37" s="52">
        <f>G37+H37+I37+J37</f>
        <v>1504963</v>
      </c>
      <c r="G37" s="30">
        <v>84200</v>
      </c>
      <c r="H37" s="30">
        <v>530525</v>
      </c>
      <c r="I37" s="30">
        <v>48300</v>
      </c>
      <c r="J37" s="30">
        <v>841938</v>
      </c>
      <c r="K37" s="30"/>
      <c r="L37" s="60"/>
    </row>
    <row r="38" spans="1:12" ht="15">
      <c r="A38" s="67">
        <v>8</v>
      </c>
      <c r="B38" s="68" t="s">
        <v>1448</v>
      </c>
      <c r="C38" s="67" t="s">
        <v>1449</v>
      </c>
      <c r="D38" s="67" t="s">
        <v>1426</v>
      </c>
      <c r="E38" s="16" t="s">
        <v>1450</v>
      </c>
      <c r="F38" s="52">
        <f>G38+H38+I38+J38</f>
        <v>51538818</v>
      </c>
      <c r="G38" s="30">
        <v>12330287</v>
      </c>
      <c r="H38" s="30">
        <v>6603150</v>
      </c>
      <c r="I38" s="30">
        <v>18719522</v>
      </c>
      <c r="J38" s="30">
        <v>13885859</v>
      </c>
      <c r="K38" s="30"/>
      <c r="L38" s="60"/>
    </row>
    <row r="39" spans="1:12" ht="15">
      <c r="A39" s="67">
        <v>9</v>
      </c>
      <c r="B39" s="68" t="s">
        <v>1451</v>
      </c>
      <c r="C39" s="67" t="s">
        <v>1452</v>
      </c>
      <c r="D39" s="67" t="s">
        <v>1426</v>
      </c>
      <c r="E39" s="16" t="s">
        <v>1453</v>
      </c>
      <c r="F39" s="52">
        <f>G39+H39+I39+J39</f>
        <v>1331107</v>
      </c>
      <c r="G39" s="30">
        <v>99460</v>
      </c>
      <c r="H39" s="30">
        <v>383455</v>
      </c>
      <c r="I39" s="30">
        <v>82640</v>
      </c>
      <c r="J39" s="30">
        <v>765552</v>
      </c>
      <c r="K39" s="52"/>
      <c r="L39" s="60"/>
    </row>
    <row r="40" spans="1:12" ht="15">
      <c r="A40" s="67">
        <v>10</v>
      </c>
      <c r="B40" s="68" t="s">
        <v>1454</v>
      </c>
      <c r="C40" s="67" t="s">
        <v>1455</v>
      </c>
      <c r="D40" s="67" t="s">
        <v>1426</v>
      </c>
      <c r="E40" s="16" t="s">
        <v>1456</v>
      </c>
      <c r="F40" s="52">
        <f>G40+H40+I40+J40</f>
        <v>1976283</v>
      </c>
      <c r="G40" s="30">
        <v>158450</v>
      </c>
      <c r="H40" s="30">
        <v>1182589</v>
      </c>
      <c r="I40" s="30">
        <v>183295</v>
      </c>
      <c r="J40" s="30">
        <v>451949</v>
      </c>
      <c r="K40" s="30"/>
      <c r="L40" s="60"/>
    </row>
    <row r="41" spans="1:12" ht="15">
      <c r="A41" s="67">
        <v>11</v>
      </c>
      <c r="B41" s="68" t="s">
        <v>1457</v>
      </c>
      <c r="C41" s="67" t="s">
        <v>1458</v>
      </c>
      <c r="D41" s="67" t="s">
        <v>1426</v>
      </c>
      <c r="E41" s="16" t="s">
        <v>1459</v>
      </c>
      <c r="F41" s="52">
        <f>G41+H41+I41+J41</f>
        <v>18405358</v>
      </c>
      <c r="G41" s="30">
        <v>2641075</v>
      </c>
      <c r="H41" s="30">
        <v>4800221</v>
      </c>
      <c r="I41" s="30">
        <v>120449</v>
      </c>
      <c r="J41" s="30">
        <v>10843613</v>
      </c>
      <c r="K41" s="30"/>
      <c r="L41" s="60"/>
    </row>
    <row r="42" spans="1:12" ht="15">
      <c r="A42" s="67">
        <v>12</v>
      </c>
      <c r="B42" s="68" t="s">
        <v>1460</v>
      </c>
      <c r="C42" s="67" t="s">
        <v>1461</v>
      </c>
      <c r="D42" s="67" t="s">
        <v>1426</v>
      </c>
      <c r="E42" s="16" t="s">
        <v>1462</v>
      </c>
      <c r="F42" s="52">
        <f>G42+H42+I42+J42</f>
        <v>26585728</v>
      </c>
      <c r="G42" s="30">
        <v>8311282</v>
      </c>
      <c r="H42" s="30">
        <v>3028022</v>
      </c>
      <c r="I42" s="30">
        <v>442327</v>
      </c>
      <c r="J42" s="30">
        <v>14804097</v>
      </c>
      <c r="K42" s="30"/>
      <c r="L42" s="60"/>
    </row>
    <row r="43" spans="1:12" ht="15">
      <c r="A43" s="67">
        <v>13</v>
      </c>
      <c r="B43" s="68" t="s">
        <v>1463</v>
      </c>
      <c r="C43" s="67" t="s">
        <v>1464</v>
      </c>
      <c r="D43" s="67" t="s">
        <v>1426</v>
      </c>
      <c r="E43" s="16" t="s">
        <v>2284</v>
      </c>
      <c r="F43" s="52">
        <f>G43+H43+I43+J43</f>
        <v>10238616</v>
      </c>
      <c r="G43" s="30">
        <v>987212</v>
      </c>
      <c r="H43" s="30">
        <v>2257895</v>
      </c>
      <c r="I43" s="30">
        <v>1144667</v>
      </c>
      <c r="J43" s="30">
        <v>5848842</v>
      </c>
      <c r="K43" s="30"/>
      <c r="L43" s="60"/>
    </row>
    <row r="44" spans="1:12" ht="15">
      <c r="A44" s="67">
        <v>14</v>
      </c>
      <c r="B44" s="68" t="s">
        <v>1466</v>
      </c>
      <c r="C44" s="67" t="s">
        <v>1467</v>
      </c>
      <c r="D44" s="67" t="s">
        <v>1426</v>
      </c>
      <c r="E44" s="16" t="s">
        <v>1468</v>
      </c>
      <c r="F44" s="52">
        <f>G44+H44+I44+J44</f>
        <v>7385243</v>
      </c>
      <c r="G44" s="30">
        <v>529200</v>
      </c>
      <c r="H44" s="30">
        <v>3237070</v>
      </c>
      <c r="I44" s="30">
        <v>405200</v>
      </c>
      <c r="J44" s="30">
        <v>3213773</v>
      </c>
      <c r="K44" s="30"/>
      <c r="L44" s="60"/>
    </row>
    <row r="45" spans="1:12" ht="15">
      <c r="A45" s="67">
        <v>15</v>
      </c>
      <c r="B45" s="68" t="s">
        <v>1469</v>
      </c>
      <c r="C45" s="67" t="s">
        <v>1470</v>
      </c>
      <c r="D45" s="67" t="s">
        <v>1426</v>
      </c>
      <c r="E45" s="16" t="s">
        <v>2285</v>
      </c>
      <c r="F45" s="52">
        <f>G45+H45+I45+J45</f>
        <v>12332307</v>
      </c>
      <c r="G45" s="30">
        <v>8646392</v>
      </c>
      <c r="H45" s="30">
        <v>3202458</v>
      </c>
      <c r="I45" s="30">
        <v>0</v>
      </c>
      <c r="J45" s="30">
        <v>483457</v>
      </c>
      <c r="K45" s="30"/>
      <c r="L45" s="60"/>
    </row>
    <row r="46" spans="1:12" ht="15">
      <c r="A46" s="67">
        <v>16</v>
      </c>
      <c r="B46" s="68" t="s">
        <v>1472</v>
      </c>
      <c r="C46" s="67" t="s">
        <v>1473</v>
      </c>
      <c r="D46" s="67" t="s">
        <v>1426</v>
      </c>
      <c r="E46" s="16" t="s">
        <v>1474</v>
      </c>
      <c r="F46" s="52">
        <f>G46+H46+I46+J46</f>
        <v>20760843</v>
      </c>
      <c r="G46" s="30">
        <v>10919414</v>
      </c>
      <c r="H46" s="30">
        <v>8604408</v>
      </c>
      <c r="I46" s="30">
        <v>8340</v>
      </c>
      <c r="J46" s="30">
        <v>1228681</v>
      </c>
      <c r="K46" s="30"/>
      <c r="L46" s="60"/>
    </row>
    <row r="47" spans="1:12" ht="15">
      <c r="A47" s="67">
        <v>17</v>
      </c>
      <c r="B47" s="68" t="s">
        <v>1475</v>
      </c>
      <c r="C47" s="67" t="s">
        <v>1476</v>
      </c>
      <c r="D47" s="67" t="s">
        <v>1426</v>
      </c>
      <c r="E47" s="16" t="s">
        <v>2286</v>
      </c>
      <c r="F47" s="52">
        <f>G47+H47+I47+J47</f>
        <v>3391162</v>
      </c>
      <c r="G47" s="30">
        <v>939634</v>
      </c>
      <c r="H47" s="30">
        <v>953076</v>
      </c>
      <c r="I47" s="30">
        <v>393952</v>
      </c>
      <c r="J47" s="30">
        <v>1104500</v>
      </c>
      <c r="K47" s="30"/>
      <c r="L47" s="60"/>
    </row>
    <row r="48" spans="1:12" ht="15">
      <c r="A48" s="67">
        <v>18</v>
      </c>
      <c r="B48" s="68" t="s">
        <v>1478</v>
      </c>
      <c r="C48" s="67" t="s">
        <v>1479</v>
      </c>
      <c r="D48" s="67" t="s">
        <v>1426</v>
      </c>
      <c r="E48" s="16" t="s">
        <v>1480</v>
      </c>
      <c r="F48" s="52">
        <f>G48+H48+I48+J48</f>
        <v>9896955</v>
      </c>
      <c r="G48" s="30">
        <v>140600</v>
      </c>
      <c r="H48" s="30">
        <v>2186090</v>
      </c>
      <c r="I48" s="30">
        <v>4490600</v>
      </c>
      <c r="J48" s="30">
        <v>3079665</v>
      </c>
      <c r="K48" s="30"/>
      <c r="L48" s="60"/>
    </row>
    <row r="49" spans="1:12" ht="15">
      <c r="A49" s="67">
        <v>19</v>
      </c>
      <c r="B49" s="68" t="s">
        <v>1481</v>
      </c>
      <c r="C49" s="67" t="s">
        <v>1482</v>
      </c>
      <c r="D49" s="67" t="s">
        <v>1426</v>
      </c>
      <c r="E49" s="16" t="s">
        <v>1483</v>
      </c>
      <c r="F49" s="52">
        <f>G49+H49+I49+J49</f>
        <v>9082586</v>
      </c>
      <c r="G49" s="30">
        <v>422907</v>
      </c>
      <c r="H49" s="30">
        <v>1364607</v>
      </c>
      <c r="I49" s="30">
        <v>1104852</v>
      </c>
      <c r="J49" s="30">
        <v>6190220</v>
      </c>
      <c r="K49" s="30"/>
      <c r="L49" s="60"/>
    </row>
    <row r="50" spans="1:12" ht="15">
      <c r="A50" s="67">
        <v>20</v>
      </c>
      <c r="B50" s="68" t="s">
        <v>1484</v>
      </c>
      <c r="C50" s="67" t="s">
        <v>1485</v>
      </c>
      <c r="D50" s="67" t="s">
        <v>1426</v>
      </c>
      <c r="E50" s="16" t="s">
        <v>1486</v>
      </c>
      <c r="F50" s="52">
        <f>G50+H50+I50+J50</f>
        <v>420223</v>
      </c>
      <c r="G50" s="30">
        <v>31500</v>
      </c>
      <c r="H50" s="30">
        <v>361023</v>
      </c>
      <c r="I50" s="30">
        <v>14000</v>
      </c>
      <c r="J50" s="30">
        <v>13700</v>
      </c>
      <c r="K50" s="30"/>
      <c r="L50" s="60"/>
    </row>
    <row r="51" spans="1:12" ht="15">
      <c r="A51" s="67">
        <v>21</v>
      </c>
      <c r="B51" s="68" t="s">
        <v>1487</v>
      </c>
      <c r="C51" s="67" t="s">
        <v>1488</v>
      </c>
      <c r="D51" s="67" t="s">
        <v>1426</v>
      </c>
      <c r="E51" s="16" t="s">
        <v>1489</v>
      </c>
      <c r="F51" s="52">
        <f>G51+H51+I51+J51</f>
        <v>11302638</v>
      </c>
      <c r="G51" s="30">
        <v>20550</v>
      </c>
      <c r="H51" s="30">
        <v>1946566</v>
      </c>
      <c r="I51" s="30">
        <v>1828766</v>
      </c>
      <c r="J51" s="30">
        <v>7506756</v>
      </c>
      <c r="K51" s="30"/>
      <c r="L51" s="60"/>
    </row>
    <row r="52" spans="1:12" ht="15">
      <c r="A52" s="67">
        <v>22</v>
      </c>
      <c r="B52" s="68" t="s">
        <v>1490</v>
      </c>
      <c r="C52" s="67" t="s">
        <v>1491</v>
      </c>
      <c r="D52" s="67" t="s">
        <v>1426</v>
      </c>
      <c r="E52" s="16" t="s">
        <v>1492</v>
      </c>
      <c r="F52" s="52">
        <f>G52+H52+I52+J52</f>
        <v>6710772</v>
      </c>
      <c r="G52" s="30">
        <v>558475</v>
      </c>
      <c r="H52" s="30">
        <v>6113897</v>
      </c>
      <c r="I52" s="30">
        <v>0</v>
      </c>
      <c r="J52" s="30">
        <v>38400</v>
      </c>
      <c r="K52" s="50"/>
      <c r="L52" s="60"/>
    </row>
    <row r="53" spans="1:12" ht="15">
      <c r="A53" s="67">
        <v>23</v>
      </c>
      <c r="B53" s="68" t="s">
        <v>1493</v>
      </c>
      <c r="C53" s="67" t="s">
        <v>1494</v>
      </c>
      <c r="D53" s="67" t="s">
        <v>1426</v>
      </c>
      <c r="E53" s="16" t="s">
        <v>1495</v>
      </c>
      <c r="F53" s="52">
        <f>G53+H53+I53+J53</f>
        <v>622865</v>
      </c>
      <c r="G53" s="30">
        <v>0</v>
      </c>
      <c r="H53" s="30">
        <v>345170</v>
      </c>
      <c r="I53" s="30">
        <v>34000</v>
      </c>
      <c r="J53" s="30">
        <v>243695</v>
      </c>
      <c r="K53" s="30"/>
      <c r="L53" s="60"/>
    </row>
    <row r="54" spans="1:12" ht="15">
      <c r="A54" s="67">
        <v>24</v>
      </c>
      <c r="B54" s="68" t="s">
        <v>1497</v>
      </c>
      <c r="C54" s="67" t="s">
        <v>1498</v>
      </c>
      <c r="D54" s="67" t="s">
        <v>1496</v>
      </c>
      <c r="E54" s="16" t="s">
        <v>1499</v>
      </c>
      <c r="F54" s="52">
        <f>G54+H54+I54+J54</f>
        <v>15051532</v>
      </c>
      <c r="G54" s="30">
        <v>5058396</v>
      </c>
      <c r="H54" s="30">
        <v>4965538</v>
      </c>
      <c r="I54" s="30">
        <v>20001</v>
      </c>
      <c r="J54" s="30">
        <v>5007597</v>
      </c>
      <c r="K54" s="30"/>
      <c r="L54" s="60"/>
    </row>
    <row r="55" spans="1:12" ht="15">
      <c r="A55" s="67">
        <v>25</v>
      </c>
      <c r="B55" s="68" t="s">
        <v>1500</v>
      </c>
      <c r="C55" s="67" t="s">
        <v>1501</v>
      </c>
      <c r="D55" s="67" t="s">
        <v>1496</v>
      </c>
      <c r="E55" s="16" t="s">
        <v>1502</v>
      </c>
      <c r="F55" s="52">
        <f>G55+H55+I55+J55</f>
        <v>10555166</v>
      </c>
      <c r="G55" s="30">
        <v>5442500</v>
      </c>
      <c r="H55" s="30">
        <v>3287825</v>
      </c>
      <c r="I55" s="30">
        <v>414075</v>
      </c>
      <c r="J55" s="30">
        <v>1410766</v>
      </c>
      <c r="K55" s="30"/>
      <c r="L55" s="60"/>
    </row>
    <row r="56" spans="1:12" ht="15">
      <c r="A56" s="67">
        <v>26</v>
      </c>
      <c r="B56" s="68" t="s">
        <v>1503</v>
      </c>
      <c r="C56" s="67" t="s">
        <v>1504</v>
      </c>
      <c r="D56" s="67" t="s">
        <v>1496</v>
      </c>
      <c r="E56" s="16" t="s">
        <v>1505</v>
      </c>
      <c r="F56" s="52">
        <f>G56+H56+I56+J56</f>
        <v>10798488</v>
      </c>
      <c r="G56" s="30">
        <v>638240</v>
      </c>
      <c r="H56" s="30">
        <v>7331130</v>
      </c>
      <c r="I56" s="30">
        <v>0</v>
      </c>
      <c r="J56" s="30">
        <v>2829118</v>
      </c>
      <c r="K56" s="30"/>
      <c r="L56" s="60"/>
    </row>
    <row r="57" spans="1:12" ht="15">
      <c r="A57" s="67">
        <v>27</v>
      </c>
      <c r="B57" s="68" t="s">
        <v>1506</v>
      </c>
      <c r="C57" s="67" t="s">
        <v>1507</v>
      </c>
      <c r="D57" s="67" t="s">
        <v>1496</v>
      </c>
      <c r="E57" s="16" t="s">
        <v>1508</v>
      </c>
      <c r="F57" s="52">
        <f>G57+H57+I57+J57</f>
        <v>2177795</v>
      </c>
      <c r="G57" s="30">
        <v>0</v>
      </c>
      <c r="H57" s="30">
        <v>1940687</v>
      </c>
      <c r="I57" s="30">
        <v>12000</v>
      </c>
      <c r="J57" s="30">
        <v>225108</v>
      </c>
      <c r="K57" s="30"/>
      <c r="L57" s="60"/>
    </row>
    <row r="58" spans="1:12" ht="15">
      <c r="A58" s="67">
        <v>28</v>
      </c>
      <c r="B58" s="68" t="s">
        <v>1509</v>
      </c>
      <c r="C58" s="67" t="s">
        <v>1510</v>
      </c>
      <c r="D58" s="67" t="s">
        <v>1496</v>
      </c>
      <c r="E58" s="16" t="s">
        <v>1511</v>
      </c>
      <c r="F58" s="52">
        <f>G58+H58+I58+J58</f>
        <v>22700781</v>
      </c>
      <c r="G58" s="30">
        <v>575300</v>
      </c>
      <c r="H58" s="30">
        <v>1145629</v>
      </c>
      <c r="I58" s="30">
        <v>0</v>
      </c>
      <c r="J58" s="30">
        <v>20979852</v>
      </c>
      <c r="K58" s="50"/>
      <c r="L58" s="45"/>
    </row>
    <row r="59" spans="1:12" ht="15">
      <c r="A59" s="67">
        <v>29</v>
      </c>
      <c r="B59" s="68" t="s">
        <v>1512</v>
      </c>
      <c r="C59" s="67" t="s">
        <v>1513</v>
      </c>
      <c r="D59" s="67" t="s">
        <v>1496</v>
      </c>
      <c r="E59" s="16" t="s">
        <v>1514</v>
      </c>
      <c r="F59" s="52">
        <f>G59+H59+I59+J59</f>
        <v>89726991</v>
      </c>
      <c r="G59" s="30">
        <v>5357050</v>
      </c>
      <c r="H59" s="30">
        <v>3348406</v>
      </c>
      <c r="I59" s="30">
        <v>80409200</v>
      </c>
      <c r="J59" s="30">
        <v>612335</v>
      </c>
      <c r="K59" s="52"/>
      <c r="L59" s="60"/>
    </row>
    <row r="60" spans="1:12" ht="15">
      <c r="A60" s="67">
        <v>30</v>
      </c>
      <c r="B60" s="68" t="s">
        <v>1515</v>
      </c>
      <c r="C60" s="67" t="s">
        <v>1516</v>
      </c>
      <c r="D60" s="67" t="s">
        <v>1496</v>
      </c>
      <c r="E60" s="16" t="s">
        <v>1517</v>
      </c>
      <c r="F60" s="52">
        <f>G60+H60+I60+J60</f>
        <v>9360087</v>
      </c>
      <c r="G60" s="30">
        <v>3085291</v>
      </c>
      <c r="H60" s="30">
        <v>3782549</v>
      </c>
      <c r="I60" s="30">
        <v>0</v>
      </c>
      <c r="J60" s="30">
        <v>2492247</v>
      </c>
      <c r="K60" s="30"/>
      <c r="L60" s="60"/>
    </row>
    <row r="61" spans="1:12" ht="15">
      <c r="A61" s="67">
        <v>31</v>
      </c>
      <c r="B61" s="68" t="s">
        <v>1518</v>
      </c>
      <c r="C61" s="67" t="s">
        <v>1519</v>
      </c>
      <c r="D61" s="67" t="s">
        <v>1496</v>
      </c>
      <c r="E61" s="16" t="s">
        <v>1520</v>
      </c>
      <c r="F61" s="52">
        <f>G61+H61+I61+J61</f>
        <v>11567899</v>
      </c>
      <c r="G61" s="30">
        <v>2878100</v>
      </c>
      <c r="H61" s="30">
        <v>6205077</v>
      </c>
      <c r="I61" s="30">
        <v>508100</v>
      </c>
      <c r="J61" s="30">
        <v>1976622</v>
      </c>
      <c r="K61" s="30"/>
      <c r="L61" s="60"/>
    </row>
    <row r="62" spans="1:12" ht="15">
      <c r="A62" s="67">
        <v>32</v>
      </c>
      <c r="B62" s="68" t="s">
        <v>1521</v>
      </c>
      <c r="C62" s="67" t="s">
        <v>1522</v>
      </c>
      <c r="D62" s="67" t="s">
        <v>1496</v>
      </c>
      <c r="E62" s="16" t="s">
        <v>1523</v>
      </c>
      <c r="F62" s="52">
        <f>G62+H62+I62+J62</f>
        <v>11738645</v>
      </c>
      <c r="G62" s="30">
        <v>5329650</v>
      </c>
      <c r="H62" s="30">
        <v>5135837</v>
      </c>
      <c r="I62" s="30">
        <v>26200</v>
      </c>
      <c r="J62" s="30">
        <v>1246958</v>
      </c>
      <c r="K62" s="30"/>
      <c r="L62" s="60"/>
    </row>
    <row r="63" spans="1:12" ht="15">
      <c r="A63" s="67">
        <v>33</v>
      </c>
      <c r="B63" s="68" t="s">
        <v>1524</v>
      </c>
      <c r="C63" s="67" t="s">
        <v>1525</v>
      </c>
      <c r="D63" s="67" t="s">
        <v>1496</v>
      </c>
      <c r="E63" s="16" t="s">
        <v>1526</v>
      </c>
      <c r="F63" s="52">
        <f>G63+H63+I63+J63</f>
        <v>4726520</v>
      </c>
      <c r="G63" s="30">
        <v>0</v>
      </c>
      <c r="H63" s="30">
        <v>3960255</v>
      </c>
      <c r="I63" s="30">
        <v>0</v>
      </c>
      <c r="J63" s="30">
        <v>766265</v>
      </c>
      <c r="K63" s="30"/>
      <c r="L63" s="60"/>
    </row>
    <row r="64" spans="1:12" ht="15">
      <c r="A64" s="67">
        <v>34</v>
      </c>
      <c r="B64" s="68" t="s">
        <v>1527</v>
      </c>
      <c r="C64" s="67" t="s">
        <v>1528</v>
      </c>
      <c r="D64" s="67" t="s">
        <v>1496</v>
      </c>
      <c r="E64" s="16" t="s">
        <v>1529</v>
      </c>
      <c r="F64" s="52">
        <f>G64+H64+I64+J64</f>
        <v>54226815</v>
      </c>
      <c r="G64" s="30">
        <v>46520300</v>
      </c>
      <c r="H64" s="30">
        <v>4653874</v>
      </c>
      <c r="I64" s="30">
        <v>867700</v>
      </c>
      <c r="J64" s="30">
        <v>2184941</v>
      </c>
      <c r="K64" s="30"/>
      <c r="L64" s="60"/>
    </row>
    <row r="65" spans="1:12" ht="15">
      <c r="A65" s="67">
        <v>35</v>
      </c>
      <c r="B65" s="68" t="s">
        <v>1530</v>
      </c>
      <c r="C65" s="67" t="s">
        <v>1531</v>
      </c>
      <c r="D65" s="67" t="s">
        <v>1496</v>
      </c>
      <c r="E65" s="16" t="s">
        <v>1532</v>
      </c>
      <c r="F65" s="52">
        <f>G65+H65+I65+J65</f>
        <v>32185648</v>
      </c>
      <c r="G65" s="30">
        <v>0</v>
      </c>
      <c r="H65" s="30">
        <v>2484580</v>
      </c>
      <c r="I65" s="30">
        <v>550501</v>
      </c>
      <c r="J65" s="30">
        <v>29150567</v>
      </c>
      <c r="K65" s="30"/>
      <c r="L65" s="60"/>
    </row>
    <row r="66" spans="1:12" ht="15">
      <c r="A66" s="67">
        <v>36</v>
      </c>
      <c r="B66" s="68" t="s">
        <v>1533</v>
      </c>
      <c r="C66" s="67" t="s">
        <v>1534</v>
      </c>
      <c r="D66" s="67" t="s">
        <v>1496</v>
      </c>
      <c r="E66" s="16" t="s">
        <v>1535</v>
      </c>
      <c r="F66" s="52">
        <f>G66+H66+I66+J66</f>
        <v>94449218</v>
      </c>
      <c r="G66" s="30">
        <v>62568201</v>
      </c>
      <c r="H66" s="30">
        <v>2260969</v>
      </c>
      <c r="I66" s="30">
        <v>26587227</v>
      </c>
      <c r="J66" s="30">
        <v>3032821</v>
      </c>
      <c r="K66" s="30"/>
      <c r="L66" s="60"/>
    </row>
    <row r="67" spans="1:12" ht="15">
      <c r="A67" s="67">
        <v>37</v>
      </c>
      <c r="B67" s="68" t="s">
        <v>1536</v>
      </c>
      <c r="C67" s="67" t="s">
        <v>1537</v>
      </c>
      <c r="D67" s="67" t="s">
        <v>1496</v>
      </c>
      <c r="E67" s="16" t="s">
        <v>1538</v>
      </c>
      <c r="F67" s="52">
        <f>G67+H67+I67+J67</f>
        <v>6795258</v>
      </c>
      <c r="G67" s="30">
        <v>287150</v>
      </c>
      <c r="H67" s="30">
        <v>3450721</v>
      </c>
      <c r="I67" s="30">
        <v>0</v>
      </c>
      <c r="J67" s="30">
        <v>3057387</v>
      </c>
      <c r="K67" s="30"/>
      <c r="L67" s="60"/>
    </row>
    <row r="68" spans="1:12" ht="15">
      <c r="A68" s="67">
        <v>38</v>
      </c>
      <c r="B68" s="68" t="s">
        <v>1539</v>
      </c>
      <c r="C68" s="67" t="s">
        <v>1540</v>
      </c>
      <c r="D68" s="67" t="s">
        <v>1496</v>
      </c>
      <c r="E68" s="16" t="s">
        <v>1541</v>
      </c>
      <c r="F68" s="52">
        <f>G68+H68+I68+J68</f>
        <v>39899033</v>
      </c>
      <c r="G68" s="30">
        <v>1047470</v>
      </c>
      <c r="H68" s="30">
        <v>10266810</v>
      </c>
      <c r="I68" s="30">
        <v>10178090</v>
      </c>
      <c r="J68" s="30">
        <v>18406663</v>
      </c>
      <c r="K68" s="30"/>
      <c r="L68" s="60"/>
    </row>
    <row r="69" spans="1:12" ht="15">
      <c r="A69" s="67">
        <v>39</v>
      </c>
      <c r="B69" s="68" t="s">
        <v>1542</v>
      </c>
      <c r="C69" s="67" t="s">
        <v>1543</v>
      </c>
      <c r="D69" s="67" t="s">
        <v>1496</v>
      </c>
      <c r="E69" s="16" t="s">
        <v>1544</v>
      </c>
      <c r="F69" s="52">
        <f>G69+H69+I69+J69</f>
        <v>14890507</v>
      </c>
      <c r="G69" s="30">
        <v>4332101</v>
      </c>
      <c r="H69" s="30">
        <v>2110845</v>
      </c>
      <c r="I69" s="30">
        <v>0</v>
      </c>
      <c r="J69" s="30">
        <v>8447561</v>
      </c>
      <c r="K69" s="30"/>
      <c r="L69" s="60"/>
    </row>
    <row r="70" spans="1:12" ht="15">
      <c r="A70" s="67">
        <v>40</v>
      </c>
      <c r="B70" s="68" t="s">
        <v>1545</v>
      </c>
      <c r="C70" s="67" t="s">
        <v>1546</v>
      </c>
      <c r="D70" s="67" t="s">
        <v>1496</v>
      </c>
      <c r="E70" s="16" t="s">
        <v>1547</v>
      </c>
      <c r="F70" s="52">
        <f>G70+H70+I70+J70</f>
        <v>22146344</v>
      </c>
      <c r="G70" s="30">
        <v>963516</v>
      </c>
      <c r="H70" s="30">
        <v>11317638</v>
      </c>
      <c r="I70" s="30">
        <v>2655254</v>
      </c>
      <c r="J70" s="30">
        <v>7209936</v>
      </c>
      <c r="K70" s="30"/>
      <c r="L70" s="60"/>
    </row>
    <row r="71" spans="1:12" ht="15">
      <c r="A71" s="67">
        <v>41</v>
      </c>
      <c r="B71" s="68" t="s">
        <v>1548</v>
      </c>
      <c r="C71" s="67" t="s">
        <v>1549</v>
      </c>
      <c r="D71" s="67" t="s">
        <v>1496</v>
      </c>
      <c r="E71" s="16" t="s">
        <v>1550</v>
      </c>
      <c r="F71" s="52">
        <f>G71+H71+I71+J71</f>
        <v>7151417</v>
      </c>
      <c r="G71" s="30">
        <v>4017421</v>
      </c>
      <c r="H71" s="30">
        <v>1351246</v>
      </c>
      <c r="I71" s="30">
        <v>785100</v>
      </c>
      <c r="J71" s="30">
        <v>997650</v>
      </c>
      <c r="K71" s="30"/>
      <c r="L71" s="60"/>
    </row>
    <row r="72" spans="1:12" ht="15">
      <c r="A72" s="67">
        <v>42</v>
      </c>
      <c r="B72" s="68" t="s">
        <v>1551</v>
      </c>
      <c r="C72" s="67" t="s">
        <v>1552</v>
      </c>
      <c r="D72" s="67" t="s">
        <v>1496</v>
      </c>
      <c r="E72" s="16" t="s">
        <v>1553</v>
      </c>
      <c r="F72" s="52">
        <f>G72+H72+I72+J72</f>
        <v>37717741</v>
      </c>
      <c r="G72" s="30">
        <v>5940411</v>
      </c>
      <c r="H72" s="30">
        <v>18989598</v>
      </c>
      <c r="I72" s="30">
        <v>3567201</v>
      </c>
      <c r="J72" s="30">
        <v>9220531</v>
      </c>
      <c r="K72" s="30"/>
      <c r="L72" s="60"/>
    </row>
    <row r="73" spans="1:12" ht="15">
      <c r="A73" s="67">
        <v>43</v>
      </c>
      <c r="B73" s="68" t="s">
        <v>1554</v>
      </c>
      <c r="C73" s="67" t="s">
        <v>1555</v>
      </c>
      <c r="D73" s="67" t="s">
        <v>1496</v>
      </c>
      <c r="E73" s="16" t="s">
        <v>1556</v>
      </c>
      <c r="F73" s="52">
        <f>G73+H73+I73+J73</f>
        <v>39905060</v>
      </c>
      <c r="G73" s="30">
        <v>18118051</v>
      </c>
      <c r="H73" s="30">
        <v>15269101</v>
      </c>
      <c r="I73" s="30">
        <v>25950</v>
      </c>
      <c r="J73" s="30">
        <v>6491958</v>
      </c>
      <c r="K73" s="30"/>
      <c r="L73" s="60"/>
    </row>
    <row r="74" spans="1:12" ht="15">
      <c r="A74" s="67">
        <v>44</v>
      </c>
      <c r="B74" s="68" t="s">
        <v>1557</v>
      </c>
      <c r="C74" s="67" t="s">
        <v>1558</v>
      </c>
      <c r="D74" s="67" t="s">
        <v>1496</v>
      </c>
      <c r="E74" s="16" t="s">
        <v>1559</v>
      </c>
      <c r="F74" s="52">
        <f>G74+H74+I74+J74</f>
        <v>12612727</v>
      </c>
      <c r="G74" s="30">
        <v>2919040</v>
      </c>
      <c r="H74" s="30">
        <v>4126478</v>
      </c>
      <c r="I74" s="30">
        <v>544174</v>
      </c>
      <c r="J74" s="30">
        <v>5023035</v>
      </c>
      <c r="K74" s="30"/>
      <c r="L74" s="60"/>
    </row>
    <row r="75" spans="1:12" ht="15">
      <c r="A75" s="67">
        <v>45</v>
      </c>
      <c r="B75" s="68" t="s">
        <v>1560</v>
      </c>
      <c r="C75" s="67" t="s">
        <v>1561</v>
      </c>
      <c r="D75" s="67" t="s">
        <v>1496</v>
      </c>
      <c r="E75" s="16" t="s">
        <v>1562</v>
      </c>
      <c r="F75" s="52">
        <f>G75+H75+I75+J75</f>
        <v>17263303</v>
      </c>
      <c r="G75" s="30">
        <v>4253674</v>
      </c>
      <c r="H75" s="30">
        <v>11056748</v>
      </c>
      <c r="I75" s="30">
        <v>29600</v>
      </c>
      <c r="J75" s="30">
        <v>1923281</v>
      </c>
      <c r="K75" s="50"/>
      <c r="L75" s="60"/>
    </row>
    <row r="76" spans="1:12" ht="15">
      <c r="A76" s="67">
        <v>46</v>
      </c>
      <c r="B76" s="68" t="s">
        <v>1563</v>
      </c>
      <c r="C76" s="67" t="s">
        <v>1564</v>
      </c>
      <c r="D76" s="67" t="s">
        <v>1496</v>
      </c>
      <c r="E76" s="16" t="s">
        <v>1565</v>
      </c>
      <c r="F76" s="52">
        <f>G76+H76+I76+J76</f>
        <v>56865586</v>
      </c>
      <c r="G76" s="30">
        <v>26538152</v>
      </c>
      <c r="H76" s="30">
        <v>8725354</v>
      </c>
      <c r="I76" s="30">
        <v>2115400</v>
      </c>
      <c r="J76" s="30">
        <v>19486680</v>
      </c>
      <c r="K76" s="52"/>
      <c r="L76" s="60"/>
    </row>
    <row r="77" spans="1:12" ht="15">
      <c r="A77" s="67">
        <v>47</v>
      </c>
      <c r="B77" s="68" t="s">
        <v>1566</v>
      </c>
      <c r="C77" s="67" t="s">
        <v>1567</v>
      </c>
      <c r="D77" s="67" t="s">
        <v>1496</v>
      </c>
      <c r="E77" s="16" t="s">
        <v>1568</v>
      </c>
      <c r="F77" s="52">
        <f>G77+H77+I77+J77</f>
        <v>2868829</v>
      </c>
      <c r="G77" s="30">
        <v>235501</v>
      </c>
      <c r="H77" s="30">
        <v>2429228</v>
      </c>
      <c r="I77" s="30">
        <v>70000</v>
      </c>
      <c r="J77" s="30">
        <v>134100</v>
      </c>
      <c r="K77" s="50"/>
      <c r="L77" s="60"/>
    </row>
    <row r="78" spans="1:12" ht="15">
      <c r="A78" s="67">
        <v>48</v>
      </c>
      <c r="B78" s="68" t="s">
        <v>1569</v>
      </c>
      <c r="C78" s="67" t="s">
        <v>1570</v>
      </c>
      <c r="D78" s="67" t="s">
        <v>1496</v>
      </c>
      <c r="E78" s="16" t="s">
        <v>1571</v>
      </c>
      <c r="F78" s="52">
        <f>G78+H78+I78+J78</f>
        <v>6482649</v>
      </c>
      <c r="G78" s="30">
        <v>586200</v>
      </c>
      <c r="H78" s="30">
        <v>4520950</v>
      </c>
      <c r="I78" s="30">
        <v>34000</v>
      </c>
      <c r="J78" s="30">
        <v>1341499</v>
      </c>
      <c r="K78" s="30"/>
      <c r="L78" s="60"/>
    </row>
    <row r="79" spans="1:12" ht="15">
      <c r="A79" s="67">
        <v>49</v>
      </c>
      <c r="B79" s="68" t="s">
        <v>1572</v>
      </c>
      <c r="C79" s="67" t="s">
        <v>1573</v>
      </c>
      <c r="D79" s="67" t="s">
        <v>1496</v>
      </c>
      <c r="E79" s="16" t="s">
        <v>1574</v>
      </c>
      <c r="F79" s="52">
        <f>G79+H79+I79+J79</f>
        <v>4224062</v>
      </c>
      <c r="G79" s="30">
        <v>0</v>
      </c>
      <c r="H79" s="30">
        <v>1895362</v>
      </c>
      <c r="I79" s="30">
        <v>0</v>
      </c>
      <c r="J79" s="30">
        <v>2328700</v>
      </c>
      <c r="K79" s="30"/>
      <c r="L79" s="60"/>
    </row>
    <row r="80" spans="1:12" ht="15">
      <c r="A80" s="67">
        <v>50</v>
      </c>
      <c r="B80" s="68" t="s">
        <v>1575</v>
      </c>
      <c r="C80" s="67" t="s">
        <v>1576</v>
      </c>
      <c r="D80" s="67" t="s">
        <v>1496</v>
      </c>
      <c r="E80" s="16" t="s">
        <v>1577</v>
      </c>
      <c r="F80" s="52">
        <f>G80+H80+I80+J80</f>
        <v>8327731</v>
      </c>
      <c r="G80" s="30">
        <v>15900</v>
      </c>
      <c r="H80" s="30">
        <v>5580739</v>
      </c>
      <c r="I80" s="30">
        <v>0</v>
      </c>
      <c r="J80" s="30">
        <v>2731092</v>
      </c>
      <c r="K80" s="30"/>
      <c r="L80" s="60"/>
    </row>
    <row r="81" spans="1:12" ht="15">
      <c r="A81" s="67">
        <v>51</v>
      </c>
      <c r="B81" s="68" t="s">
        <v>1578</v>
      </c>
      <c r="C81" s="67" t="s">
        <v>1579</v>
      </c>
      <c r="D81" s="67" t="s">
        <v>1496</v>
      </c>
      <c r="E81" s="16" t="s">
        <v>1580</v>
      </c>
      <c r="F81" s="52">
        <f>G81+H81+I81+J81</f>
        <v>6883983</v>
      </c>
      <c r="G81" s="30">
        <v>112775</v>
      </c>
      <c r="H81" s="30">
        <v>5089801</v>
      </c>
      <c r="I81" s="30">
        <v>558000</v>
      </c>
      <c r="J81" s="30">
        <v>1123407</v>
      </c>
      <c r="K81" s="52"/>
      <c r="L81" s="60"/>
    </row>
    <row r="82" spans="1:12" ht="15">
      <c r="A82" s="67">
        <v>52</v>
      </c>
      <c r="B82" s="68" t="s">
        <v>1581</v>
      </c>
      <c r="C82" s="67" t="s">
        <v>1582</v>
      </c>
      <c r="D82" s="67" t="s">
        <v>1496</v>
      </c>
      <c r="E82" s="16" t="s">
        <v>1583</v>
      </c>
      <c r="F82" s="52">
        <f>G82+H82+I82+J82</f>
        <v>5865436</v>
      </c>
      <c r="G82" s="30">
        <v>432500</v>
      </c>
      <c r="H82" s="30">
        <v>3407789</v>
      </c>
      <c r="I82" s="30">
        <v>0</v>
      </c>
      <c r="J82" s="30">
        <v>2025147</v>
      </c>
      <c r="K82" s="30"/>
      <c r="L82" s="60"/>
    </row>
    <row r="83" spans="1:12" ht="15">
      <c r="A83" s="67">
        <v>53</v>
      </c>
      <c r="B83" s="68" t="s">
        <v>1584</v>
      </c>
      <c r="C83" s="67" t="s">
        <v>1585</v>
      </c>
      <c r="D83" s="67" t="s">
        <v>1496</v>
      </c>
      <c r="E83" s="16" t="s">
        <v>1586</v>
      </c>
      <c r="F83" s="52">
        <f>G83+H83+I83+J83</f>
        <v>3808043</v>
      </c>
      <c r="G83" s="30">
        <v>6201</v>
      </c>
      <c r="H83" s="30">
        <v>1914533</v>
      </c>
      <c r="I83" s="30">
        <v>2850</v>
      </c>
      <c r="J83" s="30">
        <v>1884459</v>
      </c>
      <c r="K83" s="30"/>
      <c r="L83" s="60"/>
    </row>
    <row r="84" spans="1:12" ht="15">
      <c r="A84" s="67">
        <v>54</v>
      </c>
      <c r="B84" s="68" t="s">
        <v>1587</v>
      </c>
      <c r="C84" s="67" t="s">
        <v>1588</v>
      </c>
      <c r="D84" s="67" t="s">
        <v>1496</v>
      </c>
      <c r="E84" s="16" t="s">
        <v>1589</v>
      </c>
      <c r="F84" s="52">
        <f>G84+H84+I84+J84</f>
        <v>9452768</v>
      </c>
      <c r="G84" s="30">
        <v>998300</v>
      </c>
      <c r="H84" s="30">
        <v>3892542</v>
      </c>
      <c r="I84" s="30">
        <v>823965</v>
      </c>
      <c r="J84" s="30">
        <v>3737961</v>
      </c>
      <c r="K84" s="30"/>
      <c r="L84" s="60"/>
    </row>
    <row r="85" spans="1:12" ht="15">
      <c r="A85" s="67">
        <v>55</v>
      </c>
      <c r="B85" s="68" t="s">
        <v>1590</v>
      </c>
      <c r="C85" s="67" t="s">
        <v>1591</v>
      </c>
      <c r="D85" s="67" t="s">
        <v>1496</v>
      </c>
      <c r="E85" s="16" t="s">
        <v>1592</v>
      </c>
      <c r="F85" s="52">
        <f>G85+H85+I85+J85</f>
        <v>26893571</v>
      </c>
      <c r="G85" s="30">
        <v>10211367</v>
      </c>
      <c r="H85" s="30">
        <v>5946680</v>
      </c>
      <c r="I85" s="30">
        <v>0</v>
      </c>
      <c r="J85" s="30">
        <v>10735524</v>
      </c>
      <c r="K85" s="30"/>
      <c r="L85" s="60"/>
    </row>
    <row r="86" spans="1:12" ht="15">
      <c r="A86" s="67">
        <v>56</v>
      </c>
      <c r="B86" s="68" t="s">
        <v>1593</v>
      </c>
      <c r="C86" s="67" t="s">
        <v>1594</v>
      </c>
      <c r="D86" s="67" t="s">
        <v>1496</v>
      </c>
      <c r="E86" s="16" t="s">
        <v>1595</v>
      </c>
      <c r="F86" s="52">
        <f>G86+H86+I86+J86</f>
        <v>30452704</v>
      </c>
      <c r="G86" s="30">
        <v>1519209</v>
      </c>
      <c r="H86" s="30">
        <v>13539823</v>
      </c>
      <c r="I86" s="30">
        <v>475501</v>
      </c>
      <c r="J86" s="30">
        <v>14918171</v>
      </c>
      <c r="K86" s="30"/>
      <c r="L86" s="60"/>
    </row>
    <row r="87" spans="1:12" ht="15">
      <c r="A87" s="67">
        <v>57</v>
      </c>
      <c r="B87" s="68" t="s">
        <v>1596</v>
      </c>
      <c r="C87" s="67" t="s">
        <v>1597</v>
      </c>
      <c r="D87" s="67" t="s">
        <v>1496</v>
      </c>
      <c r="E87" s="16" t="s">
        <v>1598</v>
      </c>
      <c r="F87" s="52">
        <f>G87+H87+I87+J87</f>
        <v>7680414</v>
      </c>
      <c r="G87" s="30">
        <v>889260</v>
      </c>
      <c r="H87" s="30">
        <v>3736817</v>
      </c>
      <c r="I87" s="30">
        <v>958116</v>
      </c>
      <c r="J87" s="30">
        <v>2096221</v>
      </c>
      <c r="K87" s="30"/>
      <c r="L87" s="60"/>
    </row>
    <row r="88" spans="1:12" ht="15">
      <c r="A88" s="67">
        <v>58</v>
      </c>
      <c r="B88" s="68" t="s">
        <v>1599</v>
      </c>
      <c r="C88" s="67" t="s">
        <v>1600</v>
      </c>
      <c r="D88" s="67" t="s">
        <v>1496</v>
      </c>
      <c r="E88" s="16" t="s">
        <v>1601</v>
      </c>
      <c r="F88" s="52">
        <f>G88+H88+I88+J88</f>
        <v>4860288</v>
      </c>
      <c r="G88" s="30">
        <v>496000</v>
      </c>
      <c r="H88" s="30">
        <v>2320931</v>
      </c>
      <c r="I88" s="30">
        <v>18500</v>
      </c>
      <c r="J88" s="30">
        <v>2024857</v>
      </c>
      <c r="K88" s="30"/>
      <c r="L88" s="60"/>
    </row>
    <row r="89" spans="1:12" ht="15">
      <c r="A89" s="67">
        <v>59</v>
      </c>
      <c r="B89" s="68" t="s">
        <v>1602</v>
      </c>
      <c r="C89" s="67" t="s">
        <v>1603</v>
      </c>
      <c r="D89" s="67" t="s">
        <v>1496</v>
      </c>
      <c r="E89" s="16" t="s">
        <v>1604</v>
      </c>
      <c r="F89" s="52">
        <f>G89+H89+I89+J89</f>
        <v>29804409</v>
      </c>
      <c r="G89" s="30">
        <v>7750255</v>
      </c>
      <c r="H89" s="30">
        <v>3710666</v>
      </c>
      <c r="I89" s="30">
        <v>4035090</v>
      </c>
      <c r="J89" s="30">
        <v>14308398</v>
      </c>
      <c r="K89" s="30"/>
      <c r="L89" s="60"/>
    </row>
    <row r="90" spans="1:12" ht="15">
      <c r="A90" s="67">
        <v>60</v>
      </c>
      <c r="B90" s="68" t="s">
        <v>1605</v>
      </c>
      <c r="C90" s="67" t="s">
        <v>1606</v>
      </c>
      <c r="D90" s="67" t="s">
        <v>1496</v>
      </c>
      <c r="E90" s="16" t="s">
        <v>1607</v>
      </c>
      <c r="F90" s="52">
        <f>G90+H90+I90+J90</f>
        <v>7659186</v>
      </c>
      <c r="G90" s="30">
        <v>226000</v>
      </c>
      <c r="H90" s="30">
        <v>520611</v>
      </c>
      <c r="I90" s="30">
        <v>1530923</v>
      </c>
      <c r="J90" s="30">
        <v>5381652</v>
      </c>
      <c r="K90" s="52"/>
      <c r="L90" s="60"/>
    </row>
    <row r="91" spans="1:12" ht="15">
      <c r="A91" s="67">
        <v>61</v>
      </c>
      <c r="B91" s="68" t="s">
        <v>1608</v>
      </c>
      <c r="C91" s="67" t="s">
        <v>1609</v>
      </c>
      <c r="D91" s="67" t="s">
        <v>1496</v>
      </c>
      <c r="E91" s="16" t="s">
        <v>1610</v>
      </c>
      <c r="F91" s="52">
        <f>G91+H91+I91+J91</f>
        <v>6710823</v>
      </c>
      <c r="G91" s="30">
        <v>2430652</v>
      </c>
      <c r="H91" s="30">
        <v>3952376</v>
      </c>
      <c r="I91" s="30">
        <v>0</v>
      </c>
      <c r="J91" s="30">
        <v>327795</v>
      </c>
      <c r="K91" s="30"/>
      <c r="L91" s="60"/>
    </row>
    <row r="92" spans="1:12" ht="15">
      <c r="A92" s="67">
        <v>62</v>
      </c>
      <c r="B92" s="68" t="s">
        <v>1611</v>
      </c>
      <c r="C92" s="67" t="s">
        <v>1612</v>
      </c>
      <c r="D92" s="67" t="s">
        <v>1496</v>
      </c>
      <c r="E92" s="16" t="s">
        <v>1613</v>
      </c>
      <c r="F92" s="52">
        <f>G92+H92+I92+J92</f>
        <v>5031309</v>
      </c>
      <c r="G92" s="30">
        <v>0</v>
      </c>
      <c r="H92" s="30">
        <v>3843104</v>
      </c>
      <c r="I92" s="30">
        <v>0</v>
      </c>
      <c r="J92" s="30">
        <v>1188205</v>
      </c>
      <c r="K92" s="30"/>
      <c r="L92" s="60"/>
    </row>
    <row r="93" spans="1:12" ht="15">
      <c r="A93" s="67">
        <v>63</v>
      </c>
      <c r="B93" s="68" t="s">
        <v>1614</v>
      </c>
      <c r="C93" s="67" t="s">
        <v>1615</v>
      </c>
      <c r="D93" s="67" t="s">
        <v>1496</v>
      </c>
      <c r="E93" s="16" t="s">
        <v>1616</v>
      </c>
      <c r="F93" s="52">
        <f>G93+H93+I93+J93</f>
        <v>5270862</v>
      </c>
      <c r="G93" s="30">
        <v>1712400</v>
      </c>
      <c r="H93" s="30">
        <v>964350</v>
      </c>
      <c r="I93" s="30">
        <v>1262778</v>
      </c>
      <c r="J93" s="30">
        <v>1331334</v>
      </c>
      <c r="K93" s="30"/>
      <c r="L93" s="60"/>
    </row>
    <row r="94" spans="1:12" ht="15">
      <c r="A94" s="67">
        <v>64</v>
      </c>
      <c r="B94" s="68" t="s">
        <v>1617</v>
      </c>
      <c r="C94" s="67" t="s">
        <v>1618</v>
      </c>
      <c r="D94" s="67" t="s">
        <v>1496</v>
      </c>
      <c r="E94" s="16" t="s">
        <v>1619</v>
      </c>
      <c r="F94" s="52">
        <f>G94+H94+I94+J94</f>
        <v>4229082</v>
      </c>
      <c r="G94" s="30">
        <v>1126500</v>
      </c>
      <c r="H94" s="30">
        <v>1973516</v>
      </c>
      <c r="I94" s="30">
        <v>0</v>
      </c>
      <c r="J94" s="30">
        <v>1129066</v>
      </c>
      <c r="K94" s="30"/>
      <c r="L94" s="60"/>
    </row>
    <row r="95" spans="1:12" ht="15">
      <c r="A95" s="67">
        <v>65</v>
      </c>
      <c r="B95" s="68" t="s">
        <v>1620</v>
      </c>
      <c r="C95" s="67" t="s">
        <v>1621</v>
      </c>
      <c r="D95" s="67" t="s">
        <v>1496</v>
      </c>
      <c r="E95" s="16" t="s">
        <v>1623</v>
      </c>
      <c r="F95" s="52">
        <f>G95+H95+I95+J95</f>
        <v>11063690</v>
      </c>
      <c r="G95" s="30">
        <v>857237</v>
      </c>
      <c r="H95" s="30">
        <v>8145067</v>
      </c>
      <c r="I95" s="30">
        <v>0</v>
      </c>
      <c r="J95" s="30">
        <v>2061386</v>
      </c>
      <c r="K95" s="30"/>
      <c r="L95" s="60"/>
    </row>
    <row r="96" spans="1:12" ht="15">
      <c r="A96" s="67">
        <v>66</v>
      </c>
      <c r="B96" s="68" t="s">
        <v>1624</v>
      </c>
      <c r="C96" s="67" t="s">
        <v>1625</v>
      </c>
      <c r="D96" s="67" t="s">
        <v>1496</v>
      </c>
      <c r="E96" s="16" t="s">
        <v>1626</v>
      </c>
      <c r="F96" s="52">
        <f>G96+H96+I96+J96</f>
        <v>8457892</v>
      </c>
      <c r="G96" s="30">
        <v>2509900</v>
      </c>
      <c r="H96" s="30">
        <v>4446026</v>
      </c>
      <c r="I96" s="30">
        <v>8000</v>
      </c>
      <c r="J96" s="30">
        <v>1493966</v>
      </c>
      <c r="K96" s="30"/>
      <c r="L96" s="60"/>
    </row>
    <row r="97" spans="1:12" ht="15">
      <c r="A97" s="67">
        <v>67</v>
      </c>
      <c r="B97" s="68" t="s">
        <v>1627</v>
      </c>
      <c r="C97" s="67" t="s">
        <v>1628</v>
      </c>
      <c r="D97" s="67" t="s">
        <v>1496</v>
      </c>
      <c r="E97" s="16" t="s">
        <v>1629</v>
      </c>
      <c r="F97" s="52">
        <f>G97+H97+I97+J97</f>
        <v>7022636</v>
      </c>
      <c r="G97" s="30">
        <v>581301</v>
      </c>
      <c r="H97" s="30">
        <v>5327213</v>
      </c>
      <c r="I97" s="30">
        <v>17250</v>
      </c>
      <c r="J97" s="30">
        <v>1096872</v>
      </c>
      <c r="K97" s="30"/>
      <c r="L97" s="60"/>
    </row>
    <row r="98" spans="1:12" ht="15">
      <c r="A98" s="67">
        <v>68</v>
      </c>
      <c r="B98" s="68" t="s">
        <v>1630</v>
      </c>
      <c r="C98" s="67" t="s">
        <v>1631</v>
      </c>
      <c r="D98" s="67" t="s">
        <v>1496</v>
      </c>
      <c r="E98" s="16" t="s">
        <v>1632</v>
      </c>
      <c r="F98" s="52">
        <f>G98+H98+I98+J98</f>
        <v>17650051</v>
      </c>
      <c r="G98" s="30">
        <v>10931000</v>
      </c>
      <c r="H98" s="30">
        <v>1566314</v>
      </c>
      <c r="I98" s="30">
        <v>0</v>
      </c>
      <c r="J98" s="30">
        <v>5152737</v>
      </c>
      <c r="K98" s="30"/>
      <c r="L98" s="60"/>
    </row>
    <row r="99" spans="1:12" ht="15">
      <c r="A99" s="67">
        <v>69</v>
      </c>
      <c r="B99" s="68" t="s">
        <v>1633</v>
      </c>
      <c r="C99" s="67" t="s">
        <v>1634</v>
      </c>
      <c r="D99" s="67" t="s">
        <v>1496</v>
      </c>
      <c r="E99" s="16" t="s">
        <v>1635</v>
      </c>
      <c r="F99" s="52">
        <f>G99+H99+I99+J99</f>
        <v>84049205</v>
      </c>
      <c r="G99" s="30">
        <v>6938390</v>
      </c>
      <c r="H99" s="30">
        <v>12599812</v>
      </c>
      <c r="I99" s="30">
        <v>0</v>
      </c>
      <c r="J99" s="30">
        <v>64511003</v>
      </c>
      <c r="K99" s="30"/>
      <c r="L99" s="60"/>
    </row>
    <row r="100" spans="1:12" ht="15">
      <c r="A100" s="67">
        <v>70</v>
      </c>
      <c r="B100" s="68" t="s">
        <v>1636</v>
      </c>
      <c r="C100" s="67" t="s">
        <v>1637</v>
      </c>
      <c r="D100" s="67" t="s">
        <v>1496</v>
      </c>
      <c r="E100" s="16" t="s">
        <v>1638</v>
      </c>
      <c r="F100" s="52">
        <f>G100+H100+I100+J100</f>
        <v>9370963</v>
      </c>
      <c r="G100" s="30">
        <v>250000</v>
      </c>
      <c r="H100" s="30">
        <v>3499197</v>
      </c>
      <c r="I100" s="30">
        <v>2962000</v>
      </c>
      <c r="J100" s="30">
        <v>2659766</v>
      </c>
      <c r="K100" s="30"/>
      <c r="L100" s="60"/>
    </row>
    <row r="101" spans="1:12" ht="15">
      <c r="A101" s="67">
        <v>71</v>
      </c>
      <c r="B101" s="68" t="s">
        <v>1639</v>
      </c>
      <c r="C101" s="67" t="s">
        <v>1640</v>
      </c>
      <c r="D101" s="67" t="s">
        <v>1496</v>
      </c>
      <c r="E101" s="16" t="s">
        <v>1641</v>
      </c>
      <c r="F101" s="52">
        <f>G101+H101+I101+J101</f>
        <v>21096752</v>
      </c>
      <c r="G101" s="30">
        <v>986025</v>
      </c>
      <c r="H101" s="30">
        <v>9353041</v>
      </c>
      <c r="I101" s="30">
        <v>2309700</v>
      </c>
      <c r="J101" s="30">
        <v>8447986</v>
      </c>
      <c r="K101" s="30"/>
      <c r="L101" s="60"/>
    </row>
    <row r="102" spans="1:12" ht="15">
      <c r="A102" s="67">
        <v>72</v>
      </c>
      <c r="B102" s="68" t="s">
        <v>1642</v>
      </c>
      <c r="C102" s="67" t="s">
        <v>1643</v>
      </c>
      <c r="D102" s="67" t="s">
        <v>1496</v>
      </c>
      <c r="E102" s="16" t="s">
        <v>1644</v>
      </c>
      <c r="F102" s="52">
        <f>G102+H102+I102+J102</f>
        <v>48257496</v>
      </c>
      <c r="G102" s="30">
        <v>1500</v>
      </c>
      <c r="H102" s="30">
        <v>2031995</v>
      </c>
      <c r="I102" s="30">
        <v>39902750</v>
      </c>
      <c r="J102" s="30">
        <v>6321251</v>
      </c>
      <c r="K102" s="30"/>
      <c r="L102" s="60"/>
    </row>
    <row r="103" spans="1:12" ht="15">
      <c r="A103" s="67">
        <v>73</v>
      </c>
      <c r="B103" s="68" t="s">
        <v>1645</v>
      </c>
      <c r="C103" s="67" t="s">
        <v>1646</v>
      </c>
      <c r="D103" s="67" t="s">
        <v>1496</v>
      </c>
      <c r="E103" s="16" t="s">
        <v>1647</v>
      </c>
      <c r="F103" s="52">
        <f>G103+H103+I103+J103</f>
        <v>8156702</v>
      </c>
      <c r="G103" s="30">
        <v>0</v>
      </c>
      <c r="H103" s="30">
        <v>3245105</v>
      </c>
      <c r="I103" s="30">
        <v>0</v>
      </c>
      <c r="J103" s="30">
        <v>4911597</v>
      </c>
      <c r="K103" s="30"/>
      <c r="L103" s="60"/>
    </row>
    <row r="104" spans="1:12" ht="15">
      <c r="A104" s="67">
        <v>74</v>
      </c>
      <c r="B104" s="68" t="s">
        <v>1648</v>
      </c>
      <c r="C104" s="67" t="s">
        <v>1649</v>
      </c>
      <c r="D104" s="67" t="s">
        <v>1496</v>
      </c>
      <c r="E104" s="16" t="s">
        <v>1650</v>
      </c>
      <c r="F104" s="52">
        <f>G104+H104+I104+J104</f>
        <v>46693821</v>
      </c>
      <c r="G104" s="30">
        <v>3260700</v>
      </c>
      <c r="H104" s="30">
        <v>20150498</v>
      </c>
      <c r="I104" s="30">
        <v>307900</v>
      </c>
      <c r="J104" s="30">
        <v>22974723</v>
      </c>
      <c r="K104" s="30"/>
      <c r="L104" s="60"/>
    </row>
    <row r="105" spans="1:12" ht="15">
      <c r="A105" s="67">
        <v>75</v>
      </c>
      <c r="B105" s="68" t="s">
        <v>1651</v>
      </c>
      <c r="C105" s="67" t="s">
        <v>1652</v>
      </c>
      <c r="D105" s="67" t="s">
        <v>1496</v>
      </c>
      <c r="E105" s="16" t="s">
        <v>1653</v>
      </c>
      <c r="F105" s="52">
        <f>G105+H105+I105+J105</f>
        <v>8358482</v>
      </c>
      <c r="G105" s="30">
        <v>384000</v>
      </c>
      <c r="H105" s="30">
        <v>6258685</v>
      </c>
      <c r="I105" s="30">
        <v>0</v>
      </c>
      <c r="J105" s="30">
        <v>1715797</v>
      </c>
      <c r="K105" s="30"/>
      <c r="L105" s="60"/>
    </row>
    <row r="106" spans="1:12" ht="15">
      <c r="A106" s="67">
        <v>76</v>
      </c>
      <c r="B106" s="68" t="s">
        <v>1654</v>
      </c>
      <c r="C106" s="67" t="s">
        <v>1655</v>
      </c>
      <c r="D106" s="67" t="s">
        <v>1496</v>
      </c>
      <c r="E106" s="16" t="s">
        <v>1656</v>
      </c>
      <c r="F106" s="52">
        <f>G106+H106+I106+J106</f>
        <v>10348434</v>
      </c>
      <c r="G106" s="30">
        <v>4408730</v>
      </c>
      <c r="H106" s="30">
        <v>4691460</v>
      </c>
      <c r="I106" s="30">
        <v>0</v>
      </c>
      <c r="J106" s="30">
        <v>1248244</v>
      </c>
      <c r="K106" s="30"/>
      <c r="L106" s="60"/>
    </row>
    <row r="107" spans="1:12" ht="15">
      <c r="A107" s="67">
        <v>77</v>
      </c>
      <c r="B107" s="68" t="s">
        <v>1657</v>
      </c>
      <c r="C107" s="67" t="s">
        <v>1658</v>
      </c>
      <c r="D107" s="67" t="s">
        <v>1496</v>
      </c>
      <c r="E107" s="16" t="s">
        <v>1659</v>
      </c>
      <c r="F107" s="52">
        <f>G107+H107+I107+J107</f>
        <v>5248280</v>
      </c>
      <c r="G107" s="30">
        <v>1</v>
      </c>
      <c r="H107" s="30">
        <v>3159952</v>
      </c>
      <c r="I107" s="30">
        <v>1300</v>
      </c>
      <c r="J107" s="30">
        <v>2087027</v>
      </c>
      <c r="K107" s="30"/>
      <c r="L107" s="60"/>
    </row>
    <row r="108" spans="1:12" ht="15">
      <c r="A108" s="67">
        <v>78</v>
      </c>
      <c r="B108" s="68" t="s">
        <v>1660</v>
      </c>
      <c r="C108" s="67" t="s">
        <v>1661</v>
      </c>
      <c r="D108" s="67" t="s">
        <v>1496</v>
      </c>
      <c r="E108" s="16" t="s">
        <v>1662</v>
      </c>
      <c r="F108" s="52">
        <f>G108+H108+I108+J108</f>
        <v>7023290</v>
      </c>
      <c r="G108" s="30">
        <v>415002</v>
      </c>
      <c r="H108" s="30">
        <v>41657</v>
      </c>
      <c r="I108" s="30">
        <v>3000</v>
      </c>
      <c r="J108" s="30">
        <v>6563631</v>
      </c>
      <c r="K108" s="30"/>
      <c r="L108" s="60"/>
    </row>
    <row r="109" spans="1:12" ht="15">
      <c r="A109" s="67">
        <v>79</v>
      </c>
      <c r="B109" s="68" t="s">
        <v>1663</v>
      </c>
      <c r="C109" s="67" t="s">
        <v>1664</v>
      </c>
      <c r="D109" s="67" t="s">
        <v>1496</v>
      </c>
      <c r="E109" s="16" t="s">
        <v>1665</v>
      </c>
      <c r="F109" s="52">
        <f>G109+H109+I109+J109</f>
        <v>12455243</v>
      </c>
      <c r="G109" s="30">
        <v>885390</v>
      </c>
      <c r="H109" s="30">
        <v>8087995</v>
      </c>
      <c r="I109" s="30">
        <v>138700</v>
      </c>
      <c r="J109" s="30">
        <v>3343158</v>
      </c>
      <c r="K109" s="30"/>
      <c r="L109" s="60"/>
    </row>
    <row r="110" spans="1:12" ht="15">
      <c r="A110" s="67">
        <v>80</v>
      </c>
      <c r="B110" s="68" t="s">
        <v>1666</v>
      </c>
      <c r="C110" s="67" t="s">
        <v>1667</v>
      </c>
      <c r="D110" s="67" t="s">
        <v>1496</v>
      </c>
      <c r="E110" s="16" t="s">
        <v>1668</v>
      </c>
      <c r="F110" s="52">
        <f>G110+H110+I110+J110</f>
        <v>8843710</v>
      </c>
      <c r="G110" s="30">
        <v>516050</v>
      </c>
      <c r="H110" s="30">
        <v>4487795</v>
      </c>
      <c r="I110" s="30">
        <v>731352</v>
      </c>
      <c r="J110" s="30">
        <v>3108513</v>
      </c>
      <c r="K110" s="30"/>
      <c r="L110" s="60"/>
    </row>
    <row r="111" spans="1:12" ht="15">
      <c r="A111" s="67">
        <v>81</v>
      </c>
      <c r="B111" s="68" t="s">
        <v>1669</v>
      </c>
      <c r="C111" s="67" t="s">
        <v>1670</v>
      </c>
      <c r="D111" s="67" t="s">
        <v>1496</v>
      </c>
      <c r="E111" s="16" t="s">
        <v>1671</v>
      </c>
      <c r="F111" s="52">
        <f>G111+H111+I111+J111</f>
        <v>15004859</v>
      </c>
      <c r="G111" s="30">
        <v>5603177</v>
      </c>
      <c r="H111" s="30">
        <v>6787655</v>
      </c>
      <c r="I111" s="30">
        <v>374900</v>
      </c>
      <c r="J111" s="30">
        <v>2239127</v>
      </c>
      <c r="K111" s="30"/>
      <c r="L111" s="60"/>
    </row>
    <row r="112" spans="1:12" ht="15">
      <c r="A112" s="67">
        <v>82</v>
      </c>
      <c r="B112" s="68" t="s">
        <v>1672</v>
      </c>
      <c r="C112" s="67" t="s">
        <v>1673</v>
      </c>
      <c r="D112" s="67" t="s">
        <v>1496</v>
      </c>
      <c r="E112" s="16" t="s">
        <v>1118</v>
      </c>
      <c r="F112" s="52">
        <f>G112+H112+I112+J112</f>
        <v>2914270</v>
      </c>
      <c r="G112" s="30">
        <v>320200</v>
      </c>
      <c r="H112" s="30">
        <v>490751</v>
      </c>
      <c r="I112" s="30">
        <v>0</v>
      </c>
      <c r="J112" s="30">
        <v>2103319</v>
      </c>
      <c r="K112" s="30"/>
      <c r="L112" s="60"/>
    </row>
    <row r="113" spans="1:12" ht="15">
      <c r="A113" s="67">
        <v>83</v>
      </c>
      <c r="B113" s="68" t="s">
        <v>1674</v>
      </c>
      <c r="C113" s="67" t="s">
        <v>1675</v>
      </c>
      <c r="D113" s="67" t="s">
        <v>1496</v>
      </c>
      <c r="E113" s="16" t="s">
        <v>1676</v>
      </c>
      <c r="F113" s="52">
        <f>G113+H113+I113+J113</f>
        <v>27601197</v>
      </c>
      <c r="G113" s="30">
        <v>2897518</v>
      </c>
      <c r="H113" s="30">
        <v>16304541</v>
      </c>
      <c r="I113" s="30">
        <v>42000</v>
      </c>
      <c r="J113" s="30">
        <v>8357138</v>
      </c>
      <c r="K113" s="30"/>
      <c r="L113" s="60"/>
    </row>
    <row r="114" spans="1:12" ht="15">
      <c r="A114" s="67">
        <v>84</v>
      </c>
      <c r="B114" s="68" t="s">
        <v>1677</v>
      </c>
      <c r="C114" s="67" t="s">
        <v>1678</v>
      </c>
      <c r="D114" s="67" t="s">
        <v>1496</v>
      </c>
      <c r="E114" s="16" t="s">
        <v>1679</v>
      </c>
      <c r="F114" s="52">
        <f>G114+H114+I114+J114</f>
        <v>32858506</v>
      </c>
      <c r="G114" s="30">
        <v>14308243</v>
      </c>
      <c r="H114" s="30">
        <v>11678261</v>
      </c>
      <c r="I114" s="30">
        <v>186452</v>
      </c>
      <c r="J114" s="30">
        <v>6685550</v>
      </c>
      <c r="K114" s="30"/>
      <c r="L114" s="60"/>
    </row>
    <row r="115" spans="1:12" ht="15">
      <c r="A115" s="67">
        <v>85</v>
      </c>
      <c r="B115" s="68" t="s">
        <v>1680</v>
      </c>
      <c r="C115" s="67" t="s">
        <v>1681</v>
      </c>
      <c r="D115" s="67" t="s">
        <v>1496</v>
      </c>
      <c r="E115" s="16" t="s">
        <v>1682</v>
      </c>
      <c r="F115" s="52">
        <f>G115+H115+I115+J115</f>
        <v>16728692</v>
      </c>
      <c r="G115" s="30">
        <v>0</v>
      </c>
      <c r="H115" s="30">
        <v>800</v>
      </c>
      <c r="I115" s="30">
        <v>13233800</v>
      </c>
      <c r="J115" s="30">
        <v>3494092</v>
      </c>
      <c r="K115" s="50"/>
      <c r="L115" s="60"/>
    </row>
    <row r="116" spans="1:12" ht="15">
      <c r="A116" s="67">
        <v>86</v>
      </c>
      <c r="B116" s="68" t="s">
        <v>1683</v>
      </c>
      <c r="C116" s="67" t="s">
        <v>1684</v>
      </c>
      <c r="D116" s="67" t="s">
        <v>1496</v>
      </c>
      <c r="E116" s="16" t="s">
        <v>1685</v>
      </c>
      <c r="F116" s="52">
        <f>G116+H116+I116+J116</f>
        <v>12967477</v>
      </c>
      <c r="G116" s="30">
        <v>3398909</v>
      </c>
      <c r="H116" s="30">
        <v>8666156</v>
      </c>
      <c r="I116" s="30">
        <v>1</v>
      </c>
      <c r="J116" s="30">
        <v>902411</v>
      </c>
      <c r="K116" s="30"/>
      <c r="L116" s="60"/>
    </row>
    <row r="117" spans="1:12" ht="15">
      <c r="A117" s="67">
        <v>87</v>
      </c>
      <c r="B117" s="68" t="s">
        <v>1686</v>
      </c>
      <c r="C117" s="67" t="s">
        <v>1687</v>
      </c>
      <c r="D117" s="67" t="s">
        <v>1496</v>
      </c>
      <c r="E117" s="16" t="s">
        <v>1688</v>
      </c>
      <c r="F117" s="52">
        <f>G117+H117+I117+J117</f>
        <v>5870662</v>
      </c>
      <c r="G117" s="30">
        <v>201000</v>
      </c>
      <c r="H117" s="30">
        <v>3719634</v>
      </c>
      <c r="I117" s="30">
        <v>0</v>
      </c>
      <c r="J117" s="30">
        <v>1950028</v>
      </c>
      <c r="K117" s="30"/>
      <c r="L117" s="60"/>
    </row>
    <row r="118" spans="1:12" ht="15">
      <c r="A118" s="67">
        <v>88</v>
      </c>
      <c r="B118" s="68" t="s">
        <v>1689</v>
      </c>
      <c r="C118" s="67" t="s">
        <v>1690</v>
      </c>
      <c r="D118" s="67" t="s">
        <v>1496</v>
      </c>
      <c r="E118" s="16" t="s">
        <v>1691</v>
      </c>
      <c r="F118" s="52">
        <f>G118+H118+I118+J118</f>
        <v>4087684</v>
      </c>
      <c r="G118" s="30">
        <v>675000</v>
      </c>
      <c r="H118" s="30">
        <v>2324469</v>
      </c>
      <c r="I118" s="30">
        <v>0</v>
      </c>
      <c r="J118" s="30">
        <v>1088215</v>
      </c>
      <c r="K118" s="30"/>
      <c r="L118" s="60"/>
    </row>
    <row r="119" spans="1:12" ht="15">
      <c r="A119" s="67">
        <v>89</v>
      </c>
      <c r="B119" s="68" t="s">
        <v>1692</v>
      </c>
      <c r="C119" s="67" t="s">
        <v>1693</v>
      </c>
      <c r="D119" s="67" t="s">
        <v>1496</v>
      </c>
      <c r="E119" s="16" t="s">
        <v>1694</v>
      </c>
      <c r="F119" s="52">
        <f>G119+H119+I119+J119</f>
        <v>9404085</v>
      </c>
      <c r="G119" s="30">
        <v>1142306</v>
      </c>
      <c r="H119" s="30">
        <v>4744624</v>
      </c>
      <c r="I119" s="30">
        <v>875000</v>
      </c>
      <c r="J119" s="30">
        <v>2642155</v>
      </c>
      <c r="K119" s="30"/>
      <c r="L119" s="60"/>
    </row>
    <row r="120" spans="1:12" ht="15">
      <c r="A120" s="67">
        <v>90</v>
      </c>
      <c r="B120" s="68" t="s">
        <v>1695</v>
      </c>
      <c r="C120" s="67" t="s">
        <v>1696</v>
      </c>
      <c r="D120" s="67" t="s">
        <v>1496</v>
      </c>
      <c r="E120" s="16" t="s">
        <v>1697</v>
      </c>
      <c r="F120" s="52">
        <f>G120+H120+I120+J120</f>
        <v>10341460</v>
      </c>
      <c r="G120" s="30">
        <v>459151</v>
      </c>
      <c r="H120" s="30">
        <v>5548407</v>
      </c>
      <c r="I120" s="30">
        <v>1911150</v>
      </c>
      <c r="J120" s="30">
        <v>2422752</v>
      </c>
      <c r="K120" s="30"/>
      <c r="L120" s="60"/>
    </row>
    <row r="121" spans="1:12" ht="15">
      <c r="A121" s="67">
        <v>91</v>
      </c>
      <c r="B121" s="68" t="s">
        <v>1698</v>
      </c>
      <c r="C121" s="67" t="s">
        <v>1699</v>
      </c>
      <c r="D121" s="67" t="s">
        <v>1496</v>
      </c>
      <c r="E121" s="16" t="s">
        <v>1700</v>
      </c>
      <c r="F121" s="52">
        <f>G121+H121+I121+J121</f>
        <v>9924991</v>
      </c>
      <c r="G121" s="30">
        <v>2471000</v>
      </c>
      <c r="H121" s="30">
        <v>3705216</v>
      </c>
      <c r="I121" s="30">
        <v>0</v>
      </c>
      <c r="J121" s="30">
        <v>3748775</v>
      </c>
      <c r="K121" s="30"/>
      <c r="L121" s="60"/>
    </row>
    <row r="122" spans="1:12" ht="15">
      <c r="A122" s="67">
        <v>92</v>
      </c>
      <c r="B122" s="68" t="s">
        <v>1701</v>
      </c>
      <c r="C122" s="67" t="s">
        <v>1702</v>
      </c>
      <c r="D122" s="67" t="s">
        <v>1496</v>
      </c>
      <c r="E122" s="16" t="s">
        <v>1703</v>
      </c>
      <c r="F122" s="52">
        <f>G122+H122+I122+J122</f>
        <v>88891828</v>
      </c>
      <c r="G122" s="30">
        <v>404700</v>
      </c>
      <c r="H122" s="30">
        <v>2359510</v>
      </c>
      <c r="I122" s="30">
        <v>83327500</v>
      </c>
      <c r="J122" s="30">
        <v>2800118</v>
      </c>
      <c r="K122" s="30"/>
      <c r="L122" s="60"/>
    </row>
    <row r="123" spans="1:12" ht="15">
      <c r="A123" s="67">
        <v>93</v>
      </c>
      <c r="B123" s="68" t="s">
        <v>1704</v>
      </c>
      <c r="C123" s="67" t="s">
        <v>1705</v>
      </c>
      <c r="D123" s="67" t="s">
        <v>1496</v>
      </c>
      <c r="E123" s="16" t="s">
        <v>1706</v>
      </c>
      <c r="F123" s="52">
        <f>G123+H123+I123+J123</f>
        <v>25864575</v>
      </c>
      <c r="G123" s="30">
        <v>4652600</v>
      </c>
      <c r="H123" s="30">
        <v>15438203</v>
      </c>
      <c r="I123" s="30">
        <v>2547800</v>
      </c>
      <c r="J123" s="30">
        <v>3225972</v>
      </c>
      <c r="K123" s="30"/>
      <c r="L123" s="60"/>
    </row>
    <row r="124" spans="1:12" ht="15">
      <c r="A124" s="67">
        <v>94</v>
      </c>
      <c r="B124" s="68" t="s">
        <v>1708</v>
      </c>
      <c r="C124" s="67" t="s">
        <v>1709</v>
      </c>
      <c r="D124" s="67" t="s">
        <v>1707</v>
      </c>
      <c r="E124" s="16" t="s">
        <v>1710</v>
      </c>
      <c r="F124" s="52">
        <f>G124+H124+I124+J124</f>
        <v>1374974</v>
      </c>
      <c r="G124" s="30">
        <v>0</v>
      </c>
      <c r="H124" s="30">
        <v>571614</v>
      </c>
      <c r="I124" s="30">
        <v>0</v>
      </c>
      <c r="J124" s="30">
        <v>803360</v>
      </c>
      <c r="K124" s="30"/>
      <c r="L124" s="60"/>
    </row>
    <row r="125" spans="1:12" ht="15">
      <c r="A125" s="67">
        <v>95</v>
      </c>
      <c r="B125" s="68" t="s">
        <v>1711</v>
      </c>
      <c r="C125" s="67" t="s">
        <v>1712</v>
      </c>
      <c r="D125" s="67" t="s">
        <v>1707</v>
      </c>
      <c r="E125" s="16" t="s">
        <v>1713</v>
      </c>
      <c r="F125" s="52">
        <f>G125+H125+I125+J125</f>
        <v>1317198</v>
      </c>
      <c r="G125" s="30">
        <v>0</v>
      </c>
      <c r="H125" s="30">
        <v>713367</v>
      </c>
      <c r="I125" s="30">
        <v>14300</v>
      </c>
      <c r="J125" s="30">
        <v>589531</v>
      </c>
      <c r="K125" s="30"/>
      <c r="L125" s="60"/>
    </row>
    <row r="126" spans="1:12" ht="15">
      <c r="A126" s="67">
        <v>96</v>
      </c>
      <c r="B126" s="68" t="s">
        <v>1714</v>
      </c>
      <c r="C126" s="67" t="s">
        <v>1715</v>
      </c>
      <c r="D126" s="67" t="s">
        <v>1707</v>
      </c>
      <c r="E126" s="16" t="s">
        <v>1716</v>
      </c>
      <c r="F126" s="52">
        <f>G126+H126+I126+J126</f>
        <v>1923246</v>
      </c>
      <c r="G126" s="30">
        <v>741202</v>
      </c>
      <c r="H126" s="30">
        <v>861919</v>
      </c>
      <c r="I126" s="30">
        <v>32950</v>
      </c>
      <c r="J126" s="30">
        <v>287175</v>
      </c>
      <c r="K126" s="30"/>
      <c r="L126" s="60"/>
    </row>
    <row r="127" spans="1:12" ht="15">
      <c r="A127" s="67">
        <v>97</v>
      </c>
      <c r="B127" s="68" t="s">
        <v>1717</v>
      </c>
      <c r="C127" s="67" t="s">
        <v>1718</v>
      </c>
      <c r="D127" s="67" t="s">
        <v>1707</v>
      </c>
      <c r="E127" s="16" t="s">
        <v>1719</v>
      </c>
      <c r="F127" s="52">
        <f>G127+H127+I127+J127</f>
        <v>13190654</v>
      </c>
      <c r="G127" s="30">
        <v>1326920</v>
      </c>
      <c r="H127" s="30">
        <v>2771677</v>
      </c>
      <c r="I127" s="30">
        <v>249790</v>
      </c>
      <c r="J127" s="30">
        <v>8842267</v>
      </c>
      <c r="K127" s="50"/>
      <c r="L127" s="60"/>
    </row>
    <row r="128" spans="1:12" ht="15">
      <c r="A128" s="67">
        <v>98</v>
      </c>
      <c r="B128" s="68" t="s">
        <v>1720</v>
      </c>
      <c r="C128" s="67" t="s">
        <v>1721</v>
      </c>
      <c r="D128" s="67" t="s">
        <v>1707</v>
      </c>
      <c r="E128" s="16" t="s">
        <v>1722</v>
      </c>
      <c r="F128" s="52">
        <f>G128+H128+I128+J128</f>
        <v>7583158</v>
      </c>
      <c r="G128" s="30">
        <v>104600</v>
      </c>
      <c r="H128" s="30">
        <v>2825503</v>
      </c>
      <c r="I128" s="30">
        <v>978124</v>
      </c>
      <c r="J128" s="30">
        <v>3674931</v>
      </c>
      <c r="K128" s="30"/>
      <c r="L128" s="60"/>
    </row>
    <row r="129" spans="1:12" ht="15">
      <c r="A129" s="67">
        <v>99</v>
      </c>
      <c r="B129" s="68" t="s">
        <v>1723</v>
      </c>
      <c r="C129" s="67" t="s">
        <v>1724</v>
      </c>
      <c r="D129" s="67" t="s">
        <v>1707</v>
      </c>
      <c r="E129" s="16" t="s">
        <v>1725</v>
      </c>
      <c r="F129" s="52">
        <f>G129+H129+I129+J129</f>
        <v>21009797</v>
      </c>
      <c r="G129" s="30">
        <v>500</v>
      </c>
      <c r="H129" s="30">
        <v>4502494</v>
      </c>
      <c r="I129" s="30">
        <v>1729473</v>
      </c>
      <c r="J129" s="30">
        <v>14777330</v>
      </c>
      <c r="K129" s="30"/>
      <c r="L129" s="60"/>
    </row>
    <row r="130" spans="1:12" ht="15">
      <c r="A130" s="67">
        <v>100</v>
      </c>
      <c r="B130" s="68" t="s">
        <v>1726</v>
      </c>
      <c r="C130" s="67" t="s">
        <v>1727</v>
      </c>
      <c r="D130" s="67" t="s">
        <v>1707</v>
      </c>
      <c r="E130" s="16" t="s">
        <v>1728</v>
      </c>
      <c r="F130" s="52">
        <f>G130+H130+I130+J130</f>
        <v>7767335</v>
      </c>
      <c r="G130" s="30">
        <v>5002875</v>
      </c>
      <c r="H130" s="30">
        <v>2148211</v>
      </c>
      <c r="I130" s="30">
        <v>192950</v>
      </c>
      <c r="J130" s="30">
        <v>423299</v>
      </c>
      <c r="K130" s="30"/>
      <c r="L130" s="60"/>
    </row>
    <row r="131" spans="1:12" ht="15">
      <c r="A131" s="67">
        <v>101</v>
      </c>
      <c r="B131" s="68" t="s">
        <v>1729</v>
      </c>
      <c r="C131" s="67" t="s">
        <v>1730</v>
      </c>
      <c r="D131" s="67" t="s">
        <v>1707</v>
      </c>
      <c r="E131" s="16" t="s">
        <v>1731</v>
      </c>
      <c r="F131" s="52">
        <f>G131+H131+I131+J131</f>
        <v>30428817</v>
      </c>
      <c r="G131" s="30">
        <v>19280006</v>
      </c>
      <c r="H131" s="30">
        <v>3996060</v>
      </c>
      <c r="I131" s="30">
        <v>1106586</v>
      </c>
      <c r="J131" s="30">
        <v>6046165</v>
      </c>
      <c r="K131" s="30"/>
      <c r="L131" s="60"/>
    </row>
    <row r="132" spans="1:12" ht="15">
      <c r="A132" s="67">
        <v>102</v>
      </c>
      <c r="B132" s="68" t="s">
        <v>1732</v>
      </c>
      <c r="C132" s="67" t="s">
        <v>1733</v>
      </c>
      <c r="D132" s="67" t="s">
        <v>1707</v>
      </c>
      <c r="E132" s="16" t="s">
        <v>1734</v>
      </c>
      <c r="F132" s="52">
        <f>G132+H132+I132+J132</f>
        <v>3224890</v>
      </c>
      <c r="G132" s="30">
        <v>1837839</v>
      </c>
      <c r="H132" s="30">
        <v>808162</v>
      </c>
      <c r="I132" s="30">
        <v>355500</v>
      </c>
      <c r="J132" s="30">
        <v>223389</v>
      </c>
      <c r="K132" s="30"/>
      <c r="L132" s="60"/>
    </row>
    <row r="133" spans="1:12" ht="15">
      <c r="A133" s="67">
        <v>103</v>
      </c>
      <c r="B133" s="68" t="s">
        <v>1735</v>
      </c>
      <c r="C133" s="67" t="s">
        <v>1736</v>
      </c>
      <c r="D133" s="67" t="s">
        <v>1707</v>
      </c>
      <c r="E133" s="16" t="s">
        <v>1737</v>
      </c>
      <c r="F133" s="52">
        <f>G133+H133+I133+J133</f>
        <v>11012243</v>
      </c>
      <c r="G133" s="30">
        <v>69650</v>
      </c>
      <c r="H133" s="30">
        <v>3139349</v>
      </c>
      <c r="I133" s="30">
        <v>1375500</v>
      </c>
      <c r="J133" s="30">
        <v>6427744</v>
      </c>
      <c r="K133" s="30"/>
      <c r="L133" s="60"/>
    </row>
    <row r="134" spans="1:12" ht="15">
      <c r="A134" s="67">
        <v>104</v>
      </c>
      <c r="B134" s="68" t="s">
        <v>1738</v>
      </c>
      <c r="C134" s="67" t="s">
        <v>1739</v>
      </c>
      <c r="D134" s="67" t="s">
        <v>1707</v>
      </c>
      <c r="E134" s="16" t="s">
        <v>1740</v>
      </c>
      <c r="F134" s="52">
        <f>G134+H134+I134+J134</f>
        <v>7952810</v>
      </c>
      <c r="G134" s="30">
        <v>1447805</v>
      </c>
      <c r="H134" s="30">
        <v>1971595</v>
      </c>
      <c r="I134" s="30">
        <v>108000</v>
      </c>
      <c r="J134" s="30">
        <v>4425410</v>
      </c>
      <c r="K134" s="30"/>
      <c r="L134" s="60"/>
    </row>
    <row r="135" spans="1:12" ht="15">
      <c r="A135" s="67">
        <v>105</v>
      </c>
      <c r="B135" s="68" t="s">
        <v>1741</v>
      </c>
      <c r="C135" s="67" t="s">
        <v>1742</v>
      </c>
      <c r="D135" s="67" t="s">
        <v>1707</v>
      </c>
      <c r="E135" s="16" t="s">
        <v>1743</v>
      </c>
      <c r="F135" s="52">
        <f>G135+H135+I135+J135</f>
        <v>12202882</v>
      </c>
      <c r="G135" s="30">
        <v>0</v>
      </c>
      <c r="H135" s="30">
        <v>1551271</v>
      </c>
      <c r="I135" s="30">
        <v>2337464</v>
      </c>
      <c r="J135" s="30">
        <v>8314147</v>
      </c>
      <c r="K135" s="30"/>
      <c r="L135" s="60"/>
    </row>
    <row r="136" spans="1:12" ht="15">
      <c r="A136" s="67">
        <v>106</v>
      </c>
      <c r="B136" s="68" t="s">
        <v>1744</v>
      </c>
      <c r="C136" s="67" t="s">
        <v>1745</v>
      </c>
      <c r="D136" s="67" t="s">
        <v>1707</v>
      </c>
      <c r="E136" s="16" t="s">
        <v>1746</v>
      </c>
      <c r="F136" s="52">
        <f>G136+H136+I136+J136</f>
        <v>36771221</v>
      </c>
      <c r="G136" s="30">
        <v>1812777</v>
      </c>
      <c r="H136" s="30">
        <v>1697183</v>
      </c>
      <c r="I136" s="30">
        <v>3771629</v>
      </c>
      <c r="J136" s="30">
        <v>29489632</v>
      </c>
      <c r="K136" s="30"/>
      <c r="L136" s="60"/>
    </row>
    <row r="137" spans="1:12" ht="15">
      <c r="A137" s="67">
        <v>107</v>
      </c>
      <c r="B137" s="68" t="s">
        <v>1747</v>
      </c>
      <c r="C137" s="67" t="s">
        <v>1748</v>
      </c>
      <c r="D137" s="67" t="s">
        <v>1707</v>
      </c>
      <c r="E137" s="16" t="s">
        <v>1749</v>
      </c>
      <c r="F137" s="52">
        <f>G137+H137+I137+J137</f>
        <v>249109</v>
      </c>
      <c r="G137" s="30">
        <v>160800</v>
      </c>
      <c r="H137" s="30">
        <v>82909</v>
      </c>
      <c r="I137" s="30">
        <v>0</v>
      </c>
      <c r="J137" s="30">
        <v>5400</v>
      </c>
      <c r="K137" s="41"/>
      <c r="L137" s="60"/>
    </row>
    <row r="138" spans="1:12" ht="15">
      <c r="A138" s="67">
        <v>108</v>
      </c>
      <c r="B138" s="68" t="s">
        <v>1750</v>
      </c>
      <c r="C138" s="67" t="s">
        <v>1751</v>
      </c>
      <c r="D138" s="67" t="s">
        <v>1707</v>
      </c>
      <c r="E138" s="16" t="s">
        <v>1752</v>
      </c>
      <c r="F138" s="52">
        <f>G138+H138+I138+J138</f>
        <v>12218401</v>
      </c>
      <c r="G138" s="30">
        <v>3701213</v>
      </c>
      <c r="H138" s="30">
        <v>3981863</v>
      </c>
      <c r="I138" s="30">
        <v>1235303</v>
      </c>
      <c r="J138" s="30">
        <v>3300022</v>
      </c>
      <c r="K138" s="30"/>
      <c r="L138" s="60"/>
    </row>
    <row r="139" spans="1:12" ht="15">
      <c r="A139" s="67">
        <v>109</v>
      </c>
      <c r="B139" s="68" t="s">
        <v>1753</v>
      </c>
      <c r="C139" s="67" t="s">
        <v>1754</v>
      </c>
      <c r="D139" s="67" t="s">
        <v>1707</v>
      </c>
      <c r="E139" s="16" t="s">
        <v>1755</v>
      </c>
      <c r="F139" s="52">
        <f>G139+H139+I139+J139</f>
        <v>4429410</v>
      </c>
      <c r="G139" s="30">
        <v>1282499</v>
      </c>
      <c r="H139" s="30">
        <v>2168490</v>
      </c>
      <c r="I139" s="30">
        <v>43853</v>
      </c>
      <c r="J139" s="30">
        <v>934568</v>
      </c>
      <c r="K139" s="30"/>
      <c r="L139" s="60"/>
    </row>
    <row r="140" spans="1:12" ht="15">
      <c r="A140" s="67">
        <v>110</v>
      </c>
      <c r="B140" s="68" t="s">
        <v>1756</v>
      </c>
      <c r="C140" s="67" t="s">
        <v>1757</v>
      </c>
      <c r="D140" s="67" t="s">
        <v>1707</v>
      </c>
      <c r="E140" s="16" t="s">
        <v>1758</v>
      </c>
      <c r="F140" s="52">
        <f>G140+H140+I140+J140</f>
        <v>11503440</v>
      </c>
      <c r="G140" s="30">
        <v>0</v>
      </c>
      <c r="H140" s="30">
        <v>3705964</v>
      </c>
      <c r="I140" s="30">
        <v>123450</v>
      </c>
      <c r="J140" s="30">
        <v>7674026</v>
      </c>
      <c r="K140" s="30"/>
      <c r="L140" s="60"/>
    </row>
    <row r="141" spans="1:12" ht="15">
      <c r="A141" s="67">
        <v>111</v>
      </c>
      <c r="B141" s="68" t="s">
        <v>1759</v>
      </c>
      <c r="C141" s="67" t="s">
        <v>1760</v>
      </c>
      <c r="D141" s="67" t="s">
        <v>1707</v>
      </c>
      <c r="E141" s="16" t="s">
        <v>1761</v>
      </c>
      <c r="F141" s="52">
        <f>G141+H141+I141+J141</f>
        <v>14684813</v>
      </c>
      <c r="G141" s="30">
        <v>6337141</v>
      </c>
      <c r="H141" s="30">
        <v>6053489</v>
      </c>
      <c r="I141" s="30">
        <v>311940</v>
      </c>
      <c r="J141" s="30">
        <v>1982243</v>
      </c>
      <c r="K141" s="30"/>
      <c r="L141" s="60"/>
    </row>
    <row r="142" spans="1:12" ht="15">
      <c r="A142" s="67">
        <v>112</v>
      </c>
      <c r="B142" s="68" t="s">
        <v>1762</v>
      </c>
      <c r="C142" s="67" t="s">
        <v>1763</v>
      </c>
      <c r="D142" s="67" t="s">
        <v>1707</v>
      </c>
      <c r="E142" s="16" t="s">
        <v>2287</v>
      </c>
      <c r="F142" s="52">
        <f>G142+H142+I142+J142</f>
        <v>19259211</v>
      </c>
      <c r="G142" s="30">
        <v>120204</v>
      </c>
      <c r="H142" s="30">
        <v>3054608</v>
      </c>
      <c r="I142" s="30">
        <v>11385572</v>
      </c>
      <c r="J142" s="30">
        <v>4698827</v>
      </c>
      <c r="K142" s="30"/>
      <c r="L142" s="60"/>
    </row>
    <row r="143" spans="1:12" ht="15">
      <c r="A143" s="67">
        <v>113</v>
      </c>
      <c r="B143" s="68" t="s">
        <v>1765</v>
      </c>
      <c r="C143" s="67" t="s">
        <v>1766</v>
      </c>
      <c r="D143" s="67" t="s">
        <v>1707</v>
      </c>
      <c r="E143" s="16" t="s">
        <v>1767</v>
      </c>
      <c r="F143" s="52">
        <f>G143+H143+I143+J143</f>
        <v>32794347</v>
      </c>
      <c r="G143" s="30">
        <v>10917763</v>
      </c>
      <c r="H143" s="30">
        <v>6993513</v>
      </c>
      <c r="I143" s="30">
        <v>1433209</v>
      </c>
      <c r="J143" s="30">
        <v>13449862</v>
      </c>
      <c r="K143" s="30"/>
      <c r="L143" s="60"/>
    </row>
    <row r="144" spans="1:12" ht="15">
      <c r="A144" s="67">
        <v>114</v>
      </c>
      <c r="B144" s="68" t="s">
        <v>1768</v>
      </c>
      <c r="C144" s="67" t="s">
        <v>1769</v>
      </c>
      <c r="D144" s="67" t="s">
        <v>1707</v>
      </c>
      <c r="E144" s="16" t="s">
        <v>1770</v>
      </c>
      <c r="F144" s="52">
        <f>G144+H144+I144+J144</f>
        <v>2116919</v>
      </c>
      <c r="G144" s="30">
        <v>282390</v>
      </c>
      <c r="H144" s="30">
        <v>1816179</v>
      </c>
      <c r="I144" s="30">
        <v>16250</v>
      </c>
      <c r="J144" s="30">
        <v>2100</v>
      </c>
      <c r="K144" s="30"/>
      <c r="L144" s="60"/>
    </row>
    <row r="145" spans="1:12" ht="15">
      <c r="A145" s="67">
        <v>115</v>
      </c>
      <c r="B145" s="68" t="s">
        <v>1771</v>
      </c>
      <c r="C145" s="67" t="s">
        <v>1772</v>
      </c>
      <c r="D145" s="67" t="s">
        <v>1707</v>
      </c>
      <c r="E145" s="16" t="s">
        <v>1773</v>
      </c>
      <c r="F145" s="52">
        <f>G145+H145+I145+J145</f>
        <v>39900755</v>
      </c>
      <c r="G145" s="30">
        <v>3916551</v>
      </c>
      <c r="H145" s="30">
        <v>10587207</v>
      </c>
      <c r="I145" s="30">
        <v>12896960</v>
      </c>
      <c r="J145" s="30">
        <v>12500037</v>
      </c>
      <c r="K145" s="30"/>
      <c r="L145" s="60"/>
    </row>
    <row r="146" spans="1:12" ht="15">
      <c r="A146" s="67">
        <v>116</v>
      </c>
      <c r="B146" s="68" t="s">
        <v>1774</v>
      </c>
      <c r="C146" s="67" t="s">
        <v>1775</v>
      </c>
      <c r="D146" s="67" t="s">
        <v>1707</v>
      </c>
      <c r="E146" s="16" t="s">
        <v>1776</v>
      </c>
      <c r="F146" s="52">
        <f>G146+H146+I146+J146</f>
        <v>10687702</v>
      </c>
      <c r="G146" s="30">
        <v>0</v>
      </c>
      <c r="H146" s="30">
        <v>2491540</v>
      </c>
      <c r="I146" s="30">
        <v>22900</v>
      </c>
      <c r="J146" s="30">
        <v>8173262</v>
      </c>
      <c r="K146" s="30"/>
      <c r="L146" s="60"/>
    </row>
    <row r="147" spans="1:12" ht="15">
      <c r="A147" s="67">
        <v>117</v>
      </c>
      <c r="B147" s="68" t="s">
        <v>1777</v>
      </c>
      <c r="C147" s="67" t="s">
        <v>1778</v>
      </c>
      <c r="D147" s="67" t="s">
        <v>1707</v>
      </c>
      <c r="E147" s="16" t="s">
        <v>1779</v>
      </c>
      <c r="F147" s="52">
        <f>G147+H147+I147+J147</f>
        <v>43823866</v>
      </c>
      <c r="G147" s="30">
        <v>4785950</v>
      </c>
      <c r="H147" s="30">
        <v>5389395</v>
      </c>
      <c r="I147" s="30">
        <v>1806231</v>
      </c>
      <c r="J147" s="30">
        <v>31842290</v>
      </c>
      <c r="K147" s="30"/>
      <c r="L147" s="45"/>
    </row>
    <row r="148" spans="1:12" ht="15">
      <c r="A148" s="67">
        <v>118</v>
      </c>
      <c r="B148" s="68" t="s">
        <v>1780</v>
      </c>
      <c r="C148" s="67" t="s">
        <v>1781</v>
      </c>
      <c r="D148" s="67" t="s">
        <v>1707</v>
      </c>
      <c r="E148" s="16" t="s">
        <v>1782</v>
      </c>
      <c r="F148" s="52">
        <f>G148+H148+I148+J148</f>
        <v>946692</v>
      </c>
      <c r="G148" s="30">
        <v>418050</v>
      </c>
      <c r="H148" s="30">
        <v>230859</v>
      </c>
      <c r="I148" s="30">
        <v>134750</v>
      </c>
      <c r="J148" s="30">
        <v>163033</v>
      </c>
      <c r="K148" s="52"/>
      <c r="L148" s="60"/>
    </row>
    <row r="149" spans="1:12" ht="15">
      <c r="A149" s="67">
        <v>119</v>
      </c>
      <c r="B149" s="68" t="s">
        <v>1783</v>
      </c>
      <c r="C149" s="67" t="s">
        <v>1784</v>
      </c>
      <c r="D149" s="67" t="s">
        <v>1707</v>
      </c>
      <c r="E149" s="16" t="s">
        <v>1785</v>
      </c>
      <c r="F149" s="52">
        <f>G149+H149+I149+J149</f>
        <v>2242506</v>
      </c>
      <c r="G149" s="30">
        <v>8350</v>
      </c>
      <c r="H149" s="30">
        <v>1343580</v>
      </c>
      <c r="I149" s="30">
        <v>221600</v>
      </c>
      <c r="J149" s="30">
        <v>668976</v>
      </c>
      <c r="K149" s="30"/>
      <c r="L149" s="60"/>
    </row>
    <row r="150" spans="1:12" ht="15">
      <c r="A150" s="67">
        <v>120</v>
      </c>
      <c r="B150" s="68" t="s">
        <v>1786</v>
      </c>
      <c r="C150" s="67" t="s">
        <v>1787</v>
      </c>
      <c r="D150" s="67" t="s">
        <v>1707</v>
      </c>
      <c r="E150" s="16" t="s">
        <v>1788</v>
      </c>
      <c r="F150" s="52">
        <f>G150+H150+I150+J150</f>
        <v>2473755</v>
      </c>
      <c r="G150" s="30">
        <v>197950</v>
      </c>
      <c r="H150" s="30">
        <v>1397364</v>
      </c>
      <c r="I150" s="30">
        <v>0</v>
      </c>
      <c r="J150" s="30">
        <v>878441</v>
      </c>
      <c r="K150" s="30"/>
      <c r="L150" s="60"/>
    </row>
    <row r="151" spans="1:12" ht="15">
      <c r="A151" s="67">
        <v>121</v>
      </c>
      <c r="B151" s="68" t="s">
        <v>1789</v>
      </c>
      <c r="C151" s="67" t="s">
        <v>1790</v>
      </c>
      <c r="D151" s="67" t="s">
        <v>1707</v>
      </c>
      <c r="E151" s="16" t="s">
        <v>1791</v>
      </c>
      <c r="F151" s="52">
        <f>G151+H151+I151+J151</f>
        <v>333529</v>
      </c>
      <c r="G151" s="30">
        <v>0</v>
      </c>
      <c r="H151" s="30">
        <v>291878</v>
      </c>
      <c r="I151" s="30">
        <v>2001</v>
      </c>
      <c r="J151" s="30">
        <v>39650</v>
      </c>
      <c r="K151" s="30"/>
      <c r="L151" s="45"/>
    </row>
    <row r="152" spans="1:12" ht="15">
      <c r="A152" s="67">
        <v>122</v>
      </c>
      <c r="B152" s="68" t="s">
        <v>1792</v>
      </c>
      <c r="C152" s="67" t="s">
        <v>1793</v>
      </c>
      <c r="D152" s="67" t="s">
        <v>1707</v>
      </c>
      <c r="E152" s="16" t="s">
        <v>1794</v>
      </c>
      <c r="F152" s="52">
        <f>G152+H152+I152+J152</f>
        <v>12028034</v>
      </c>
      <c r="G152" s="30">
        <v>2010834</v>
      </c>
      <c r="H152" s="30">
        <v>6447011</v>
      </c>
      <c r="I152" s="30">
        <v>348484</v>
      </c>
      <c r="J152" s="30">
        <v>3221705</v>
      </c>
      <c r="K152" s="30"/>
      <c r="L152" s="60"/>
    </row>
    <row r="153" spans="1:12" ht="15">
      <c r="A153" s="67">
        <v>123</v>
      </c>
      <c r="B153" s="68" t="s">
        <v>1795</v>
      </c>
      <c r="C153" s="67" t="s">
        <v>1796</v>
      </c>
      <c r="D153" s="67" t="s">
        <v>1707</v>
      </c>
      <c r="E153" s="16" t="s">
        <v>1797</v>
      </c>
      <c r="F153" s="52">
        <f>G153+H153+I153+J153</f>
        <v>2936887</v>
      </c>
      <c r="G153" s="30">
        <v>148925</v>
      </c>
      <c r="H153" s="30">
        <v>1362447</v>
      </c>
      <c r="I153" s="30">
        <v>103500</v>
      </c>
      <c r="J153" s="30">
        <v>1322015</v>
      </c>
      <c r="K153" s="30"/>
      <c r="L153" s="60"/>
    </row>
    <row r="154" spans="1:12" ht="15">
      <c r="A154" s="67">
        <v>124</v>
      </c>
      <c r="B154" s="68" t="s">
        <v>1798</v>
      </c>
      <c r="C154" s="67" t="s">
        <v>1799</v>
      </c>
      <c r="D154" s="67" t="s">
        <v>1707</v>
      </c>
      <c r="E154" s="16" t="s">
        <v>1800</v>
      </c>
      <c r="F154" s="52">
        <f>G154+H154+I154+J154</f>
        <v>2757289</v>
      </c>
      <c r="G154" s="30">
        <v>391426</v>
      </c>
      <c r="H154" s="30">
        <v>970078</v>
      </c>
      <c r="I154" s="30">
        <v>88000</v>
      </c>
      <c r="J154" s="30">
        <v>1307785</v>
      </c>
      <c r="K154" s="30"/>
      <c r="L154" s="60"/>
    </row>
    <row r="155" spans="1:12" ht="15">
      <c r="A155" s="67">
        <v>125</v>
      </c>
      <c r="B155" s="68" t="s">
        <v>1801</v>
      </c>
      <c r="C155" s="67" t="s">
        <v>1802</v>
      </c>
      <c r="D155" s="67" t="s">
        <v>1707</v>
      </c>
      <c r="E155" s="16" t="s">
        <v>1803</v>
      </c>
      <c r="F155" s="52">
        <f>G155+H155+I155+J155</f>
        <v>3889750</v>
      </c>
      <c r="G155" s="30">
        <v>589003</v>
      </c>
      <c r="H155" s="30">
        <v>2456751</v>
      </c>
      <c r="I155" s="30">
        <v>99425</v>
      </c>
      <c r="J155" s="30">
        <v>744571</v>
      </c>
      <c r="K155" s="30"/>
      <c r="L155" s="60"/>
    </row>
    <row r="156" spans="1:12" ht="15">
      <c r="A156" s="67">
        <v>126</v>
      </c>
      <c r="B156" s="68" t="s">
        <v>1804</v>
      </c>
      <c r="C156" s="67" t="s">
        <v>1805</v>
      </c>
      <c r="D156" s="67" t="s">
        <v>1707</v>
      </c>
      <c r="E156" s="16" t="s">
        <v>1806</v>
      </c>
      <c r="F156" s="52">
        <f>G156+H156+I156+J156</f>
        <v>5351806</v>
      </c>
      <c r="G156" s="30">
        <v>20715</v>
      </c>
      <c r="H156" s="30">
        <v>3046368</v>
      </c>
      <c r="I156" s="30">
        <v>327490</v>
      </c>
      <c r="J156" s="30">
        <v>1957233</v>
      </c>
      <c r="K156" s="30"/>
      <c r="L156" s="60"/>
    </row>
    <row r="157" spans="1:12" ht="15">
      <c r="A157" s="67">
        <v>127</v>
      </c>
      <c r="B157" s="68" t="s">
        <v>1807</v>
      </c>
      <c r="C157" s="67" t="s">
        <v>1808</v>
      </c>
      <c r="D157" s="67" t="s">
        <v>1707</v>
      </c>
      <c r="E157" s="16" t="s">
        <v>1809</v>
      </c>
      <c r="F157" s="52">
        <f>G157+H157+I157+J157</f>
        <v>3603180</v>
      </c>
      <c r="G157" s="30">
        <v>424100</v>
      </c>
      <c r="H157" s="30">
        <v>1405007</v>
      </c>
      <c r="I157" s="30">
        <v>329300</v>
      </c>
      <c r="J157" s="30">
        <v>1444773</v>
      </c>
      <c r="K157" s="30"/>
      <c r="L157" s="60"/>
    </row>
    <row r="158" spans="1:12" ht="15">
      <c r="A158" s="67">
        <v>128</v>
      </c>
      <c r="B158" s="68" t="s">
        <v>1810</v>
      </c>
      <c r="C158" s="67" t="s">
        <v>1811</v>
      </c>
      <c r="D158" s="67" t="s">
        <v>1707</v>
      </c>
      <c r="E158" s="16" t="s">
        <v>1812</v>
      </c>
      <c r="F158" s="52">
        <f>G158+H158+I158+J158</f>
        <v>6162247</v>
      </c>
      <c r="G158" s="30">
        <v>27189</v>
      </c>
      <c r="H158" s="30">
        <v>1774329</v>
      </c>
      <c r="I158" s="30">
        <v>3422698</v>
      </c>
      <c r="J158" s="30">
        <v>938031</v>
      </c>
      <c r="K158" s="30"/>
      <c r="L158" s="60"/>
    </row>
    <row r="159" spans="1:12" ht="15">
      <c r="A159" s="67">
        <v>129</v>
      </c>
      <c r="B159" s="68" t="s">
        <v>1813</v>
      </c>
      <c r="C159" s="67" t="s">
        <v>1814</v>
      </c>
      <c r="D159" s="67" t="s">
        <v>1707</v>
      </c>
      <c r="E159" s="16" t="s">
        <v>1694</v>
      </c>
      <c r="F159" s="52">
        <f>G159+H159+I159+J159</f>
        <v>969073</v>
      </c>
      <c r="G159" s="30">
        <v>18200</v>
      </c>
      <c r="H159" s="30">
        <v>178530</v>
      </c>
      <c r="I159" s="30">
        <v>697400</v>
      </c>
      <c r="J159" s="30">
        <v>74943</v>
      </c>
      <c r="K159" s="30"/>
      <c r="L159" s="60"/>
    </row>
    <row r="160" spans="1:12" ht="15">
      <c r="A160" s="67">
        <v>130</v>
      </c>
      <c r="B160" s="68" t="s">
        <v>1815</v>
      </c>
      <c r="C160" s="67" t="s">
        <v>1816</v>
      </c>
      <c r="D160" s="67" t="s">
        <v>1707</v>
      </c>
      <c r="E160" s="16" t="s">
        <v>1817</v>
      </c>
      <c r="F160" s="52">
        <f>G160+H160+I160+J160</f>
        <v>13366841</v>
      </c>
      <c r="G160" s="30">
        <v>136500</v>
      </c>
      <c r="H160" s="30">
        <v>2408121</v>
      </c>
      <c r="I160" s="30">
        <v>143002</v>
      </c>
      <c r="J160" s="30">
        <v>10679218</v>
      </c>
      <c r="K160" s="30"/>
      <c r="L160" s="60"/>
    </row>
    <row r="161" spans="1:12" ht="15">
      <c r="A161" s="67">
        <v>131</v>
      </c>
      <c r="B161" s="68" t="s">
        <v>1818</v>
      </c>
      <c r="C161" s="67" t="s">
        <v>1819</v>
      </c>
      <c r="D161" s="67" t="s">
        <v>1707</v>
      </c>
      <c r="E161" s="16" t="s">
        <v>1820</v>
      </c>
      <c r="F161" s="52">
        <f>G161+H161+I161+J161</f>
        <v>23676812</v>
      </c>
      <c r="G161" s="30">
        <v>2377033</v>
      </c>
      <c r="H161" s="30">
        <v>7300248</v>
      </c>
      <c r="I161" s="30">
        <v>0</v>
      </c>
      <c r="J161" s="30">
        <v>13999531</v>
      </c>
      <c r="K161" s="30"/>
      <c r="L161" s="60"/>
    </row>
    <row r="162" spans="1:12" ht="15">
      <c r="A162" s="67">
        <v>132</v>
      </c>
      <c r="B162" s="68" t="s">
        <v>1821</v>
      </c>
      <c r="C162" s="67" t="s">
        <v>1822</v>
      </c>
      <c r="D162" s="67" t="s">
        <v>1707</v>
      </c>
      <c r="E162" s="16" t="s">
        <v>1823</v>
      </c>
      <c r="F162" s="52">
        <f>G162+H162+I162+J162</f>
        <v>689271</v>
      </c>
      <c r="G162" s="30">
        <v>0</v>
      </c>
      <c r="H162" s="30">
        <v>0</v>
      </c>
      <c r="I162" s="30">
        <v>48000</v>
      </c>
      <c r="J162" s="30">
        <v>641271</v>
      </c>
      <c r="K162" s="30"/>
      <c r="L162" s="60"/>
    </row>
    <row r="163" spans="1:12" ht="15">
      <c r="A163" s="67">
        <v>133</v>
      </c>
      <c r="B163" s="68" t="s">
        <v>1824</v>
      </c>
      <c r="C163" s="67" t="s">
        <v>1825</v>
      </c>
      <c r="D163" s="67" t="s">
        <v>1707</v>
      </c>
      <c r="E163" s="16" t="s">
        <v>1826</v>
      </c>
      <c r="F163" s="52">
        <f>G163+H163+I163+J163</f>
        <v>146870</v>
      </c>
      <c r="G163" s="30">
        <v>0</v>
      </c>
      <c r="H163" s="30">
        <v>14550</v>
      </c>
      <c r="I163" s="30">
        <v>0</v>
      </c>
      <c r="J163" s="30">
        <v>132320</v>
      </c>
      <c r="K163" s="50"/>
      <c r="L163" s="60"/>
    </row>
    <row r="164" spans="1:12" ht="15">
      <c r="A164" s="67">
        <v>134</v>
      </c>
      <c r="B164" s="68" t="s">
        <v>1828</v>
      </c>
      <c r="C164" s="67" t="s">
        <v>1829</v>
      </c>
      <c r="D164" s="67" t="s">
        <v>1827</v>
      </c>
      <c r="E164" s="16" t="s">
        <v>1830</v>
      </c>
      <c r="F164" s="52">
        <f>G164+H164+I164+J164</f>
        <v>3695325</v>
      </c>
      <c r="G164" s="30">
        <v>415200</v>
      </c>
      <c r="H164" s="30">
        <v>1672916</v>
      </c>
      <c r="I164" s="30">
        <v>23500</v>
      </c>
      <c r="J164" s="30">
        <v>1583709</v>
      </c>
      <c r="K164" s="30"/>
      <c r="L164" s="60"/>
    </row>
    <row r="165" spans="1:12" ht="15">
      <c r="A165" s="67">
        <v>135</v>
      </c>
      <c r="B165" s="68" t="s">
        <v>1831</v>
      </c>
      <c r="C165" s="67" t="s">
        <v>1832</v>
      </c>
      <c r="D165" s="67" t="s">
        <v>1827</v>
      </c>
      <c r="E165" s="16" t="s">
        <v>1833</v>
      </c>
      <c r="F165" s="52">
        <f>G165+H165+I165+J165</f>
        <v>49495</v>
      </c>
      <c r="G165" s="30">
        <v>0</v>
      </c>
      <c r="H165" s="30">
        <v>44325</v>
      </c>
      <c r="I165" s="30">
        <v>0</v>
      </c>
      <c r="J165" s="30">
        <v>5170</v>
      </c>
      <c r="K165" s="52"/>
      <c r="L165" s="60"/>
    </row>
    <row r="166" spans="1:12" ht="15">
      <c r="A166" s="67">
        <v>136</v>
      </c>
      <c r="B166" s="68" t="s">
        <v>1834</v>
      </c>
      <c r="C166" s="67" t="s">
        <v>1835</v>
      </c>
      <c r="D166" s="67" t="s">
        <v>1827</v>
      </c>
      <c r="E166" s="16" t="s">
        <v>1836</v>
      </c>
      <c r="F166" s="52">
        <f>G166+H166+I166+J166</f>
        <v>3256010</v>
      </c>
      <c r="G166" s="30">
        <v>512000</v>
      </c>
      <c r="H166" s="30">
        <v>1806767</v>
      </c>
      <c r="I166" s="30">
        <v>0</v>
      </c>
      <c r="J166" s="30">
        <v>937243</v>
      </c>
      <c r="K166" s="30"/>
      <c r="L166" s="60"/>
    </row>
    <row r="167" spans="1:12" s="5" customFormat="1" ht="15">
      <c r="A167" s="67">
        <v>137</v>
      </c>
      <c r="B167" s="68" t="s">
        <v>1837</v>
      </c>
      <c r="C167" s="67" t="s">
        <v>1838</v>
      </c>
      <c r="D167" s="67" t="s">
        <v>1827</v>
      </c>
      <c r="E167" s="16" t="s">
        <v>1839</v>
      </c>
      <c r="F167" s="52">
        <f>G167+H167+I167+J167</f>
        <v>4853882</v>
      </c>
      <c r="G167" s="30">
        <v>0</v>
      </c>
      <c r="H167" s="30">
        <v>1948456</v>
      </c>
      <c r="I167" s="30">
        <v>1150000</v>
      </c>
      <c r="J167" s="30">
        <v>1755426</v>
      </c>
      <c r="K167" s="30"/>
      <c r="L167" s="60"/>
    </row>
    <row r="168" spans="1:12" ht="15">
      <c r="A168" s="67">
        <v>138</v>
      </c>
      <c r="B168" s="68" t="s">
        <v>1840</v>
      </c>
      <c r="C168" s="67" t="s">
        <v>1841</v>
      </c>
      <c r="D168" s="67" t="s">
        <v>1827</v>
      </c>
      <c r="E168" s="16" t="s">
        <v>1842</v>
      </c>
      <c r="F168" s="52">
        <f>G168+H168+I168+J168</f>
        <v>3463683</v>
      </c>
      <c r="G168" s="30">
        <v>460500</v>
      </c>
      <c r="H168" s="30">
        <v>1224233</v>
      </c>
      <c r="I168" s="30">
        <v>35995</v>
      </c>
      <c r="J168" s="30">
        <v>1742955</v>
      </c>
      <c r="K168" s="30"/>
      <c r="L168" s="60"/>
    </row>
    <row r="169" spans="1:12" ht="15">
      <c r="A169" s="67">
        <v>139</v>
      </c>
      <c r="B169" s="68" t="s">
        <v>1843</v>
      </c>
      <c r="C169" s="67" t="s">
        <v>1844</v>
      </c>
      <c r="D169" s="67" t="s">
        <v>1827</v>
      </c>
      <c r="E169" s="16" t="s">
        <v>1845</v>
      </c>
      <c r="F169" s="52">
        <f>G169+H169+I169+J169</f>
        <v>4898401</v>
      </c>
      <c r="G169" s="30">
        <v>846370</v>
      </c>
      <c r="H169" s="30">
        <v>646762</v>
      </c>
      <c r="I169" s="30">
        <v>580500</v>
      </c>
      <c r="J169" s="30">
        <v>2824769</v>
      </c>
      <c r="K169" s="50"/>
      <c r="L169" s="60"/>
    </row>
    <row r="170" spans="1:12" ht="15">
      <c r="A170" s="67">
        <v>140</v>
      </c>
      <c r="B170" s="68" t="s">
        <v>1846</v>
      </c>
      <c r="C170" s="67" t="s">
        <v>1847</v>
      </c>
      <c r="D170" s="67" t="s">
        <v>1827</v>
      </c>
      <c r="E170" s="16" t="s">
        <v>1848</v>
      </c>
      <c r="F170" s="52">
        <f>G170+H170+I170+J170</f>
        <v>373565</v>
      </c>
      <c r="G170" s="30">
        <v>0</v>
      </c>
      <c r="H170" s="30">
        <v>310163</v>
      </c>
      <c r="I170" s="30">
        <v>0</v>
      </c>
      <c r="J170" s="30">
        <v>63402</v>
      </c>
      <c r="K170" s="30"/>
      <c r="L170" s="60"/>
    </row>
    <row r="171" spans="1:12" ht="15">
      <c r="A171" s="67">
        <v>141</v>
      </c>
      <c r="B171" s="68" t="s">
        <v>1849</v>
      </c>
      <c r="C171" s="67" t="s">
        <v>1850</v>
      </c>
      <c r="D171" s="67" t="s">
        <v>1827</v>
      </c>
      <c r="E171" s="16" t="s">
        <v>1851</v>
      </c>
      <c r="F171" s="52">
        <f>G171+H171+I171+J171</f>
        <v>48614588</v>
      </c>
      <c r="G171" s="30">
        <v>13520566</v>
      </c>
      <c r="H171" s="30">
        <v>9602714</v>
      </c>
      <c r="I171" s="30">
        <v>9502000</v>
      </c>
      <c r="J171" s="30">
        <v>15989308</v>
      </c>
      <c r="K171" s="30"/>
      <c r="L171" s="60"/>
    </row>
    <row r="172" spans="1:12" ht="15">
      <c r="A172" s="67">
        <v>142</v>
      </c>
      <c r="B172" s="68" t="s">
        <v>1852</v>
      </c>
      <c r="C172" s="67" t="s">
        <v>1853</v>
      </c>
      <c r="D172" s="67" t="s">
        <v>1827</v>
      </c>
      <c r="E172" s="16" t="s">
        <v>1854</v>
      </c>
      <c r="F172" s="52">
        <f>G172+H172+I172+J172</f>
        <v>72656787</v>
      </c>
      <c r="G172" s="30">
        <v>12352160</v>
      </c>
      <c r="H172" s="30">
        <v>19814413</v>
      </c>
      <c r="I172" s="30">
        <v>3567542</v>
      </c>
      <c r="J172" s="30">
        <v>36922672</v>
      </c>
      <c r="K172" s="30"/>
      <c r="L172" s="60"/>
    </row>
    <row r="173" spans="1:12" ht="15">
      <c r="A173" s="67">
        <v>143</v>
      </c>
      <c r="B173" s="68" t="s">
        <v>1855</v>
      </c>
      <c r="C173" s="67" t="s">
        <v>1856</v>
      </c>
      <c r="D173" s="67" t="s">
        <v>1827</v>
      </c>
      <c r="E173" s="16" t="s">
        <v>1857</v>
      </c>
      <c r="F173" s="52">
        <f>G173+H173+I173+J173</f>
        <v>176120</v>
      </c>
      <c r="G173" s="30">
        <v>20700</v>
      </c>
      <c r="H173" s="30">
        <v>106704</v>
      </c>
      <c r="I173" s="30">
        <v>9500</v>
      </c>
      <c r="J173" s="30">
        <v>39216</v>
      </c>
      <c r="K173" s="30"/>
      <c r="L173" s="60"/>
    </row>
    <row r="174" spans="1:12" ht="15">
      <c r="A174" s="67">
        <v>144</v>
      </c>
      <c r="B174" s="68" t="s">
        <v>1858</v>
      </c>
      <c r="C174" s="67" t="s">
        <v>1859</v>
      </c>
      <c r="D174" s="67" t="s">
        <v>1827</v>
      </c>
      <c r="E174" s="16" t="s">
        <v>1860</v>
      </c>
      <c r="F174" s="52">
        <f>G174+H174+I174+J174</f>
        <v>965335</v>
      </c>
      <c r="G174" s="30">
        <v>140150</v>
      </c>
      <c r="H174" s="30">
        <v>377504</v>
      </c>
      <c r="I174" s="30">
        <v>48788</v>
      </c>
      <c r="J174" s="30">
        <v>398893</v>
      </c>
      <c r="K174" s="30"/>
      <c r="L174" s="60"/>
    </row>
    <row r="175" spans="1:12" ht="15">
      <c r="A175" s="67">
        <v>145</v>
      </c>
      <c r="B175" s="68" t="s">
        <v>1861</v>
      </c>
      <c r="C175" s="67" t="s">
        <v>1862</v>
      </c>
      <c r="D175" s="67" t="s">
        <v>1827</v>
      </c>
      <c r="E175" s="16" t="s">
        <v>1863</v>
      </c>
      <c r="F175" s="52">
        <f>G175+H175+I175+J175</f>
        <v>4329721</v>
      </c>
      <c r="G175" s="30">
        <v>169100</v>
      </c>
      <c r="H175" s="30">
        <v>2566613</v>
      </c>
      <c r="I175" s="30">
        <v>41500</v>
      </c>
      <c r="J175" s="30">
        <v>1552508</v>
      </c>
      <c r="K175" s="30"/>
      <c r="L175" s="60"/>
    </row>
    <row r="176" spans="1:12" ht="15">
      <c r="A176" s="67">
        <v>146</v>
      </c>
      <c r="B176" s="68" t="s">
        <v>1864</v>
      </c>
      <c r="C176" s="67" t="s">
        <v>1865</v>
      </c>
      <c r="D176" s="67" t="s">
        <v>1827</v>
      </c>
      <c r="E176" s="16" t="s">
        <v>1866</v>
      </c>
      <c r="F176" s="52">
        <f>G176+H176+I176+J176</f>
        <v>2381385</v>
      </c>
      <c r="G176" s="30">
        <v>1475000</v>
      </c>
      <c r="H176" s="30">
        <v>532571</v>
      </c>
      <c r="I176" s="30">
        <v>0</v>
      </c>
      <c r="J176" s="30">
        <v>373814</v>
      </c>
      <c r="K176" s="30"/>
      <c r="L176" s="60"/>
    </row>
    <row r="177" spans="1:12" ht="15">
      <c r="A177" s="67">
        <v>147</v>
      </c>
      <c r="B177" s="68" t="s">
        <v>1867</v>
      </c>
      <c r="C177" s="67" t="s">
        <v>1868</v>
      </c>
      <c r="D177" s="67" t="s">
        <v>1827</v>
      </c>
      <c r="E177" s="16" t="s">
        <v>1869</v>
      </c>
      <c r="F177" s="52">
        <f>G177+H177+I177+J177</f>
        <v>12728997</v>
      </c>
      <c r="G177" s="30">
        <v>0</v>
      </c>
      <c r="H177" s="30">
        <v>2929027</v>
      </c>
      <c r="I177" s="30">
        <v>0</v>
      </c>
      <c r="J177" s="30">
        <v>9799970</v>
      </c>
      <c r="K177" s="30"/>
      <c r="L177" s="60"/>
    </row>
    <row r="178" spans="1:12" ht="15">
      <c r="A178" s="67">
        <v>148</v>
      </c>
      <c r="B178" s="68" t="s">
        <v>1870</v>
      </c>
      <c r="C178" s="67" t="s">
        <v>1871</v>
      </c>
      <c r="D178" s="67" t="s">
        <v>1827</v>
      </c>
      <c r="E178" s="16" t="s">
        <v>1872</v>
      </c>
      <c r="F178" s="52">
        <f>G178+H178+I178+J178</f>
        <v>45417096</v>
      </c>
      <c r="G178" s="30">
        <v>1382905</v>
      </c>
      <c r="H178" s="30">
        <v>11378806</v>
      </c>
      <c r="I178" s="30">
        <v>15968620</v>
      </c>
      <c r="J178" s="30">
        <v>16686765</v>
      </c>
      <c r="K178" s="30"/>
      <c r="L178" s="60"/>
    </row>
    <row r="179" spans="1:12" ht="15">
      <c r="A179" s="67">
        <v>149</v>
      </c>
      <c r="B179" s="68" t="s">
        <v>1873</v>
      </c>
      <c r="C179" s="67" t="s">
        <v>1874</v>
      </c>
      <c r="D179" s="67" t="s">
        <v>1827</v>
      </c>
      <c r="E179" s="16" t="s">
        <v>1875</v>
      </c>
      <c r="F179" s="52">
        <f>G179+H179+I179+J179</f>
        <v>6662864</v>
      </c>
      <c r="G179" s="30">
        <v>932050</v>
      </c>
      <c r="H179" s="30">
        <v>4178947</v>
      </c>
      <c r="I179" s="30">
        <v>546148</v>
      </c>
      <c r="J179" s="30">
        <v>1005719</v>
      </c>
      <c r="K179" s="30"/>
      <c r="L179" s="60"/>
    </row>
    <row r="180" spans="1:12" ht="15">
      <c r="A180" s="67">
        <v>150</v>
      </c>
      <c r="B180" s="68" t="s">
        <v>1876</v>
      </c>
      <c r="C180" s="67" t="s">
        <v>1877</v>
      </c>
      <c r="D180" s="67" t="s">
        <v>1827</v>
      </c>
      <c r="E180" s="16" t="s">
        <v>1878</v>
      </c>
      <c r="F180" s="52">
        <f>G180+H180+I180+J180</f>
        <v>11331837</v>
      </c>
      <c r="G180" s="30">
        <v>2732250</v>
      </c>
      <c r="H180" s="30">
        <v>6970239</v>
      </c>
      <c r="I180" s="30">
        <v>316000</v>
      </c>
      <c r="J180" s="30">
        <v>1313348</v>
      </c>
      <c r="K180" s="30"/>
      <c r="L180" s="60"/>
    </row>
    <row r="181" spans="1:12" ht="15">
      <c r="A181" s="67">
        <v>151</v>
      </c>
      <c r="B181" s="68" t="s">
        <v>1879</v>
      </c>
      <c r="C181" s="67" t="s">
        <v>1880</v>
      </c>
      <c r="D181" s="67" t="s">
        <v>1827</v>
      </c>
      <c r="E181" s="16" t="s">
        <v>1881</v>
      </c>
      <c r="F181" s="52">
        <f>G181+H181+I181+J181</f>
        <v>3445194</v>
      </c>
      <c r="G181" s="30">
        <v>382000</v>
      </c>
      <c r="H181" s="30">
        <v>2098421</v>
      </c>
      <c r="I181" s="30">
        <v>21250</v>
      </c>
      <c r="J181" s="30">
        <v>943523</v>
      </c>
      <c r="K181" s="30"/>
      <c r="L181" s="60"/>
    </row>
    <row r="182" spans="1:12" ht="15">
      <c r="A182" s="67">
        <v>152</v>
      </c>
      <c r="B182" s="68" t="s">
        <v>1882</v>
      </c>
      <c r="C182" s="67" t="s">
        <v>1883</v>
      </c>
      <c r="D182" s="67" t="s">
        <v>1827</v>
      </c>
      <c r="E182" s="16" t="s">
        <v>1884</v>
      </c>
      <c r="F182" s="52">
        <f>G182+H182+I182+J182</f>
        <v>451930</v>
      </c>
      <c r="G182" s="30">
        <v>0</v>
      </c>
      <c r="H182" s="30">
        <v>79692</v>
      </c>
      <c r="I182" s="30">
        <v>7000</v>
      </c>
      <c r="J182" s="30">
        <v>365238</v>
      </c>
      <c r="K182" s="50"/>
      <c r="L182" s="60"/>
    </row>
    <row r="183" spans="1:12" ht="15">
      <c r="A183" s="67">
        <v>153</v>
      </c>
      <c r="B183" s="68" t="s">
        <v>1885</v>
      </c>
      <c r="C183" s="67" t="s">
        <v>1886</v>
      </c>
      <c r="D183" s="67" t="s">
        <v>1827</v>
      </c>
      <c r="E183" s="16" t="s">
        <v>1887</v>
      </c>
      <c r="F183" s="52">
        <f>G183+H183+I183+J183</f>
        <v>656959</v>
      </c>
      <c r="G183" s="30">
        <v>0</v>
      </c>
      <c r="H183" s="30">
        <v>396669</v>
      </c>
      <c r="I183" s="30">
        <v>15000</v>
      </c>
      <c r="J183" s="30">
        <v>245290</v>
      </c>
      <c r="K183" s="30"/>
      <c r="L183" s="60"/>
    </row>
    <row r="184" spans="1:12" s="5" customFormat="1" ht="15">
      <c r="A184" s="67">
        <v>154</v>
      </c>
      <c r="B184" s="68" t="s">
        <v>1888</v>
      </c>
      <c r="C184" s="67" t="s">
        <v>1889</v>
      </c>
      <c r="D184" s="67" t="s">
        <v>1827</v>
      </c>
      <c r="E184" s="16" t="s">
        <v>1890</v>
      </c>
      <c r="F184" s="52">
        <f>G184+H184+I184+J184</f>
        <v>4642035</v>
      </c>
      <c r="G184" s="30">
        <v>154925</v>
      </c>
      <c r="H184" s="30">
        <v>435085</v>
      </c>
      <c r="I184" s="30">
        <v>3867000</v>
      </c>
      <c r="J184" s="30">
        <v>185025</v>
      </c>
      <c r="K184" s="30"/>
      <c r="L184" s="60"/>
    </row>
    <row r="185" spans="1:12" ht="15">
      <c r="A185" s="67">
        <v>155</v>
      </c>
      <c r="B185" s="68" t="s">
        <v>1891</v>
      </c>
      <c r="C185" s="67" t="s">
        <v>1892</v>
      </c>
      <c r="D185" s="67" t="s">
        <v>1827</v>
      </c>
      <c r="E185" s="16" t="s">
        <v>1893</v>
      </c>
      <c r="F185" s="52">
        <f>G185+H185+I185+J185</f>
        <v>2786701</v>
      </c>
      <c r="G185" s="30">
        <v>0</v>
      </c>
      <c r="H185" s="30">
        <v>1506568</v>
      </c>
      <c r="I185" s="30">
        <v>16901</v>
      </c>
      <c r="J185" s="30">
        <v>1263232</v>
      </c>
      <c r="K185" s="30"/>
      <c r="L185" s="60"/>
    </row>
    <row r="186" spans="1:12" ht="15">
      <c r="A186" s="67">
        <v>156</v>
      </c>
      <c r="B186" s="68" t="s">
        <v>1894</v>
      </c>
      <c r="C186" s="67" t="s">
        <v>1895</v>
      </c>
      <c r="D186" s="67" t="s">
        <v>1827</v>
      </c>
      <c r="E186" s="16" t="s">
        <v>1896</v>
      </c>
      <c r="F186" s="52">
        <f>G186+H186+I186+J186</f>
        <v>1643364</v>
      </c>
      <c r="G186" s="30">
        <v>120000</v>
      </c>
      <c r="H186" s="30">
        <v>751967</v>
      </c>
      <c r="I186" s="30">
        <v>412003</v>
      </c>
      <c r="J186" s="30">
        <v>359394</v>
      </c>
      <c r="K186" s="30"/>
      <c r="L186" s="60"/>
    </row>
    <row r="187" spans="1:12" ht="15">
      <c r="A187" s="67">
        <v>157</v>
      </c>
      <c r="B187" s="68" t="s">
        <v>1897</v>
      </c>
      <c r="C187" s="67" t="s">
        <v>1898</v>
      </c>
      <c r="D187" s="67" t="s">
        <v>1827</v>
      </c>
      <c r="E187" s="16" t="s">
        <v>1899</v>
      </c>
      <c r="F187" s="52">
        <f>G187+H187+I187+J187</f>
        <v>1020869</v>
      </c>
      <c r="G187" s="30">
        <v>0</v>
      </c>
      <c r="H187" s="30">
        <v>1020869</v>
      </c>
      <c r="I187" s="30">
        <v>0</v>
      </c>
      <c r="J187" s="30">
        <v>0</v>
      </c>
      <c r="K187" s="30"/>
      <c r="L187" s="60"/>
    </row>
    <row r="188" spans="1:12" ht="15">
      <c r="A188" s="67">
        <v>158</v>
      </c>
      <c r="B188" s="68" t="s">
        <v>1900</v>
      </c>
      <c r="C188" s="67" t="s">
        <v>1901</v>
      </c>
      <c r="D188" s="67" t="s">
        <v>1827</v>
      </c>
      <c r="E188" s="16" t="s">
        <v>1902</v>
      </c>
      <c r="F188" s="52">
        <f>G188+H188+I188+J188</f>
        <v>887884</v>
      </c>
      <c r="G188" s="30">
        <v>0</v>
      </c>
      <c r="H188" s="30">
        <v>857761</v>
      </c>
      <c r="I188" s="30">
        <v>4500</v>
      </c>
      <c r="J188" s="30">
        <v>25623</v>
      </c>
      <c r="K188" s="30"/>
      <c r="L188" s="60"/>
    </row>
    <row r="189" spans="1:12" ht="15">
      <c r="A189" s="67">
        <v>159</v>
      </c>
      <c r="B189" s="68" t="s">
        <v>1903</v>
      </c>
      <c r="C189" s="67" t="s">
        <v>1904</v>
      </c>
      <c r="D189" s="67" t="s">
        <v>1827</v>
      </c>
      <c r="E189" s="16" t="s">
        <v>1905</v>
      </c>
      <c r="F189" s="52">
        <f>G189+H189+I189+J189</f>
        <v>1143551</v>
      </c>
      <c r="G189" s="30">
        <v>13050</v>
      </c>
      <c r="H189" s="30">
        <v>775225</v>
      </c>
      <c r="I189" s="30">
        <v>0</v>
      </c>
      <c r="J189" s="30">
        <v>355276</v>
      </c>
      <c r="K189" s="30"/>
      <c r="L189" s="60"/>
    </row>
    <row r="190" spans="1:12" ht="15">
      <c r="A190" s="67">
        <v>160</v>
      </c>
      <c r="B190" s="68" t="s">
        <v>1906</v>
      </c>
      <c r="C190" s="67" t="s">
        <v>1907</v>
      </c>
      <c r="D190" s="67" t="s">
        <v>1827</v>
      </c>
      <c r="E190" s="16" t="s">
        <v>1908</v>
      </c>
      <c r="F190" s="52">
        <f>G190+H190+I190+J190</f>
        <v>18136400</v>
      </c>
      <c r="G190" s="30">
        <v>839100</v>
      </c>
      <c r="H190" s="30">
        <v>4833352</v>
      </c>
      <c r="I190" s="30">
        <v>819389</v>
      </c>
      <c r="J190" s="30">
        <v>11644559</v>
      </c>
      <c r="K190" s="30"/>
      <c r="L190" s="60"/>
    </row>
    <row r="191" spans="1:12" ht="15">
      <c r="A191" s="67">
        <v>161</v>
      </c>
      <c r="B191" s="68" t="s">
        <v>1909</v>
      </c>
      <c r="C191" s="67" t="s">
        <v>1910</v>
      </c>
      <c r="D191" s="67" t="s">
        <v>1827</v>
      </c>
      <c r="E191" s="16" t="s">
        <v>1911</v>
      </c>
      <c r="F191" s="52">
        <f>G191+H191+I191+J191</f>
        <v>12800550</v>
      </c>
      <c r="G191" s="30">
        <v>10774400</v>
      </c>
      <c r="H191" s="30">
        <v>979811</v>
      </c>
      <c r="I191" s="30">
        <v>186450</v>
      </c>
      <c r="J191" s="30">
        <v>859889</v>
      </c>
      <c r="K191" s="30"/>
      <c r="L191" s="60"/>
    </row>
    <row r="192" spans="1:12" ht="15">
      <c r="A192" s="67">
        <v>162</v>
      </c>
      <c r="B192" s="68" t="s">
        <v>1912</v>
      </c>
      <c r="C192" s="67" t="s">
        <v>1913</v>
      </c>
      <c r="D192" s="67" t="s">
        <v>1827</v>
      </c>
      <c r="E192" s="16" t="s">
        <v>1914</v>
      </c>
      <c r="F192" s="52">
        <f>G192+H192+I192+J192</f>
        <v>734550</v>
      </c>
      <c r="G192" s="30">
        <v>0</v>
      </c>
      <c r="H192" s="30">
        <v>103400</v>
      </c>
      <c r="I192" s="30">
        <v>626150</v>
      </c>
      <c r="J192" s="30">
        <v>5000</v>
      </c>
      <c r="K192" s="30"/>
      <c r="L192" s="45"/>
    </row>
    <row r="193" spans="1:12" ht="15">
      <c r="A193" s="67">
        <v>163</v>
      </c>
      <c r="B193" s="68" t="s">
        <v>1915</v>
      </c>
      <c r="C193" s="67" t="s">
        <v>1916</v>
      </c>
      <c r="D193" s="67" t="s">
        <v>1827</v>
      </c>
      <c r="E193" s="16" t="s">
        <v>1917</v>
      </c>
      <c r="F193" s="52">
        <f>G193+H193+I193+J193</f>
        <v>6270168</v>
      </c>
      <c r="G193" s="30">
        <v>502155</v>
      </c>
      <c r="H193" s="30">
        <v>2706771</v>
      </c>
      <c r="I193" s="30">
        <v>0</v>
      </c>
      <c r="J193" s="30">
        <v>3061242</v>
      </c>
      <c r="K193" s="30"/>
      <c r="L193" s="60"/>
    </row>
    <row r="194" spans="1:12" ht="15">
      <c r="A194" s="67">
        <v>164</v>
      </c>
      <c r="B194" s="68" t="s">
        <v>1918</v>
      </c>
      <c r="C194" s="67" t="s">
        <v>1919</v>
      </c>
      <c r="D194" s="67" t="s">
        <v>1827</v>
      </c>
      <c r="E194" s="16" t="s">
        <v>1920</v>
      </c>
      <c r="F194" s="52">
        <f>G194+H194+I194+J194</f>
        <v>2377749</v>
      </c>
      <c r="G194" s="30">
        <v>535752</v>
      </c>
      <c r="H194" s="30">
        <v>838701</v>
      </c>
      <c r="I194" s="30">
        <v>5600</v>
      </c>
      <c r="J194" s="30">
        <v>997696</v>
      </c>
      <c r="K194" s="30"/>
      <c r="L194" s="60"/>
    </row>
    <row r="195" spans="1:12" ht="15">
      <c r="A195" s="67">
        <v>165</v>
      </c>
      <c r="B195" s="68" t="s">
        <v>1921</v>
      </c>
      <c r="C195" s="67" t="s">
        <v>1922</v>
      </c>
      <c r="D195" s="67" t="s">
        <v>1827</v>
      </c>
      <c r="E195" s="16" t="s">
        <v>1923</v>
      </c>
      <c r="F195" s="52">
        <f>G195+H195+I195+J195</f>
        <v>1659168</v>
      </c>
      <c r="G195" s="30">
        <v>65350</v>
      </c>
      <c r="H195" s="30">
        <v>1098086</v>
      </c>
      <c r="I195" s="30">
        <v>0</v>
      </c>
      <c r="J195" s="30">
        <v>495732</v>
      </c>
      <c r="K195" s="30"/>
      <c r="L195" s="60"/>
    </row>
    <row r="196" spans="1:12" ht="15">
      <c r="A196" s="67">
        <v>166</v>
      </c>
      <c r="B196" s="68" t="s">
        <v>1924</v>
      </c>
      <c r="C196" s="67" t="s">
        <v>1925</v>
      </c>
      <c r="D196" s="67" t="s">
        <v>1827</v>
      </c>
      <c r="E196" s="16" t="s">
        <v>1926</v>
      </c>
      <c r="F196" s="52">
        <f>G196+H196+I196+J196</f>
        <v>0</v>
      </c>
      <c r="G196" s="30">
        <v>0</v>
      </c>
      <c r="H196" s="30">
        <v>0</v>
      </c>
      <c r="I196" s="30">
        <v>0</v>
      </c>
      <c r="J196" s="30">
        <v>0</v>
      </c>
      <c r="K196" s="30"/>
      <c r="L196" s="60"/>
    </row>
    <row r="197" spans="1:12" ht="15">
      <c r="A197" s="67">
        <v>167</v>
      </c>
      <c r="B197" s="68" t="s">
        <v>1927</v>
      </c>
      <c r="C197" s="67" t="s">
        <v>1928</v>
      </c>
      <c r="D197" s="67" t="s">
        <v>1827</v>
      </c>
      <c r="E197" s="16" t="s">
        <v>1929</v>
      </c>
      <c r="F197" s="52">
        <f>G197+H197+I197+J197</f>
        <v>44261215</v>
      </c>
      <c r="G197" s="30">
        <v>1628500</v>
      </c>
      <c r="H197" s="30">
        <v>6820231</v>
      </c>
      <c r="I197" s="30">
        <v>6822507</v>
      </c>
      <c r="J197" s="30">
        <v>28989977</v>
      </c>
      <c r="K197" s="30"/>
      <c r="L197" s="45"/>
    </row>
    <row r="198" spans="1:12" ht="15">
      <c r="A198" s="67">
        <v>168</v>
      </c>
      <c r="B198" s="68" t="s">
        <v>1930</v>
      </c>
      <c r="C198" s="67" t="s">
        <v>1931</v>
      </c>
      <c r="D198" s="67" t="s">
        <v>1827</v>
      </c>
      <c r="E198" s="16" t="s">
        <v>1932</v>
      </c>
      <c r="F198" s="52">
        <f>G198+H198+I198+J198</f>
        <v>5142912</v>
      </c>
      <c r="G198" s="30">
        <v>1821595</v>
      </c>
      <c r="H198" s="30">
        <v>2001485</v>
      </c>
      <c r="I198" s="30">
        <v>577840</v>
      </c>
      <c r="J198" s="30">
        <v>741992</v>
      </c>
      <c r="K198" s="30"/>
      <c r="L198" s="60"/>
    </row>
    <row r="199" spans="1:12" ht="15">
      <c r="A199" s="67">
        <v>169</v>
      </c>
      <c r="B199" s="68" t="s">
        <v>1933</v>
      </c>
      <c r="C199" s="67" t="s">
        <v>1934</v>
      </c>
      <c r="D199" s="67" t="s">
        <v>1827</v>
      </c>
      <c r="E199" s="16" t="s">
        <v>1935</v>
      </c>
      <c r="F199" s="52">
        <f>G199+H199+I199+J199</f>
        <v>14526771</v>
      </c>
      <c r="G199" s="30">
        <v>2489826</v>
      </c>
      <c r="H199" s="30">
        <v>7321104</v>
      </c>
      <c r="I199" s="30">
        <v>834467</v>
      </c>
      <c r="J199" s="30">
        <v>3881374</v>
      </c>
      <c r="K199" s="30"/>
      <c r="L199" s="60"/>
    </row>
    <row r="200" spans="1:12" ht="15">
      <c r="A200" s="67">
        <v>170</v>
      </c>
      <c r="B200" s="68" t="s">
        <v>1936</v>
      </c>
      <c r="C200" s="67" t="s">
        <v>1937</v>
      </c>
      <c r="D200" s="67" t="s">
        <v>1827</v>
      </c>
      <c r="E200" s="16" t="s">
        <v>1938</v>
      </c>
      <c r="F200" s="52">
        <f>G200+H200+I200+J200</f>
        <v>416329</v>
      </c>
      <c r="G200" s="30">
        <v>0</v>
      </c>
      <c r="H200" s="30">
        <v>408129</v>
      </c>
      <c r="I200" s="30">
        <v>0</v>
      </c>
      <c r="J200" s="30">
        <v>8200</v>
      </c>
      <c r="K200" s="30"/>
      <c r="L200" s="60"/>
    </row>
    <row r="201" spans="1:12" ht="15">
      <c r="A201" s="67">
        <v>171</v>
      </c>
      <c r="B201" s="68" t="s">
        <v>1940</v>
      </c>
      <c r="C201" s="67" t="s">
        <v>1941</v>
      </c>
      <c r="D201" s="67" t="s">
        <v>1939</v>
      </c>
      <c r="E201" s="16" t="s">
        <v>1942</v>
      </c>
      <c r="F201" s="52">
        <f>G201+H201+I201+J201</f>
        <v>43012113</v>
      </c>
      <c r="G201" s="30">
        <v>33923097</v>
      </c>
      <c r="H201" s="30">
        <v>5617408</v>
      </c>
      <c r="I201" s="30">
        <v>66200</v>
      </c>
      <c r="J201" s="30">
        <v>3405408</v>
      </c>
      <c r="K201" s="50"/>
      <c r="L201" s="60"/>
    </row>
    <row r="202" spans="1:12" ht="15">
      <c r="A202" s="67">
        <v>172</v>
      </c>
      <c r="B202" s="68" t="s">
        <v>1943</v>
      </c>
      <c r="C202" s="67" t="s">
        <v>1944</v>
      </c>
      <c r="D202" s="67" t="s">
        <v>1939</v>
      </c>
      <c r="E202" s="16" t="s">
        <v>1945</v>
      </c>
      <c r="F202" s="52">
        <f>G202+H202+I202+J202</f>
        <v>20534618</v>
      </c>
      <c r="G202" s="30">
        <v>4791697</v>
      </c>
      <c r="H202" s="30">
        <v>5374883</v>
      </c>
      <c r="I202" s="30">
        <v>6460000</v>
      </c>
      <c r="J202" s="30">
        <v>3908038</v>
      </c>
      <c r="K202" s="30"/>
      <c r="L202" s="60"/>
    </row>
    <row r="203" spans="1:12" ht="15">
      <c r="A203" s="67">
        <v>173</v>
      </c>
      <c r="B203" s="68" t="s">
        <v>1946</v>
      </c>
      <c r="C203" s="67" t="s">
        <v>1947</v>
      </c>
      <c r="D203" s="67" t="s">
        <v>1939</v>
      </c>
      <c r="E203" s="16" t="s">
        <v>1948</v>
      </c>
      <c r="F203" s="52">
        <f>G203+H203+I203+J203</f>
        <v>2374523</v>
      </c>
      <c r="G203" s="30">
        <v>1146450</v>
      </c>
      <c r="H203" s="30">
        <v>1161971</v>
      </c>
      <c r="I203" s="30">
        <v>58500</v>
      </c>
      <c r="J203" s="30">
        <v>7602</v>
      </c>
      <c r="K203" s="30"/>
      <c r="L203" s="60"/>
    </row>
    <row r="204" spans="1:12" ht="15">
      <c r="A204" s="67">
        <v>174</v>
      </c>
      <c r="B204" s="68" t="s">
        <v>1949</v>
      </c>
      <c r="C204" s="67" t="s">
        <v>1950</v>
      </c>
      <c r="D204" s="67" t="s">
        <v>1939</v>
      </c>
      <c r="E204" s="16" t="s">
        <v>1951</v>
      </c>
      <c r="F204" s="52">
        <f>G204+H204+I204+J204</f>
        <v>5711618</v>
      </c>
      <c r="G204" s="30">
        <v>663635</v>
      </c>
      <c r="H204" s="30">
        <v>2243972</v>
      </c>
      <c r="I204" s="30">
        <v>575200</v>
      </c>
      <c r="J204" s="30">
        <v>2228811</v>
      </c>
      <c r="K204" s="30"/>
      <c r="L204" s="60"/>
    </row>
    <row r="205" spans="1:12" ht="15">
      <c r="A205" s="67">
        <v>175</v>
      </c>
      <c r="B205" s="68" t="s">
        <v>1952</v>
      </c>
      <c r="C205" s="67" t="s">
        <v>1953</v>
      </c>
      <c r="D205" s="67" t="s">
        <v>1939</v>
      </c>
      <c r="E205" s="16" t="s">
        <v>1954</v>
      </c>
      <c r="F205" s="52">
        <f>G205+H205+I205+J205</f>
        <v>19297208</v>
      </c>
      <c r="G205" s="30">
        <v>3348431</v>
      </c>
      <c r="H205" s="30">
        <v>8599281</v>
      </c>
      <c r="I205" s="30">
        <v>328975</v>
      </c>
      <c r="J205" s="30">
        <v>7020521</v>
      </c>
      <c r="K205" s="30"/>
      <c r="L205" s="60"/>
    </row>
    <row r="206" spans="1:12" ht="15">
      <c r="A206" s="67">
        <v>176</v>
      </c>
      <c r="B206" s="68" t="s">
        <v>1955</v>
      </c>
      <c r="C206" s="67" t="s">
        <v>1956</v>
      </c>
      <c r="D206" s="67" t="s">
        <v>1939</v>
      </c>
      <c r="E206" s="16" t="s">
        <v>1957</v>
      </c>
      <c r="F206" s="52">
        <f>G206+H206+I206+J206</f>
        <v>16985162</v>
      </c>
      <c r="G206" s="30">
        <v>8976993</v>
      </c>
      <c r="H206" s="30">
        <v>3992958</v>
      </c>
      <c r="I206" s="30">
        <v>1760680</v>
      </c>
      <c r="J206" s="30">
        <v>2254531</v>
      </c>
      <c r="K206" s="30"/>
      <c r="L206" s="60"/>
    </row>
    <row r="207" spans="1:12" ht="15">
      <c r="A207" s="67">
        <v>177</v>
      </c>
      <c r="B207" s="68" t="s">
        <v>1958</v>
      </c>
      <c r="C207" s="67" t="s">
        <v>1959</v>
      </c>
      <c r="D207" s="67" t="s">
        <v>1939</v>
      </c>
      <c r="E207" s="16" t="s">
        <v>1960</v>
      </c>
      <c r="F207" s="52">
        <f>G207+H207+I207+J207</f>
        <v>10275727</v>
      </c>
      <c r="G207" s="30">
        <v>4065654</v>
      </c>
      <c r="H207" s="30">
        <v>4702843</v>
      </c>
      <c r="I207" s="30">
        <v>0</v>
      </c>
      <c r="J207" s="30">
        <v>1507230</v>
      </c>
      <c r="K207" s="30"/>
      <c r="L207" s="60"/>
    </row>
    <row r="208" spans="1:12" ht="15">
      <c r="A208" s="67">
        <v>178</v>
      </c>
      <c r="B208" s="68" t="s">
        <v>1961</v>
      </c>
      <c r="C208" s="67" t="s">
        <v>1962</v>
      </c>
      <c r="D208" s="67" t="s">
        <v>1939</v>
      </c>
      <c r="E208" s="16" t="s">
        <v>1963</v>
      </c>
      <c r="F208" s="52">
        <f>G208+H208+I208+J208</f>
        <v>52725899</v>
      </c>
      <c r="G208" s="30">
        <v>31244441</v>
      </c>
      <c r="H208" s="30">
        <v>12824706</v>
      </c>
      <c r="I208" s="30">
        <v>3162226</v>
      </c>
      <c r="J208" s="30">
        <v>5494526</v>
      </c>
      <c r="K208" s="30"/>
      <c r="L208" s="60"/>
    </row>
    <row r="209" spans="1:12" s="5" customFormat="1" ht="15">
      <c r="A209" s="67">
        <v>179</v>
      </c>
      <c r="B209" s="68" t="s">
        <v>1964</v>
      </c>
      <c r="C209" s="67" t="s">
        <v>1965</v>
      </c>
      <c r="D209" s="67" t="s">
        <v>1939</v>
      </c>
      <c r="E209" s="16" t="s">
        <v>1966</v>
      </c>
      <c r="F209" s="52">
        <f>G209+H209+I209+J209</f>
        <v>25411864</v>
      </c>
      <c r="G209" s="30">
        <v>14299554</v>
      </c>
      <c r="H209" s="30">
        <v>7921170</v>
      </c>
      <c r="I209" s="30">
        <v>2496100</v>
      </c>
      <c r="J209" s="30">
        <v>695040</v>
      </c>
      <c r="K209" s="30"/>
      <c r="L209" s="60"/>
    </row>
    <row r="210" spans="1:12" ht="15">
      <c r="A210" s="67">
        <v>180</v>
      </c>
      <c r="B210" s="68" t="s">
        <v>1967</v>
      </c>
      <c r="C210" s="67" t="s">
        <v>1968</v>
      </c>
      <c r="D210" s="67" t="s">
        <v>1939</v>
      </c>
      <c r="E210" s="16" t="s">
        <v>1969</v>
      </c>
      <c r="F210" s="52">
        <f>G210+H210+I210+J210</f>
        <v>19477571</v>
      </c>
      <c r="G210" s="30">
        <v>12861264</v>
      </c>
      <c r="H210" s="30">
        <v>5419564</v>
      </c>
      <c r="I210" s="30">
        <v>0</v>
      </c>
      <c r="J210" s="30">
        <v>1196743</v>
      </c>
      <c r="K210" s="30"/>
      <c r="L210" s="60"/>
    </row>
    <row r="211" spans="1:12" ht="15">
      <c r="A211" s="67">
        <v>181</v>
      </c>
      <c r="B211" s="68" t="s">
        <v>1970</v>
      </c>
      <c r="C211" s="67" t="s">
        <v>1971</v>
      </c>
      <c r="D211" s="67" t="s">
        <v>1939</v>
      </c>
      <c r="E211" s="16" t="s">
        <v>1972</v>
      </c>
      <c r="F211" s="52">
        <f>G211+H211+I211+J211</f>
        <v>7652742</v>
      </c>
      <c r="G211" s="30">
        <v>1975240</v>
      </c>
      <c r="H211" s="30">
        <v>3617767</v>
      </c>
      <c r="I211" s="30">
        <v>213195</v>
      </c>
      <c r="J211" s="30">
        <v>1846540</v>
      </c>
      <c r="K211" s="30"/>
      <c r="L211" s="60"/>
    </row>
    <row r="212" spans="1:12" ht="15">
      <c r="A212" s="67">
        <v>182</v>
      </c>
      <c r="B212" s="68" t="s">
        <v>1973</v>
      </c>
      <c r="C212" s="67" t="s">
        <v>1974</v>
      </c>
      <c r="D212" s="67" t="s">
        <v>1939</v>
      </c>
      <c r="E212" s="16" t="s">
        <v>1975</v>
      </c>
      <c r="F212" s="52">
        <f>G212+H212+I212+J212</f>
        <v>1429557</v>
      </c>
      <c r="G212" s="30">
        <v>596893</v>
      </c>
      <c r="H212" s="30">
        <v>539987</v>
      </c>
      <c r="I212" s="30">
        <v>117835</v>
      </c>
      <c r="J212" s="30">
        <v>174842</v>
      </c>
      <c r="K212" s="30"/>
      <c r="L212" s="60"/>
    </row>
    <row r="213" spans="1:12" ht="15">
      <c r="A213" s="67">
        <v>183</v>
      </c>
      <c r="B213" s="68" t="s">
        <v>1976</v>
      </c>
      <c r="C213" s="67" t="s">
        <v>1977</v>
      </c>
      <c r="D213" s="67" t="s">
        <v>1939</v>
      </c>
      <c r="E213" s="16" t="s">
        <v>1978</v>
      </c>
      <c r="F213" s="52">
        <f>G213+H213+I213+J213</f>
        <v>256761</v>
      </c>
      <c r="G213" s="30">
        <v>0</v>
      </c>
      <c r="H213" s="30">
        <v>239259</v>
      </c>
      <c r="I213" s="30">
        <v>0</v>
      </c>
      <c r="J213" s="30">
        <v>17502</v>
      </c>
      <c r="K213" s="30"/>
      <c r="L213" s="60"/>
    </row>
    <row r="214" spans="1:12" ht="15">
      <c r="A214" s="67">
        <v>184</v>
      </c>
      <c r="B214" s="68" t="s">
        <v>1979</v>
      </c>
      <c r="C214" s="67" t="s">
        <v>1980</v>
      </c>
      <c r="D214" s="67" t="s">
        <v>1939</v>
      </c>
      <c r="E214" s="16" t="s">
        <v>1981</v>
      </c>
      <c r="F214" s="52">
        <f>G214+H214+I214+J214</f>
        <v>8350676</v>
      </c>
      <c r="G214" s="30">
        <v>1212780</v>
      </c>
      <c r="H214" s="30">
        <v>1706249</v>
      </c>
      <c r="I214" s="30">
        <v>4110589</v>
      </c>
      <c r="J214" s="30">
        <v>1321058</v>
      </c>
      <c r="K214" s="30"/>
      <c r="L214" s="60"/>
    </row>
    <row r="215" spans="1:12" ht="15">
      <c r="A215" s="67">
        <v>185</v>
      </c>
      <c r="B215" s="68" t="s">
        <v>1982</v>
      </c>
      <c r="C215" s="67" t="s">
        <v>1983</v>
      </c>
      <c r="D215" s="67" t="s">
        <v>1939</v>
      </c>
      <c r="E215" s="16" t="s">
        <v>1984</v>
      </c>
      <c r="F215" s="52">
        <f>G215+H215+I215+J215</f>
        <v>10628727</v>
      </c>
      <c r="G215" s="30">
        <v>4226024</v>
      </c>
      <c r="H215" s="30">
        <v>3153513</v>
      </c>
      <c r="I215" s="30">
        <v>742000</v>
      </c>
      <c r="J215" s="30">
        <v>2507190</v>
      </c>
      <c r="K215" s="50"/>
      <c r="L215" s="60"/>
    </row>
    <row r="216" spans="1:12" ht="15">
      <c r="A216" s="67">
        <v>186</v>
      </c>
      <c r="B216" s="68" t="s">
        <v>1985</v>
      </c>
      <c r="C216" s="67" t="s">
        <v>1986</v>
      </c>
      <c r="D216" s="67" t="s">
        <v>1939</v>
      </c>
      <c r="E216" s="16" t="s">
        <v>1987</v>
      </c>
      <c r="F216" s="52">
        <f>G216+H216+I216+J216</f>
        <v>1955549</v>
      </c>
      <c r="G216" s="30">
        <v>151275</v>
      </c>
      <c r="H216" s="30">
        <v>340559</v>
      </c>
      <c r="I216" s="30">
        <v>29250</v>
      </c>
      <c r="J216" s="30">
        <v>1434465</v>
      </c>
      <c r="K216" s="52"/>
      <c r="L216" s="60"/>
    </row>
    <row r="217" spans="1:12" ht="15">
      <c r="A217" s="67">
        <v>187</v>
      </c>
      <c r="B217" s="68" t="s">
        <v>1989</v>
      </c>
      <c r="C217" s="67" t="s">
        <v>1990</v>
      </c>
      <c r="D217" s="67" t="s">
        <v>1988</v>
      </c>
      <c r="E217" s="16" t="s">
        <v>1991</v>
      </c>
      <c r="F217" s="52">
        <f>G217+H217+I217+J217</f>
        <v>13366682</v>
      </c>
      <c r="G217" s="30">
        <v>461286</v>
      </c>
      <c r="H217" s="30">
        <v>2247477</v>
      </c>
      <c r="I217" s="30">
        <v>3617863</v>
      </c>
      <c r="J217" s="30">
        <v>7040056</v>
      </c>
      <c r="K217" s="30"/>
      <c r="L217" s="60"/>
    </row>
    <row r="218" spans="1:12" ht="15">
      <c r="A218" s="67">
        <v>188</v>
      </c>
      <c r="B218" s="68" t="s">
        <v>1992</v>
      </c>
      <c r="C218" s="67" t="s">
        <v>1993</v>
      </c>
      <c r="D218" s="67" t="s">
        <v>1988</v>
      </c>
      <c r="E218" s="16" t="s">
        <v>1994</v>
      </c>
      <c r="F218" s="52">
        <f>G218+H218+I218+J218</f>
        <v>2488294</v>
      </c>
      <c r="G218" s="30">
        <v>436350</v>
      </c>
      <c r="H218" s="30">
        <v>574224</v>
      </c>
      <c r="I218" s="30">
        <v>88500</v>
      </c>
      <c r="J218" s="30">
        <v>1389220</v>
      </c>
      <c r="K218" s="30"/>
      <c r="L218" s="60"/>
    </row>
    <row r="219" spans="1:12" ht="15">
      <c r="A219" s="67">
        <v>189</v>
      </c>
      <c r="B219" s="68" t="s">
        <v>1995</v>
      </c>
      <c r="C219" s="67" t="s">
        <v>1996</v>
      </c>
      <c r="D219" s="67" t="s">
        <v>1988</v>
      </c>
      <c r="E219" s="16" t="s">
        <v>1997</v>
      </c>
      <c r="F219" s="52">
        <f>G219+H219+I219+J219</f>
        <v>6857656</v>
      </c>
      <c r="G219" s="30">
        <v>776301</v>
      </c>
      <c r="H219" s="30">
        <v>446800</v>
      </c>
      <c r="I219" s="30">
        <v>3186164</v>
      </c>
      <c r="J219" s="30">
        <v>2448391</v>
      </c>
      <c r="K219" s="30"/>
      <c r="L219" s="60"/>
    </row>
    <row r="220" spans="1:12" ht="15">
      <c r="A220" s="67">
        <v>190</v>
      </c>
      <c r="B220" s="68" t="s">
        <v>1998</v>
      </c>
      <c r="C220" s="67" t="s">
        <v>1999</v>
      </c>
      <c r="D220" s="67" t="s">
        <v>1988</v>
      </c>
      <c r="E220" s="16" t="s">
        <v>2000</v>
      </c>
      <c r="F220" s="52">
        <f>G220+H220+I220+J220</f>
        <v>549912</v>
      </c>
      <c r="G220" s="30">
        <v>40300</v>
      </c>
      <c r="H220" s="30">
        <v>303648</v>
      </c>
      <c r="I220" s="30">
        <v>79250</v>
      </c>
      <c r="J220" s="30">
        <v>126714</v>
      </c>
      <c r="K220" s="52"/>
      <c r="L220" s="60"/>
    </row>
    <row r="221" spans="1:12" ht="15">
      <c r="A221" s="67">
        <v>191</v>
      </c>
      <c r="B221" s="68" t="s">
        <v>2001</v>
      </c>
      <c r="C221" s="67" t="s">
        <v>2002</v>
      </c>
      <c r="D221" s="67" t="s">
        <v>1988</v>
      </c>
      <c r="E221" s="16" t="s">
        <v>2003</v>
      </c>
      <c r="F221" s="52">
        <f>G221+H221+I221+J221</f>
        <v>4020583</v>
      </c>
      <c r="G221" s="30">
        <v>354223</v>
      </c>
      <c r="H221" s="30">
        <v>364108</v>
      </c>
      <c r="I221" s="30">
        <v>82240</v>
      </c>
      <c r="J221" s="30">
        <v>3220012</v>
      </c>
      <c r="K221" s="50"/>
      <c r="L221" s="60"/>
    </row>
    <row r="222" spans="1:12" ht="15">
      <c r="A222" s="67">
        <v>192</v>
      </c>
      <c r="B222" s="68" t="s">
        <v>2004</v>
      </c>
      <c r="C222" s="67" t="s">
        <v>2005</v>
      </c>
      <c r="D222" s="67" t="s">
        <v>1988</v>
      </c>
      <c r="E222" s="16" t="s">
        <v>2006</v>
      </c>
      <c r="F222" s="52">
        <f>G222+H222+I222+J222</f>
        <v>153262</v>
      </c>
      <c r="G222" s="30">
        <v>50501</v>
      </c>
      <c r="H222" s="30">
        <v>84196</v>
      </c>
      <c r="I222" s="30">
        <v>2000</v>
      </c>
      <c r="J222" s="30">
        <v>16565</v>
      </c>
      <c r="K222" s="30"/>
      <c r="L222" s="60"/>
    </row>
    <row r="223" spans="1:12" ht="15">
      <c r="A223" s="67">
        <v>193</v>
      </c>
      <c r="B223" s="68" t="s">
        <v>2007</v>
      </c>
      <c r="C223" s="67" t="s">
        <v>2008</v>
      </c>
      <c r="D223" s="67" t="s">
        <v>1988</v>
      </c>
      <c r="E223" s="16" t="s">
        <v>2009</v>
      </c>
      <c r="F223" s="52">
        <f>G223+H223+I223+J223</f>
        <v>3161649</v>
      </c>
      <c r="G223" s="30">
        <v>759001</v>
      </c>
      <c r="H223" s="30">
        <v>1004475</v>
      </c>
      <c r="I223" s="30">
        <v>472000</v>
      </c>
      <c r="J223" s="30">
        <v>926173</v>
      </c>
      <c r="K223" s="30"/>
      <c r="L223" s="60"/>
    </row>
    <row r="224" spans="1:12" ht="15">
      <c r="A224" s="67">
        <v>194</v>
      </c>
      <c r="B224" s="68" t="s">
        <v>2010</v>
      </c>
      <c r="C224" s="67" t="s">
        <v>2011</v>
      </c>
      <c r="D224" s="67" t="s">
        <v>1988</v>
      </c>
      <c r="E224" s="16" t="s">
        <v>2012</v>
      </c>
      <c r="F224" s="52">
        <f>G224+H224+I224+J224</f>
        <v>1035585</v>
      </c>
      <c r="G224" s="30">
        <v>255000</v>
      </c>
      <c r="H224" s="30">
        <v>780585</v>
      </c>
      <c r="I224" s="30">
        <v>0</v>
      </c>
      <c r="J224" s="30">
        <v>0</v>
      </c>
      <c r="K224" s="30"/>
      <c r="L224" s="60"/>
    </row>
    <row r="225" spans="1:12" ht="15">
      <c r="A225" s="67">
        <v>195</v>
      </c>
      <c r="B225" s="68" t="s">
        <v>2013</v>
      </c>
      <c r="C225" s="67" t="s">
        <v>2014</v>
      </c>
      <c r="D225" s="67" t="s">
        <v>1988</v>
      </c>
      <c r="E225" s="16" t="s">
        <v>2015</v>
      </c>
      <c r="F225" s="52">
        <f>G225+H225+I225+J225</f>
        <v>1792154</v>
      </c>
      <c r="G225" s="30">
        <v>36950</v>
      </c>
      <c r="H225" s="30">
        <v>680445</v>
      </c>
      <c r="I225" s="30">
        <v>71163</v>
      </c>
      <c r="J225" s="30">
        <v>1003596</v>
      </c>
      <c r="K225" s="30"/>
      <c r="L225" s="60"/>
    </row>
    <row r="226" spans="1:12" ht="15">
      <c r="A226" s="67">
        <v>196</v>
      </c>
      <c r="B226" s="68" t="s">
        <v>2016</v>
      </c>
      <c r="C226" s="67" t="s">
        <v>2017</v>
      </c>
      <c r="D226" s="67" t="s">
        <v>1988</v>
      </c>
      <c r="E226" s="16" t="s">
        <v>2018</v>
      </c>
      <c r="F226" s="52">
        <f>G226+H226+I226+J226</f>
        <v>16804552</v>
      </c>
      <c r="G226" s="30">
        <v>2437211</v>
      </c>
      <c r="H226" s="30">
        <v>3018327</v>
      </c>
      <c r="I226" s="30">
        <v>2702936</v>
      </c>
      <c r="J226" s="30">
        <v>8646078</v>
      </c>
      <c r="K226" s="30"/>
      <c r="L226" s="60"/>
    </row>
    <row r="227" spans="1:12" ht="15">
      <c r="A227" s="67">
        <v>197</v>
      </c>
      <c r="B227" s="68" t="s">
        <v>2019</v>
      </c>
      <c r="C227" s="67" t="s">
        <v>2020</v>
      </c>
      <c r="D227" s="67" t="s">
        <v>1988</v>
      </c>
      <c r="E227" s="16" t="s">
        <v>2021</v>
      </c>
      <c r="F227" s="52">
        <f>G227+H227+I227+J227</f>
        <v>196774</v>
      </c>
      <c r="G227" s="30">
        <v>0</v>
      </c>
      <c r="H227" s="30">
        <v>159627</v>
      </c>
      <c r="I227" s="30">
        <v>19147</v>
      </c>
      <c r="J227" s="30">
        <v>18000</v>
      </c>
      <c r="K227" s="30"/>
      <c r="L227" s="60"/>
    </row>
    <row r="228" spans="1:12" ht="15">
      <c r="A228" s="67">
        <v>198</v>
      </c>
      <c r="B228" s="68" t="s">
        <v>2022</v>
      </c>
      <c r="C228" s="67" t="s">
        <v>2023</v>
      </c>
      <c r="D228" s="67" t="s">
        <v>1988</v>
      </c>
      <c r="E228" s="16" t="s">
        <v>2024</v>
      </c>
      <c r="F228" s="52">
        <f>G228+H228+I228+J228</f>
        <v>818208</v>
      </c>
      <c r="G228" s="30">
        <v>0</v>
      </c>
      <c r="H228" s="30">
        <v>155759</v>
      </c>
      <c r="I228" s="30">
        <v>177529</v>
      </c>
      <c r="J228" s="30">
        <v>484920</v>
      </c>
      <c r="K228" s="30"/>
      <c r="L228" s="60"/>
    </row>
    <row r="229" spans="1:12" ht="15">
      <c r="A229" s="67">
        <v>199</v>
      </c>
      <c r="B229" s="68" t="s">
        <v>2025</v>
      </c>
      <c r="C229" s="67" t="s">
        <v>2026</v>
      </c>
      <c r="D229" s="67" t="s">
        <v>1988</v>
      </c>
      <c r="E229" s="16" t="s">
        <v>2027</v>
      </c>
      <c r="F229" s="52">
        <f>G229+H229+I229+J229</f>
        <v>8452624</v>
      </c>
      <c r="G229" s="30">
        <v>958355</v>
      </c>
      <c r="H229" s="30">
        <v>944236</v>
      </c>
      <c r="I229" s="30">
        <v>1125337</v>
      </c>
      <c r="J229" s="30">
        <v>5424696</v>
      </c>
      <c r="K229" s="30"/>
      <c r="L229" s="60"/>
    </row>
    <row r="230" spans="1:12" ht="15">
      <c r="A230" s="67">
        <v>200</v>
      </c>
      <c r="B230" s="68" t="s">
        <v>2028</v>
      </c>
      <c r="C230" s="67" t="s">
        <v>2029</v>
      </c>
      <c r="D230" s="67" t="s">
        <v>1988</v>
      </c>
      <c r="E230" s="16" t="s">
        <v>2030</v>
      </c>
      <c r="F230" s="52">
        <f>G230+H230+I230+J230</f>
        <v>80852590</v>
      </c>
      <c r="G230" s="30">
        <v>7163013</v>
      </c>
      <c r="H230" s="30">
        <v>5027675</v>
      </c>
      <c r="I230" s="30">
        <v>10238970</v>
      </c>
      <c r="J230" s="30">
        <v>58422932</v>
      </c>
      <c r="K230" s="30"/>
      <c r="L230" s="60"/>
    </row>
    <row r="231" spans="1:12" ht="15">
      <c r="A231" s="67">
        <v>201</v>
      </c>
      <c r="B231" s="68" t="s">
        <v>2032</v>
      </c>
      <c r="C231" s="67" t="s">
        <v>2033</v>
      </c>
      <c r="D231" s="67" t="s">
        <v>2031</v>
      </c>
      <c r="E231" s="16" t="s">
        <v>2288</v>
      </c>
      <c r="F231" s="52">
        <f>G231+H231+I231+J231</f>
        <v>17414013</v>
      </c>
      <c r="G231" s="30">
        <v>225200</v>
      </c>
      <c r="H231" s="30">
        <v>9674519</v>
      </c>
      <c r="I231" s="30">
        <v>4780001</v>
      </c>
      <c r="J231" s="30">
        <v>2734293</v>
      </c>
      <c r="K231" s="30"/>
      <c r="L231" s="60"/>
    </row>
    <row r="232" spans="1:12" ht="15">
      <c r="A232" s="67">
        <v>202</v>
      </c>
      <c r="B232" s="68" t="s">
        <v>2035</v>
      </c>
      <c r="C232" s="67" t="s">
        <v>2036</v>
      </c>
      <c r="D232" s="67" t="s">
        <v>2031</v>
      </c>
      <c r="E232" s="16" t="s">
        <v>2037</v>
      </c>
      <c r="F232" s="52">
        <f>G232+H232+I232+J232</f>
        <v>11546904</v>
      </c>
      <c r="G232" s="30">
        <v>22100</v>
      </c>
      <c r="H232" s="30">
        <v>11287354</v>
      </c>
      <c r="I232" s="30">
        <v>110000</v>
      </c>
      <c r="J232" s="30">
        <v>127450</v>
      </c>
      <c r="K232" s="30"/>
      <c r="L232" s="60"/>
    </row>
    <row r="233" spans="1:12" ht="15">
      <c r="A233" s="67">
        <v>203</v>
      </c>
      <c r="B233" s="68" t="s">
        <v>2038</v>
      </c>
      <c r="C233" s="67" t="s">
        <v>2039</v>
      </c>
      <c r="D233" s="67" t="s">
        <v>2031</v>
      </c>
      <c r="E233" s="16" t="s">
        <v>2289</v>
      </c>
      <c r="F233" s="52">
        <f>G233+H233+I233+J233</f>
        <v>5964861</v>
      </c>
      <c r="G233" s="30">
        <v>0</v>
      </c>
      <c r="H233" s="30">
        <v>2856563</v>
      </c>
      <c r="I233" s="30">
        <v>0</v>
      </c>
      <c r="J233" s="30">
        <v>3108298</v>
      </c>
      <c r="K233" s="30"/>
      <c r="L233" s="60"/>
    </row>
    <row r="234" spans="1:12" ht="15">
      <c r="A234" s="67">
        <v>204</v>
      </c>
      <c r="B234" s="68" t="s">
        <v>2041</v>
      </c>
      <c r="C234" s="67" t="s">
        <v>2042</v>
      </c>
      <c r="D234" s="67" t="s">
        <v>2031</v>
      </c>
      <c r="E234" s="16" t="s">
        <v>2043</v>
      </c>
      <c r="F234" s="52">
        <f>G234+H234+I234+J234</f>
        <v>10909659</v>
      </c>
      <c r="G234" s="30">
        <v>435700</v>
      </c>
      <c r="H234" s="30">
        <v>4525708</v>
      </c>
      <c r="I234" s="30">
        <v>3605000</v>
      </c>
      <c r="J234" s="30">
        <v>2343251</v>
      </c>
      <c r="K234" s="30"/>
      <c r="L234" s="60"/>
    </row>
    <row r="235" spans="1:12" ht="15">
      <c r="A235" s="67">
        <v>205</v>
      </c>
      <c r="B235" s="68" t="s">
        <v>2044</v>
      </c>
      <c r="C235" s="67" t="s">
        <v>2045</v>
      </c>
      <c r="D235" s="67" t="s">
        <v>2031</v>
      </c>
      <c r="E235" s="16" t="s">
        <v>2046</v>
      </c>
      <c r="F235" s="52">
        <f>G235+H235+I235+J235</f>
        <v>17283829</v>
      </c>
      <c r="G235" s="30">
        <v>189500</v>
      </c>
      <c r="H235" s="30">
        <v>11760554</v>
      </c>
      <c r="I235" s="30">
        <v>0</v>
      </c>
      <c r="J235" s="30">
        <v>5333775</v>
      </c>
      <c r="K235" s="30"/>
      <c r="L235" s="60"/>
    </row>
    <row r="236" spans="1:12" s="5" customFormat="1" ht="15">
      <c r="A236" s="67">
        <v>206</v>
      </c>
      <c r="B236" s="68" t="s">
        <v>2047</v>
      </c>
      <c r="C236" s="67" t="s">
        <v>2048</v>
      </c>
      <c r="D236" s="67" t="s">
        <v>2031</v>
      </c>
      <c r="E236" s="16" t="s">
        <v>2290</v>
      </c>
      <c r="F236" s="52">
        <f>G236+H236+I236+J236</f>
        <v>3494645</v>
      </c>
      <c r="G236" s="30">
        <v>137679</v>
      </c>
      <c r="H236" s="30">
        <v>3166337</v>
      </c>
      <c r="I236" s="30">
        <v>0</v>
      </c>
      <c r="J236" s="30">
        <v>190629</v>
      </c>
      <c r="K236" s="30"/>
      <c r="L236" s="60"/>
    </row>
    <row r="237" spans="1:12" ht="15">
      <c r="A237" s="67">
        <v>207</v>
      </c>
      <c r="B237" s="68" t="s">
        <v>2050</v>
      </c>
      <c r="C237" s="67" t="s">
        <v>2051</v>
      </c>
      <c r="D237" s="67" t="s">
        <v>2031</v>
      </c>
      <c r="E237" s="16" t="s">
        <v>2003</v>
      </c>
      <c r="F237" s="52">
        <f>G237+H237+I237+J237</f>
        <v>17279328</v>
      </c>
      <c r="G237" s="30">
        <v>1929200</v>
      </c>
      <c r="H237" s="30">
        <v>4775503</v>
      </c>
      <c r="I237" s="30">
        <v>2466321</v>
      </c>
      <c r="J237" s="30">
        <v>8108304</v>
      </c>
      <c r="K237" s="30"/>
      <c r="L237" s="60"/>
    </row>
    <row r="238" spans="1:12" ht="15">
      <c r="A238" s="67">
        <v>208</v>
      </c>
      <c r="B238" s="68" t="s">
        <v>2052</v>
      </c>
      <c r="C238" s="67" t="s">
        <v>2053</v>
      </c>
      <c r="D238" s="67" t="s">
        <v>2031</v>
      </c>
      <c r="E238" s="16" t="s">
        <v>2054</v>
      </c>
      <c r="F238" s="52">
        <f>G238+H238+I238+J238</f>
        <v>5838842</v>
      </c>
      <c r="G238" s="30">
        <v>88750</v>
      </c>
      <c r="H238" s="30">
        <v>5729192</v>
      </c>
      <c r="I238" s="30">
        <v>0</v>
      </c>
      <c r="J238" s="30">
        <v>20900</v>
      </c>
      <c r="K238" s="30"/>
      <c r="L238" s="60"/>
    </row>
    <row r="239" spans="1:12" ht="15">
      <c r="A239" s="67">
        <v>209</v>
      </c>
      <c r="B239" s="68" t="s">
        <v>2055</v>
      </c>
      <c r="C239" s="67" t="s">
        <v>2056</v>
      </c>
      <c r="D239" s="67" t="s">
        <v>2031</v>
      </c>
      <c r="E239" s="16" t="s">
        <v>2057</v>
      </c>
      <c r="F239" s="52">
        <f>G239+H239+I239+J239</f>
        <v>11588077</v>
      </c>
      <c r="G239" s="30">
        <v>79900</v>
      </c>
      <c r="H239" s="30">
        <v>7038862</v>
      </c>
      <c r="I239" s="30">
        <v>427700</v>
      </c>
      <c r="J239" s="30">
        <v>4041615</v>
      </c>
      <c r="K239" s="30"/>
      <c r="L239" s="60"/>
    </row>
    <row r="240" spans="1:12" ht="15">
      <c r="A240" s="67">
        <v>210</v>
      </c>
      <c r="B240" s="68" t="s">
        <v>2058</v>
      </c>
      <c r="C240" s="67" t="s">
        <v>2059</v>
      </c>
      <c r="D240" s="67" t="s">
        <v>2031</v>
      </c>
      <c r="E240" s="16" t="s">
        <v>2060</v>
      </c>
      <c r="F240" s="52">
        <f>G240+H240+I240+J240</f>
        <v>127656366</v>
      </c>
      <c r="G240" s="30">
        <v>25564387</v>
      </c>
      <c r="H240" s="30">
        <v>22128452</v>
      </c>
      <c r="I240" s="30">
        <v>10301</v>
      </c>
      <c r="J240" s="30">
        <v>79953226</v>
      </c>
      <c r="K240" s="50"/>
      <c r="L240" s="60"/>
    </row>
    <row r="241" spans="1:12" ht="15">
      <c r="A241" s="67">
        <v>211</v>
      </c>
      <c r="B241" s="68" t="s">
        <v>2061</v>
      </c>
      <c r="C241" s="67" t="s">
        <v>2062</v>
      </c>
      <c r="D241" s="67" t="s">
        <v>2031</v>
      </c>
      <c r="E241" s="16" t="s">
        <v>2063</v>
      </c>
      <c r="F241" s="52">
        <f>G241+H241+I241+J241</f>
        <v>17768105</v>
      </c>
      <c r="G241" s="30">
        <v>0</v>
      </c>
      <c r="H241" s="30">
        <v>9367515</v>
      </c>
      <c r="I241" s="30">
        <v>2571899</v>
      </c>
      <c r="J241" s="30">
        <v>5828691</v>
      </c>
      <c r="K241" s="30"/>
      <c r="L241" s="60"/>
    </row>
    <row r="242" spans="1:12" ht="15">
      <c r="A242" s="67">
        <v>212</v>
      </c>
      <c r="B242" s="68" t="s">
        <v>2064</v>
      </c>
      <c r="C242" s="67" t="s">
        <v>2065</v>
      </c>
      <c r="D242" s="67" t="s">
        <v>2031</v>
      </c>
      <c r="E242" s="16" t="s">
        <v>2066</v>
      </c>
      <c r="F242" s="52">
        <f>G242+H242+I242+J242</f>
        <v>86951397</v>
      </c>
      <c r="G242" s="30">
        <v>15685965</v>
      </c>
      <c r="H242" s="30">
        <v>33441502</v>
      </c>
      <c r="I242" s="30">
        <v>12022989</v>
      </c>
      <c r="J242" s="30">
        <v>25800941</v>
      </c>
      <c r="K242" s="30"/>
      <c r="L242" s="60"/>
    </row>
    <row r="243" spans="1:12" ht="15">
      <c r="A243" s="67">
        <v>213</v>
      </c>
      <c r="B243" s="68" t="s">
        <v>2067</v>
      </c>
      <c r="C243" s="67" t="s">
        <v>2068</v>
      </c>
      <c r="D243" s="67" t="s">
        <v>2031</v>
      </c>
      <c r="E243" s="16" t="s">
        <v>2069</v>
      </c>
      <c r="F243" s="52">
        <f>G243+H243+I243+J243</f>
        <v>34734955</v>
      </c>
      <c r="G243" s="30">
        <v>703300</v>
      </c>
      <c r="H243" s="30">
        <v>22652531</v>
      </c>
      <c r="I243" s="30">
        <v>337325</v>
      </c>
      <c r="J243" s="30">
        <v>11041799</v>
      </c>
      <c r="K243" s="30"/>
      <c r="L243" s="60"/>
    </row>
    <row r="244" spans="1:12" ht="15">
      <c r="A244" s="67">
        <v>214</v>
      </c>
      <c r="B244" s="68" t="s">
        <v>2070</v>
      </c>
      <c r="C244" s="67" t="s">
        <v>2071</v>
      </c>
      <c r="D244" s="67" t="s">
        <v>2031</v>
      </c>
      <c r="E244" s="16" t="s">
        <v>2072</v>
      </c>
      <c r="F244" s="52">
        <f>G244+H244+I244+J244</f>
        <v>209238798</v>
      </c>
      <c r="G244" s="30">
        <v>15911472</v>
      </c>
      <c r="H244" s="30">
        <v>41352299</v>
      </c>
      <c r="I244" s="30">
        <v>83334318</v>
      </c>
      <c r="J244" s="30">
        <v>68640709</v>
      </c>
      <c r="K244" s="30"/>
      <c r="L244" s="60"/>
    </row>
    <row r="245" spans="1:12" ht="15">
      <c r="A245" s="67">
        <v>215</v>
      </c>
      <c r="B245" s="68" t="s">
        <v>2073</v>
      </c>
      <c r="C245" s="67" t="s">
        <v>2074</v>
      </c>
      <c r="D245" s="67" t="s">
        <v>2031</v>
      </c>
      <c r="E245" s="16" t="s">
        <v>2075</v>
      </c>
      <c r="F245" s="52">
        <f>G245+H245+I245+J245</f>
        <v>15139413</v>
      </c>
      <c r="G245" s="30">
        <v>9212472</v>
      </c>
      <c r="H245" s="30">
        <v>5813299</v>
      </c>
      <c r="I245" s="30">
        <v>0</v>
      </c>
      <c r="J245" s="30">
        <v>113642</v>
      </c>
      <c r="K245" s="30"/>
      <c r="L245" s="60"/>
    </row>
    <row r="246" spans="1:12" ht="15">
      <c r="A246" s="67">
        <v>216</v>
      </c>
      <c r="B246" s="68" t="s">
        <v>2076</v>
      </c>
      <c r="C246" s="67" t="s">
        <v>2077</v>
      </c>
      <c r="D246" s="67" t="s">
        <v>2031</v>
      </c>
      <c r="E246" s="16" t="s">
        <v>2078</v>
      </c>
      <c r="F246" s="52">
        <f>G246+H246+I246+J246</f>
        <v>18701318</v>
      </c>
      <c r="G246" s="30">
        <v>1344526</v>
      </c>
      <c r="H246" s="30">
        <v>9321614</v>
      </c>
      <c r="I246" s="30">
        <v>2561654</v>
      </c>
      <c r="J246" s="30">
        <v>5473524</v>
      </c>
      <c r="K246" s="30"/>
      <c r="L246" s="60"/>
    </row>
    <row r="247" spans="1:12" ht="15">
      <c r="A247" s="67">
        <v>217</v>
      </c>
      <c r="B247" s="69" t="s">
        <v>1622</v>
      </c>
      <c r="C247" s="67" t="s">
        <v>2079</v>
      </c>
      <c r="D247" s="67" t="s">
        <v>2031</v>
      </c>
      <c r="E247" s="16" t="s">
        <v>2080</v>
      </c>
      <c r="F247" s="52">
        <f>G247+H247+I247+J247</f>
        <v>57262994</v>
      </c>
      <c r="G247" s="30">
        <v>28759200</v>
      </c>
      <c r="H247" s="30">
        <v>24162906</v>
      </c>
      <c r="I247" s="30">
        <v>2604500</v>
      </c>
      <c r="J247" s="30">
        <v>1736388</v>
      </c>
      <c r="K247" s="50"/>
      <c r="L247" s="60"/>
    </row>
    <row r="248" spans="1:12" ht="15">
      <c r="A248" s="67">
        <v>218</v>
      </c>
      <c r="B248" s="68" t="s">
        <v>2081</v>
      </c>
      <c r="C248" s="67" t="s">
        <v>2082</v>
      </c>
      <c r="D248" s="67" t="s">
        <v>2031</v>
      </c>
      <c r="E248" s="16" t="s">
        <v>2083</v>
      </c>
      <c r="F248" s="52">
        <f>G248+H248+I248+J248</f>
        <v>8816587</v>
      </c>
      <c r="G248" s="30">
        <v>248900</v>
      </c>
      <c r="H248" s="30">
        <v>2315094</v>
      </c>
      <c r="I248" s="30">
        <v>0</v>
      </c>
      <c r="J248" s="30">
        <v>6252593</v>
      </c>
      <c r="K248" s="30"/>
      <c r="L248" s="60"/>
    </row>
    <row r="249" spans="1:12" ht="15">
      <c r="A249" s="67">
        <v>219</v>
      </c>
      <c r="B249" s="68" t="s">
        <v>2084</v>
      </c>
      <c r="C249" s="67" t="s">
        <v>2085</v>
      </c>
      <c r="D249" s="67" t="s">
        <v>2031</v>
      </c>
      <c r="E249" s="16" t="s">
        <v>2086</v>
      </c>
      <c r="F249" s="52">
        <f>G249+H249+I249+J249</f>
        <v>15290550</v>
      </c>
      <c r="G249" s="30">
        <v>342700</v>
      </c>
      <c r="H249" s="30">
        <v>11124847</v>
      </c>
      <c r="I249" s="30">
        <v>12900</v>
      </c>
      <c r="J249" s="30">
        <v>3810103</v>
      </c>
      <c r="K249" s="30"/>
      <c r="L249" s="60"/>
    </row>
    <row r="250" spans="1:12" ht="15">
      <c r="A250" s="67">
        <v>220</v>
      </c>
      <c r="B250" s="68" t="s">
        <v>2087</v>
      </c>
      <c r="C250" s="67" t="s">
        <v>2088</v>
      </c>
      <c r="D250" s="67" t="s">
        <v>2031</v>
      </c>
      <c r="E250" s="16" t="s">
        <v>2089</v>
      </c>
      <c r="F250" s="52">
        <f>G250+H250+I250+J250</f>
        <v>7668920</v>
      </c>
      <c r="G250" s="30">
        <v>187000</v>
      </c>
      <c r="H250" s="30">
        <v>6348054</v>
      </c>
      <c r="I250" s="30">
        <v>0</v>
      </c>
      <c r="J250" s="30">
        <v>1133866</v>
      </c>
      <c r="K250" s="30"/>
      <c r="L250" s="60"/>
    </row>
    <row r="251" spans="1:12" s="5" customFormat="1" ht="15">
      <c r="A251" s="67">
        <v>221</v>
      </c>
      <c r="B251" s="68" t="s">
        <v>2090</v>
      </c>
      <c r="C251" s="67" t="s">
        <v>2091</v>
      </c>
      <c r="D251" s="67" t="s">
        <v>2031</v>
      </c>
      <c r="E251" s="16" t="s">
        <v>2092</v>
      </c>
      <c r="F251" s="52">
        <f>G251+H251+I251+J251</f>
        <v>18060317</v>
      </c>
      <c r="G251" s="30">
        <v>156600</v>
      </c>
      <c r="H251" s="30">
        <v>5053486</v>
      </c>
      <c r="I251" s="30">
        <v>1000</v>
      </c>
      <c r="J251" s="30">
        <v>12849231</v>
      </c>
      <c r="K251" s="30"/>
      <c r="L251" s="60"/>
    </row>
    <row r="252" spans="1:12" ht="15">
      <c r="A252" s="67">
        <v>222</v>
      </c>
      <c r="B252" s="68" t="s">
        <v>2093</v>
      </c>
      <c r="C252" s="67" t="s">
        <v>2094</v>
      </c>
      <c r="D252" s="67" t="s">
        <v>2031</v>
      </c>
      <c r="E252" s="16" t="s">
        <v>2095</v>
      </c>
      <c r="F252" s="52">
        <f>G252+H252+I252+J252</f>
        <v>30915768</v>
      </c>
      <c r="G252" s="30">
        <v>3691438</v>
      </c>
      <c r="H252" s="30">
        <v>10456874</v>
      </c>
      <c r="I252" s="30">
        <v>5220853</v>
      </c>
      <c r="J252" s="30">
        <v>11546603</v>
      </c>
      <c r="K252" s="30"/>
      <c r="L252" s="60"/>
    </row>
    <row r="253" spans="1:12" ht="15">
      <c r="A253" s="67">
        <v>223</v>
      </c>
      <c r="B253" s="68" t="s">
        <v>2097</v>
      </c>
      <c r="C253" s="67" t="s">
        <v>2098</v>
      </c>
      <c r="D253" s="67" t="s">
        <v>2096</v>
      </c>
      <c r="E253" s="16" t="s">
        <v>2099</v>
      </c>
      <c r="F253" s="52">
        <f>G253+H253+I253+J253</f>
        <v>3743077</v>
      </c>
      <c r="G253" s="30">
        <v>857950</v>
      </c>
      <c r="H253" s="30">
        <v>1472258</v>
      </c>
      <c r="I253" s="30">
        <v>474605</v>
      </c>
      <c r="J253" s="30">
        <v>938264</v>
      </c>
      <c r="K253" s="30"/>
      <c r="L253" s="45"/>
    </row>
    <row r="254" spans="1:12" ht="15">
      <c r="A254" s="67">
        <v>224</v>
      </c>
      <c r="B254" s="68" t="s">
        <v>2100</v>
      </c>
      <c r="C254" s="67" t="s">
        <v>2101</v>
      </c>
      <c r="D254" s="67" t="s">
        <v>2096</v>
      </c>
      <c r="E254" s="16" t="s">
        <v>2102</v>
      </c>
      <c r="F254" s="52">
        <f>G254+H254+I254+J254</f>
        <v>16426110</v>
      </c>
      <c r="G254" s="30">
        <v>4650473</v>
      </c>
      <c r="H254" s="30">
        <v>4632329</v>
      </c>
      <c r="I254" s="30">
        <v>677102</v>
      </c>
      <c r="J254" s="30">
        <v>6466206</v>
      </c>
      <c r="K254" s="30"/>
      <c r="L254" s="60"/>
    </row>
    <row r="255" spans="1:12" ht="15">
      <c r="A255" s="67">
        <v>225</v>
      </c>
      <c r="B255" s="68" t="s">
        <v>2103</v>
      </c>
      <c r="C255" s="67" t="s">
        <v>2104</v>
      </c>
      <c r="D255" s="67" t="s">
        <v>2096</v>
      </c>
      <c r="E255" s="16" t="s">
        <v>2105</v>
      </c>
      <c r="F255" s="52">
        <f>G255+H255+I255+J255</f>
        <v>17959478</v>
      </c>
      <c r="G255" s="30">
        <v>12796606</v>
      </c>
      <c r="H255" s="30">
        <v>3853674</v>
      </c>
      <c r="I255" s="30">
        <v>262001</v>
      </c>
      <c r="J255" s="30">
        <v>1047197</v>
      </c>
      <c r="K255" s="30"/>
      <c r="L255" s="60"/>
    </row>
    <row r="256" spans="1:12" ht="15">
      <c r="A256" s="67">
        <v>226</v>
      </c>
      <c r="B256" s="68" t="s">
        <v>2106</v>
      </c>
      <c r="C256" s="67" t="s">
        <v>2107</v>
      </c>
      <c r="D256" s="67" t="s">
        <v>2096</v>
      </c>
      <c r="E256" s="16" t="s">
        <v>2108</v>
      </c>
      <c r="F256" s="52">
        <f>G256+H256+I256+J256</f>
        <v>2523134</v>
      </c>
      <c r="G256" s="30">
        <v>919000</v>
      </c>
      <c r="H256" s="30">
        <v>94020</v>
      </c>
      <c r="I256" s="30">
        <v>280485</v>
      </c>
      <c r="J256" s="30">
        <v>1229629</v>
      </c>
      <c r="K256" s="30"/>
      <c r="L256" s="60"/>
    </row>
    <row r="257" spans="1:12" ht="15">
      <c r="A257" s="67">
        <v>227</v>
      </c>
      <c r="B257" s="68" t="s">
        <v>2109</v>
      </c>
      <c r="C257" s="67" t="s">
        <v>2110</v>
      </c>
      <c r="D257" s="67" t="s">
        <v>2096</v>
      </c>
      <c r="E257" s="16" t="s">
        <v>2111</v>
      </c>
      <c r="F257" s="52">
        <f>G257+H257+I257+J257</f>
        <v>6095954</v>
      </c>
      <c r="G257" s="30">
        <v>1055237</v>
      </c>
      <c r="H257" s="30">
        <v>3017305</v>
      </c>
      <c r="I257" s="30">
        <v>59161</v>
      </c>
      <c r="J257" s="30">
        <v>1964251</v>
      </c>
      <c r="K257" s="30"/>
      <c r="L257" s="60"/>
    </row>
    <row r="258" spans="1:12" ht="15">
      <c r="A258" s="67">
        <v>228</v>
      </c>
      <c r="B258" s="68" t="s">
        <v>2112</v>
      </c>
      <c r="C258" s="67" t="s">
        <v>2113</v>
      </c>
      <c r="D258" s="67" t="s">
        <v>2096</v>
      </c>
      <c r="E258" s="16" t="s">
        <v>2114</v>
      </c>
      <c r="F258" s="52">
        <f>G258+H258+I258+J258</f>
        <v>15514231</v>
      </c>
      <c r="G258" s="30">
        <v>7623350</v>
      </c>
      <c r="H258" s="30">
        <v>2901046</v>
      </c>
      <c r="I258" s="30">
        <v>1363307</v>
      </c>
      <c r="J258" s="30">
        <v>3626528</v>
      </c>
      <c r="K258" s="52"/>
      <c r="L258" s="60"/>
    </row>
    <row r="259" spans="1:12" ht="15">
      <c r="A259" s="67">
        <v>229</v>
      </c>
      <c r="B259" s="68" t="s">
        <v>2115</v>
      </c>
      <c r="C259" s="67" t="s">
        <v>2116</v>
      </c>
      <c r="D259" s="67" t="s">
        <v>2096</v>
      </c>
      <c r="E259" s="16" t="s">
        <v>2006</v>
      </c>
      <c r="F259" s="52">
        <f>G259+H259+I259+J259</f>
        <v>2929052</v>
      </c>
      <c r="G259" s="30">
        <v>333550</v>
      </c>
      <c r="H259" s="30">
        <v>1042714</v>
      </c>
      <c r="I259" s="30">
        <v>21599</v>
      </c>
      <c r="J259" s="30">
        <v>1531189</v>
      </c>
      <c r="K259" s="30"/>
      <c r="L259" s="60"/>
    </row>
    <row r="260" spans="1:12" ht="15">
      <c r="A260" s="67">
        <v>230</v>
      </c>
      <c r="B260" s="68" t="s">
        <v>2117</v>
      </c>
      <c r="C260" s="67" t="s">
        <v>2118</v>
      </c>
      <c r="D260" s="67" t="s">
        <v>2096</v>
      </c>
      <c r="E260" s="16" t="s">
        <v>2119</v>
      </c>
      <c r="F260" s="52">
        <f>G260+H260+I260+J260</f>
        <v>18954682</v>
      </c>
      <c r="G260" s="30">
        <v>12229136</v>
      </c>
      <c r="H260" s="30">
        <v>2857035</v>
      </c>
      <c r="I260" s="30">
        <v>1554024</v>
      </c>
      <c r="J260" s="30">
        <v>2314487</v>
      </c>
      <c r="K260" s="30"/>
      <c r="L260" s="60"/>
    </row>
    <row r="261" spans="1:12" ht="15">
      <c r="A261" s="67">
        <v>231</v>
      </c>
      <c r="B261" s="68" t="s">
        <v>2120</v>
      </c>
      <c r="C261" s="67" t="s">
        <v>2121</v>
      </c>
      <c r="D261" s="67" t="s">
        <v>2096</v>
      </c>
      <c r="E261" s="16" t="s">
        <v>2122</v>
      </c>
      <c r="F261" s="52">
        <f>G261+H261+I261+J261</f>
        <v>23350760</v>
      </c>
      <c r="G261" s="30">
        <v>4583140</v>
      </c>
      <c r="H261" s="30">
        <v>1104083</v>
      </c>
      <c r="I261" s="30">
        <v>2872457</v>
      </c>
      <c r="J261" s="30">
        <v>14791080</v>
      </c>
      <c r="K261" s="52"/>
      <c r="L261" s="60"/>
    </row>
    <row r="262" spans="1:12" ht="15">
      <c r="A262" s="67">
        <v>232</v>
      </c>
      <c r="B262" s="68" t="s">
        <v>2123</v>
      </c>
      <c r="C262" s="67" t="s">
        <v>2124</v>
      </c>
      <c r="D262" s="67" t="s">
        <v>2096</v>
      </c>
      <c r="E262" s="16" t="s">
        <v>2125</v>
      </c>
      <c r="F262" s="52">
        <f>G262+H262+I262+J262</f>
        <v>9479174</v>
      </c>
      <c r="G262" s="30">
        <v>2482718</v>
      </c>
      <c r="H262" s="30">
        <v>4097834</v>
      </c>
      <c r="I262" s="30">
        <v>1741451</v>
      </c>
      <c r="J262" s="30">
        <v>1157171</v>
      </c>
      <c r="K262" s="30"/>
      <c r="L262" s="60"/>
    </row>
    <row r="263" spans="1:12" ht="15">
      <c r="A263" s="67">
        <v>233</v>
      </c>
      <c r="B263" s="68" t="s">
        <v>2126</v>
      </c>
      <c r="C263" s="67" t="s">
        <v>2127</v>
      </c>
      <c r="D263" s="67" t="s">
        <v>2096</v>
      </c>
      <c r="E263" s="16" t="s">
        <v>2128</v>
      </c>
      <c r="F263" s="52">
        <f>G263+H263+I263+J263</f>
        <v>31292030</v>
      </c>
      <c r="G263" s="30">
        <v>6702622</v>
      </c>
      <c r="H263" s="30">
        <v>4659852</v>
      </c>
      <c r="I263" s="30">
        <v>14495105</v>
      </c>
      <c r="J263" s="30">
        <v>5434451</v>
      </c>
      <c r="K263" s="30"/>
      <c r="L263" s="60"/>
    </row>
    <row r="264" spans="1:12" ht="15">
      <c r="A264" s="67">
        <v>234</v>
      </c>
      <c r="B264" s="68" t="s">
        <v>2129</v>
      </c>
      <c r="C264" s="67" t="s">
        <v>2130</v>
      </c>
      <c r="D264" s="67" t="s">
        <v>2096</v>
      </c>
      <c r="E264" s="16" t="s">
        <v>2131</v>
      </c>
      <c r="F264" s="52">
        <f>G264+H264+I264+J264</f>
        <v>2435676</v>
      </c>
      <c r="G264" s="30">
        <v>0</v>
      </c>
      <c r="H264" s="30">
        <v>341845</v>
      </c>
      <c r="I264" s="30">
        <v>39000</v>
      </c>
      <c r="J264" s="30">
        <v>2054831</v>
      </c>
      <c r="K264" s="50"/>
      <c r="L264" s="60"/>
    </row>
    <row r="265" spans="1:12" ht="15">
      <c r="A265" s="67">
        <v>235</v>
      </c>
      <c r="B265" s="68" t="s">
        <v>2132</v>
      </c>
      <c r="C265" s="67" t="s">
        <v>2133</v>
      </c>
      <c r="D265" s="67" t="s">
        <v>2096</v>
      </c>
      <c r="E265" s="16" t="s">
        <v>2134</v>
      </c>
      <c r="F265" s="52">
        <f>G265+H265+I265+J265</f>
        <v>335099</v>
      </c>
      <c r="G265" s="30">
        <v>13600</v>
      </c>
      <c r="H265" s="30">
        <v>254999</v>
      </c>
      <c r="I265" s="30">
        <v>0</v>
      </c>
      <c r="J265" s="30">
        <v>66500</v>
      </c>
      <c r="K265" s="30"/>
      <c r="L265" s="60"/>
    </row>
    <row r="266" spans="1:12" ht="15">
      <c r="A266" s="67">
        <v>236</v>
      </c>
      <c r="B266" s="68" t="s">
        <v>2135</v>
      </c>
      <c r="C266" s="67" t="s">
        <v>2136</v>
      </c>
      <c r="D266" s="67" t="s">
        <v>2096</v>
      </c>
      <c r="E266" s="16" t="s">
        <v>2137</v>
      </c>
      <c r="F266" s="52">
        <f>G266+H266+I266+J266</f>
        <v>3725900</v>
      </c>
      <c r="G266" s="30">
        <v>79000</v>
      </c>
      <c r="H266" s="30">
        <v>1076600</v>
      </c>
      <c r="I266" s="30">
        <v>1756500</v>
      </c>
      <c r="J266" s="30">
        <v>813800</v>
      </c>
      <c r="K266" s="30"/>
      <c r="L266" s="60"/>
    </row>
    <row r="267" spans="1:12" ht="15">
      <c r="A267" s="67">
        <v>237</v>
      </c>
      <c r="B267" s="68" t="s">
        <v>2138</v>
      </c>
      <c r="C267" s="67" t="s">
        <v>2139</v>
      </c>
      <c r="D267" s="67" t="s">
        <v>2096</v>
      </c>
      <c r="E267" s="16" t="s">
        <v>2140</v>
      </c>
      <c r="F267" s="52">
        <f>G267+H267+I267+J267</f>
        <v>2638381</v>
      </c>
      <c r="G267" s="30">
        <v>173846</v>
      </c>
      <c r="H267" s="30">
        <v>2118240</v>
      </c>
      <c r="I267" s="30">
        <v>0</v>
      </c>
      <c r="J267" s="30">
        <v>346295</v>
      </c>
      <c r="K267" s="30"/>
      <c r="L267" s="60"/>
    </row>
    <row r="268" spans="1:12" ht="15">
      <c r="A268" s="67">
        <v>238</v>
      </c>
      <c r="B268" s="68" t="s">
        <v>2141</v>
      </c>
      <c r="C268" s="67" t="s">
        <v>2142</v>
      </c>
      <c r="D268" s="67" t="s">
        <v>2096</v>
      </c>
      <c r="E268" s="16" t="s">
        <v>2143</v>
      </c>
      <c r="F268" s="52">
        <f>G268+H268+I268+J268</f>
        <v>2248570</v>
      </c>
      <c r="G268" s="30">
        <v>892717</v>
      </c>
      <c r="H268" s="30">
        <v>1092241</v>
      </c>
      <c r="I268" s="30">
        <v>116885</v>
      </c>
      <c r="J268" s="30">
        <v>146727</v>
      </c>
      <c r="K268" s="30"/>
      <c r="L268" s="60"/>
    </row>
    <row r="269" spans="1:12" ht="15">
      <c r="A269" s="67">
        <v>239</v>
      </c>
      <c r="B269" s="68" t="s">
        <v>2144</v>
      </c>
      <c r="C269" s="67" t="s">
        <v>2145</v>
      </c>
      <c r="D269" s="67" t="s">
        <v>2096</v>
      </c>
      <c r="E269" s="16" t="s">
        <v>2291</v>
      </c>
      <c r="F269" s="52">
        <f>G269+H269+I269+J269</f>
        <v>886793</v>
      </c>
      <c r="G269" s="30">
        <v>105580</v>
      </c>
      <c r="H269" s="30">
        <v>10475</v>
      </c>
      <c r="I269" s="30">
        <v>0</v>
      </c>
      <c r="J269" s="30">
        <v>770738</v>
      </c>
      <c r="K269" s="30"/>
      <c r="L269" s="60"/>
    </row>
    <row r="270" spans="1:12" ht="15">
      <c r="A270" s="67">
        <v>240</v>
      </c>
      <c r="B270" s="68" t="s">
        <v>2147</v>
      </c>
      <c r="C270" s="67" t="s">
        <v>2148</v>
      </c>
      <c r="D270" s="67" t="s">
        <v>2096</v>
      </c>
      <c r="E270" s="16" t="s">
        <v>1694</v>
      </c>
      <c r="F270" s="52">
        <f>G270+H270+I270+J270</f>
        <v>23486465</v>
      </c>
      <c r="G270" s="30">
        <v>1494967</v>
      </c>
      <c r="H270" s="30">
        <v>11760258</v>
      </c>
      <c r="I270" s="30">
        <v>3098050</v>
      </c>
      <c r="J270" s="30">
        <v>7133190</v>
      </c>
      <c r="K270" s="30"/>
      <c r="L270" s="60"/>
    </row>
    <row r="271" spans="1:12" ht="15">
      <c r="A271" s="67">
        <v>241</v>
      </c>
      <c r="B271" s="68" t="s">
        <v>2149</v>
      </c>
      <c r="C271" s="67" t="s">
        <v>2150</v>
      </c>
      <c r="D271" s="67" t="s">
        <v>2096</v>
      </c>
      <c r="E271" s="16" t="s">
        <v>2151</v>
      </c>
      <c r="F271" s="52">
        <f>G271+H271+I271+J271</f>
        <v>1154168</v>
      </c>
      <c r="G271" s="30">
        <v>243000</v>
      </c>
      <c r="H271" s="30">
        <v>774651</v>
      </c>
      <c r="I271" s="30">
        <v>16000</v>
      </c>
      <c r="J271" s="30">
        <v>120517</v>
      </c>
      <c r="K271" s="52"/>
      <c r="L271" s="60"/>
    </row>
    <row r="272" spans="1:12" ht="15">
      <c r="A272" s="67">
        <v>242</v>
      </c>
      <c r="B272" s="68" t="s">
        <v>2152</v>
      </c>
      <c r="C272" s="67" t="s">
        <v>2153</v>
      </c>
      <c r="D272" s="67" t="s">
        <v>2096</v>
      </c>
      <c r="E272" s="16" t="s">
        <v>2154</v>
      </c>
      <c r="F272" s="52">
        <f>G272+H272+I272+J272</f>
        <v>15127916</v>
      </c>
      <c r="G272" s="30">
        <v>225750</v>
      </c>
      <c r="H272" s="30">
        <v>4118759</v>
      </c>
      <c r="I272" s="30">
        <v>65000</v>
      </c>
      <c r="J272" s="30">
        <v>10718407</v>
      </c>
      <c r="K272" s="30"/>
      <c r="L272" s="60"/>
    </row>
    <row r="273" spans="1:12" ht="15">
      <c r="A273" s="67">
        <v>243</v>
      </c>
      <c r="B273" s="68" t="s">
        <v>2155</v>
      </c>
      <c r="C273" s="67" t="s">
        <v>2156</v>
      </c>
      <c r="D273" s="67" t="s">
        <v>2096</v>
      </c>
      <c r="E273" s="16" t="s">
        <v>2157</v>
      </c>
      <c r="F273" s="52">
        <f>G273+H273+I273+J273</f>
        <v>1737211</v>
      </c>
      <c r="G273" s="30">
        <v>98850</v>
      </c>
      <c r="H273" s="30">
        <v>465565</v>
      </c>
      <c r="I273" s="30">
        <v>0</v>
      </c>
      <c r="J273" s="30">
        <v>1172796</v>
      </c>
      <c r="K273" s="30"/>
      <c r="L273" s="60"/>
    </row>
    <row r="274" spans="1:12" ht="15">
      <c r="A274" s="67">
        <v>244</v>
      </c>
      <c r="B274" s="68" t="s">
        <v>2158</v>
      </c>
      <c r="C274" s="67" t="s">
        <v>2159</v>
      </c>
      <c r="D274" s="67" t="s">
        <v>2096</v>
      </c>
      <c r="E274" s="16" t="s">
        <v>2160</v>
      </c>
      <c r="F274" s="52">
        <f>G274+H274+I274+J274</f>
        <v>9264574</v>
      </c>
      <c r="G274" s="30">
        <v>94486</v>
      </c>
      <c r="H274" s="30">
        <v>7253444</v>
      </c>
      <c r="I274" s="30">
        <v>235500</v>
      </c>
      <c r="J274" s="30">
        <v>1681144</v>
      </c>
      <c r="K274" s="30"/>
      <c r="L274" s="60"/>
    </row>
    <row r="275" spans="1:12" ht="15">
      <c r="A275" s="67">
        <v>245</v>
      </c>
      <c r="B275" s="68" t="s">
        <v>2161</v>
      </c>
      <c r="C275" s="67" t="s">
        <v>2162</v>
      </c>
      <c r="D275" s="67" t="s">
        <v>2096</v>
      </c>
      <c r="E275" s="16" t="s">
        <v>2163</v>
      </c>
      <c r="F275" s="52">
        <f>G275+H275+I275+J275</f>
        <v>1094401</v>
      </c>
      <c r="G275" s="30">
        <v>0</v>
      </c>
      <c r="H275" s="30">
        <v>394724</v>
      </c>
      <c r="I275" s="30">
        <v>66400</v>
      </c>
      <c r="J275" s="30">
        <v>633277</v>
      </c>
      <c r="K275" s="30"/>
      <c r="L275" s="60"/>
    </row>
    <row r="276" spans="1:12" ht="15">
      <c r="A276" s="67">
        <v>246</v>
      </c>
      <c r="B276" s="68" t="s">
        <v>2164</v>
      </c>
      <c r="C276" s="67" t="s">
        <v>2165</v>
      </c>
      <c r="D276" s="67" t="s">
        <v>2096</v>
      </c>
      <c r="E276" s="16" t="s">
        <v>2166</v>
      </c>
      <c r="F276" s="52">
        <f>G276+H276+I276+J276</f>
        <v>19763513</v>
      </c>
      <c r="G276" s="30">
        <v>15269828</v>
      </c>
      <c r="H276" s="30">
        <v>818453</v>
      </c>
      <c r="I276" s="30">
        <v>283964</v>
      </c>
      <c r="J276" s="30">
        <v>3391268</v>
      </c>
      <c r="K276" s="30"/>
      <c r="L276" s="60"/>
    </row>
    <row r="277" spans="1:12" ht="15">
      <c r="A277" s="67">
        <v>247</v>
      </c>
      <c r="B277" s="68" t="s">
        <v>2168</v>
      </c>
      <c r="C277" s="67" t="s">
        <v>2169</v>
      </c>
      <c r="D277" s="67" t="s">
        <v>2167</v>
      </c>
      <c r="E277" s="16" t="s">
        <v>2170</v>
      </c>
      <c r="F277" s="52">
        <f>G277+H277+I277+J277</f>
        <v>83112378</v>
      </c>
      <c r="G277" s="30">
        <v>1946050</v>
      </c>
      <c r="H277" s="30">
        <v>16621724</v>
      </c>
      <c r="I277" s="30">
        <v>32786778</v>
      </c>
      <c r="J277" s="30">
        <v>31757826</v>
      </c>
      <c r="K277" s="30"/>
      <c r="L277" s="60"/>
    </row>
    <row r="278" spans="1:12" ht="15">
      <c r="A278" s="67">
        <v>248</v>
      </c>
      <c r="B278" s="68" t="s">
        <v>2171</v>
      </c>
      <c r="C278" s="67" t="s">
        <v>2172</v>
      </c>
      <c r="D278" s="67" t="s">
        <v>2167</v>
      </c>
      <c r="E278" s="16" t="s">
        <v>2173</v>
      </c>
      <c r="F278" s="52">
        <f>G278+H278+I278+J278</f>
        <v>370070</v>
      </c>
      <c r="G278" s="30">
        <v>0</v>
      </c>
      <c r="H278" s="30">
        <v>340020</v>
      </c>
      <c r="I278" s="30">
        <v>0</v>
      </c>
      <c r="J278" s="30">
        <v>30050</v>
      </c>
      <c r="K278" s="52"/>
      <c r="L278" s="60"/>
    </row>
    <row r="279" spans="1:12" ht="15">
      <c r="A279" s="67">
        <v>249</v>
      </c>
      <c r="B279" s="68" t="s">
        <v>2174</v>
      </c>
      <c r="C279" s="67" t="s">
        <v>2175</v>
      </c>
      <c r="D279" s="67" t="s">
        <v>2167</v>
      </c>
      <c r="E279" s="16" t="s">
        <v>2176</v>
      </c>
      <c r="F279" s="52">
        <f>G279+H279+I279+J279</f>
        <v>3358220</v>
      </c>
      <c r="G279" s="30">
        <v>230000</v>
      </c>
      <c r="H279" s="30">
        <v>1434516</v>
      </c>
      <c r="I279" s="30">
        <v>879000</v>
      </c>
      <c r="J279" s="30">
        <v>814704</v>
      </c>
      <c r="K279" s="30"/>
      <c r="L279" s="60"/>
    </row>
    <row r="280" spans="1:12" s="5" customFormat="1" ht="15">
      <c r="A280" s="67">
        <v>250</v>
      </c>
      <c r="B280" s="68" t="s">
        <v>2177</v>
      </c>
      <c r="C280" s="67" t="s">
        <v>2178</v>
      </c>
      <c r="D280" s="67" t="s">
        <v>2167</v>
      </c>
      <c r="E280" s="16" t="s">
        <v>2179</v>
      </c>
      <c r="F280" s="52">
        <f>G280+H280+I280+J280</f>
        <v>5860881</v>
      </c>
      <c r="G280" s="30">
        <v>2440239</v>
      </c>
      <c r="H280" s="30">
        <v>1056216</v>
      </c>
      <c r="I280" s="30">
        <v>258002</v>
      </c>
      <c r="J280" s="30">
        <v>2106424</v>
      </c>
      <c r="K280" s="30"/>
      <c r="L280" s="45"/>
    </row>
    <row r="281" spans="1:12" ht="15">
      <c r="A281" s="67">
        <v>251</v>
      </c>
      <c r="B281" s="68" t="s">
        <v>2180</v>
      </c>
      <c r="C281" s="67" t="s">
        <v>2181</v>
      </c>
      <c r="D281" s="67" t="s">
        <v>2167</v>
      </c>
      <c r="E281" s="16" t="s">
        <v>2182</v>
      </c>
      <c r="F281" s="52">
        <f>G281+H281+I281+J281</f>
        <v>131323633</v>
      </c>
      <c r="G281" s="30">
        <v>86975951</v>
      </c>
      <c r="H281" s="30">
        <v>33056804</v>
      </c>
      <c r="I281" s="30">
        <v>610000</v>
      </c>
      <c r="J281" s="30">
        <v>10680878</v>
      </c>
      <c r="K281" s="30"/>
      <c r="L281" s="60"/>
    </row>
    <row r="282" spans="1:12" ht="15">
      <c r="A282" s="67">
        <v>252</v>
      </c>
      <c r="B282" s="68" t="s">
        <v>2183</v>
      </c>
      <c r="C282" s="67" t="s">
        <v>2184</v>
      </c>
      <c r="D282" s="67" t="s">
        <v>2167</v>
      </c>
      <c r="E282" s="16" t="s">
        <v>2185</v>
      </c>
      <c r="F282" s="52">
        <f>G282+H282+I282+J282</f>
        <v>246347233</v>
      </c>
      <c r="G282" s="30">
        <v>93700804</v>
      </c>
      <c r="H282" s="30">
        <v>39919457</v>
      </c>
      <c r="I282" s="30">
        <v>13802802</v>
      </c>
      <c r="J282" s="30">
        <v>98924170</v>
      </c>
      <c r="K282" s="30"/>
      <c r="L282" s="60"/>
    </row>
    <row r="283" spans="1:12" ht="15">
      <c r="A283" s="67">
        <v>253</v>
      </c>
      <c r="B283" s="68" t="s">
        <v>2186</v>
      </c>
      <c r="C283" s="67" t="s">
        <v>2187</v>
      </c>
      <c r="D283" s="67" t="s">
        <v>2167</v>
      </c>
      <c r="E283" s="16" t="s">
        <v>2188</v>
      </c>
      <c r="F283" s="52">
        <f>G283+H283+I283+J283</f>
        <v>53043578</v>
      </c>
      <c r="G283" s="30">
        <v>826973</v>
      </c>
      <c r="H283" s="30">
        <v>6196073</v>
      </c>
      <c r="I283" s="30">
        <v>5464708</v>
      </c>
      <c r="J283" s="30">
        <v>40555824</v>
      </c>
      <c r="K283" s="52"/>
      <c r="L283" s="60"/>
    </row>
    <row r="284" spans="1:12" ht="15">
      <c r="A284" s="67">
        <v>254</v>
      </c>
      <c r="B284" s="68" t="s">
        <v>2189</v>
      </c>
      <c r="C284" s="67" t="s">
        <v>2190</v>
      </c>
      <c r="D284" s="67" t="s">
        <v>2167</v>
      </c>
      <c r="E284" s="16" t="s">
        <v>2191</v>
      </c>
      <c r="F284" s="52">
        <f>G284+H284+I284+J284</f>
        <v>25964151</v>
      </c>
      <c r="G284" s="30">
        <v>121000</v>
      </c>
      <c r="H284" s="30">
        <v>6247678</v>
      </c>
      <c r="I284" s="30">
        <v>4891101</v>
      </c>
      <c r="J284" s="30">
        <v>14704372</v>
      </c>
      <c r="K284" s="50"/>
      <c r="L284" s="60"/>
    </row>
    <row r="285" spans="1:12" ht="15">
      <c r="A285" s="67">
        <v>255</v>
      </c>
      <c r="B285" s="68" t="s">
        <v>2192</v>
      </c>
      <c r="C285" s="67" t="s">
        <v>2193</v>
      </c>
      <c r="D285" s="67" t="s">
        <v>2167</v>
      </c>
      <c r="E285" s="16" t="s">
        <v>2194</v>
      </c>
      <c r="F285" s="52">
        <f>G285+H285+I285+J285</f>
        <v>157226724</v>
      </c>
      <c r="G285" s="30">
        <v>21393428</v>
      </c>
      <c r="H285" s="30">
        <v>5336512</v>
      </c>
      <c r="I285" s="30">
        <v>29433301</v>
      </c>
      <c r="J285" s="30">
        <v>101063483</v>
      </c>
      <c r="K285" s="30"/>
      <c r="L285" s="60"/>
    </row>
    <row r="286" spans="1:12" ht="15">
      <c r="A286" s="67">
        <v>256</v>
      </c>
      <c r="B286" s="68" t="s">
        <v>2195</v>
      </c>
      <c r="C286" s="67" t="s">
        <v>2196</v>
      </c>
      <c r="D286" s="67" t="s">
        <v>2167</v>
      </c>
      <c r="E286" s="16" t="s">
        <v>2197</v>
      </c>
      <c r="F286" s="52">
        <f>G286+H286+I286+J286</f>
        <v>19934722</v>
      </c>
      <c r="G286" s="30">
        <v>62100</v>
      </c>
      <c r="H286" s="30">
        <v>10007276</v>
      </c>
      <c r="I286" s="30">
        <v>2971950</v>
      </c>
      <c r="J286" s="30">
        <v>6893396</v>
      </c>
      <c r="K286" s="30"/>
      <c r="L286" s="60"/>
    </row>
    <row r="287" spans="1:12" ht="15">
      <c r="A287" s="67">
        <v>257</v>
      </c>
      <c r="B287" s="68" t="s">
        <v>2198</v>
      </c>
      <c r="C287" s="67" t="s">
        <v>2199</v>
      </c>
      <c r="D287" s="67" t="s">
        <v>2167</v>
      </c>
      <c r="E287" s="16" t="s">
        <v>2200</v>
      </c>
      <c r="F287" s="52">
        <f>G287+H287+I287+J287</f>
        <v>70416834</v>
      </c>
      <c r="G287" s="30">
        <v>1148232</v>
      </c>
      <c r="H287" s="30">
        <v>4861551</v>
      </c>
      <c r="I287" s="30">
        <v>28235000</v>
      </c>
      <c r="J287" s="30">
        <v>36172051</v>
      </c>
      <c r="K287" s="30"/>
      <c r="L287" s="45"/>
    </row>
    <row r="288" spans="1:12" ht="15">
      <c r="A288" s="67">
        <v>258</v>
      </c>
      <c r="B288" s="68" t="s">
        <v>2201</v>
      </c>
      <c r="C288" s="67" t="s">
        <v>2202</v>
      </c>
      <c r="D288" s="67" t="s">
        <v>2167</v>
      </c>
      <c r="E288" s="16" t="s">
        <v>2203</v>
      </c>
      <c r="F288" s="52">
        <f>G288+H288+I288+J288</f>
        <v>41313326</v>
      </c>
      <c r="G288" s="30">
        <v>27243229</v>
      </c>
      <c r="H288" s="30">
        <v>5934199</v>
      </c>
      <c r="I288" s="30">
        <v>1164800</v>
      </c>
      <c r="J288" s="30">
        <v>6971098</v>
      </c>
      <c r="K288" s="50"/>
      <c r="L288" s="60"/>
    </row>
    <row r="289" spans="1:12" ht="15">
      <c r="A289" s="67">
        <v>259</v>
      </c>
      <c r="B289" s="68" t="s">
        <v>2205</v>
      </c>
      <c r="C289" s="67" t="s">
        <v>2206</v>
      </c>
      <c r="D289" s="67" t="s">
        <v>2204</v>
      </c>
      <c r="E289" s="16" t="s">
        <v>2207</v>
      </c>
      <c r="F289" s="52">
        <f>G289+H289+I289+J289</f>
        <v>3525634</v>
      </c>
      <c r="G289" s="30">
        <v>303452</v>
      </c>
      <c r="H289" s="30">
        <v>2205103</v>
      </c>
      <c r="I289" s="30">
        <v>374160</v>
      </c>
      <c r="J289" s="30">
        <v>642919</v>
      </c>
      <c r="K289" s="30"/>
      <c r="L289" s="60"/>
    </row>
    <row r="290" spans="1:12" ht="15">
      <c r="A290" s="67">
        <v>260</v>
      </c>
      <c r="B290" s="68" t="s">
        <v>2208</v>
      </c>
      <c r="C290" s="67" t="s">
        <v>2209</v>
      </c>
      <c r="D290" s="67" t="s">
        <v>2204</v>
      </c>
      <c r="E290" s="16" t="s">
        <v>2210</v>
      </c>
      <c r="F290" s="52">
        <f>G290+H290+I290+J290</f>
        <v>2695501</v>
      </c>
      <c r="G290" s="30">
        <v>0</v>
      </c>
      <c r="H290" s="30">
        <v>2131486</v>
      </c>
      <c r="I290" s="30">
        <v>293660</v>
      </c>
      <c r="J290" s="30">
        <v>270355</v>
      </c>
      <c r="K290" s="30"/>
      <c r="L290" s="45"/>
    </row>
    <row r="291" spans="1:12" ht="15">
      <c r="A291" s="67">
        <v>261</v>
      </c>
      <c r="B291" s="68" t="s">
        <v>2211</v>
      </c>
      <c r="C291" s="67" t="s">
        <v>2212</v>
      </c>
      <c r="D291" s="67" t="s">
        <v>2204</v>
      </c>
      <c r="E291" s="16" t="s">
        <v>2213</v>
      </c>
      <c r="F291" s="52">
        <f>G291+H291+I291+J291</f>
        <v>784188</v>
      </c>
      <c r="G291" s="30">
        <v>0</v>
      </c>
      <c r="H291" s="30">
        <v>144457</v>
      </c>
      <c r="I291" s="30">
        <v>0</v>
      </c>
      <c r="J291" s="30">
        <v>639731</v>
      </c>
      <c r="K291" s="30"/>
      <c r="L291" s="60"/>
    </row>
    <row r="292" spans="1:12" ht="15">
      <c r="A292" s="67">
        <v>262</v>
      </c>
      <c r="B292" s="68" t="s">
        <v>2214</v>
      </c>
      <c r="C292" s="67" t="s">
        <v>2215</v>
      </c>
      <c r="D292" s="67" t="s">
        <v>2204</v>
      </c>
      <c r="E292" s="16" t="s">
        <v>2216</v>
      </c>
      <c r="F292" s="52">
        <f>G292+H292+I292+J292</f>
        <v>1128031</v>
      </c>
      <c r="G292" s="30">
        <v>222000</v>
      </c>
      <c r="H292" s="30">
        <v>272247</v>
      </c>
      <c r="I292" s="30">
        <v>4500</v>
      </c>
      <c r="J292" s="30">
        <v>629284</v>
      </c>
      <c r="K292" s="52"/>
      <c r="L292" s="60"/>
    </row>
    <row r="293" spans="1:12" ht="15">
      <c r="A293" s="67">
        <v>263</v>
      </c>
      <c r="B293" s="68" t="s">
        <v>2217</v>
      </c>
      <c r="C293" s="67" t="s">
        <v>2218</v>
      </c>
      <c r="D293" s="67" t="s">
        <v>2204</v>
      </c>
      <c r="E293" s="16" t="s">
        <v>2219</v>
      </c>
      <c r="F293" s="52">
        <f>G293+H293+I293+J293</f>
        <v>2461100</v>
      </c>
      <c r="G293" s="30">
        <v>27000</v>
      </c>
      <c r="H293" s="30">
        <v>1424934</v>
      </c>
      <c r="I293" s="30">
        <v>0</v>
      </c>
      <c r="J293" s="30">
        <v>1009166</v>
      </c>
      <c r="K293" s="30"/>
      <c r="L293" s="60"/>
    </row>
    <row r="294" spans="1:12" ht="15">
      <c r="A294" s="67">
        <v>264</v>
      </c>
      <c r="B294" s="68" t="s">
        <v>2220</v>
      </c>
      <c r="C294" s="67" t="s">
        <v>2221</v>
      </c>
      <c r="D294" s="67" t="s">
        <v>2204</v>
      </c>
      <c r="E294" s="16" t="s">
        <v>2222</v>
      </c>
      <c r="F294" s="52">
        <f>G294+H294+I294+J294</f>
        <v>15602962</v>
      </c>
      <c r="G294" s="30">
        <v>0</v>
      </c>
      <c r="H294" s="30">
        <v>4752055</v>
      </c>
      <c r="I294" s="30">
        <v>3235345</v>
      </c>
      <c r="J294" s="30">
        <v>7615562</v>
      </c>
      <c r="K294" s="30"/>
      <c r="L294" s="60"/>
    </row>
    <row r="295" spans="1:12" ht="15">
      <c r="A295" s="67">
        <v>265</v>
      </c>
      <c r="B295" s="68" t="s">
        <v>2223</v>
      </c>
      <c r="C295" s="67" t="s">
        <v>2224</v>
      </c>
      <c r="D295" s="67" t="s">
        <v>2204</v>
      </c>
      <c r="E295" s="16" t="s">
        <v>2225</v>
      </c>
      <c r="F295" s="52">
        <f>G295+H295+I295+J295</f>
        <v>6783332</v>
      </c>
      <c r="G295" s="30">
        <v>1792351</v>
      </c>
      <c r="H295" s="30">
        <v>3162078</v>
      </c>
      <c r="I295" s="30">
        <v>759610</v>
      </c>
      <c r="J295" s="30">
        <v>1069293</v>
      </c>
      <c r="K295" s="30"/>
      <c r="L295" s="60"/>
    </row>
    <row r="296" spans="1:12" s="5" customFormat="1" ht="15">
      <c r="A296" s="67">
        <v>266</v>
      </c>
      <c r="B296" s="68" t="s">
        <v>2226</v>
      </c>
      <c r="C296" s="67" t="s">
        <v>2227</v>
      </c>
      <c r="D296" s="67" t="s">
        <v>2204</v>
      </c>
      <c r="E296" s="16" t="s">
        <v>2228</v>
      </c>
      <c r="F296" s="52">
        <f>G296+H296+I296+J296</f>
        <v>3779104</v>
      </c>
      <c r="G296" s="30">
        <v>738200</v>
      </c>
      <c r="H296" s="30">
        <v>2247254</v>
      </c>
      <c r="I296" s="30">
        <v>449831</v>
      </c>
      <c r="J296" s="30">
        <v>343819</v>
      </c>
      <c r="K296" s="30"/>
      <c r="L296" s="60"/>
    </row>
    <row r="297" spans="1:12" ht="15">
      <c r="A297" s="67">
        <v>267</v>
      </c>
      <c r="B297" s="68" t="s">
        <v>2229</v>
      </c>
      <c r="C297" s="67" t="s">
        <v>2230</v>
      </c>
      <c r="D297" s="67" t="s">
        <v>2204</v>
      </c>
      <c r="E297" s="16" t="s">
        <v>2231</v>
      </c>
      <c r="F297" s="52">
        <f>G297+H297+I297+J297</f>
        <v>3575817</v>
      </c>
      <c r="G297" s="30">
        <v>0</v>
      </c>
      <c r="H297" s="30">
        <v>547893</v>
      </c>
      <c r="I297" s="30">
        <v>0</v>
      </c>
      <c r="J297" s="30">
        <v>3027924</v>
      </c>
      <c r="K297" s="52"/>
      <c r="L297" s="60"/>
    </row>
    <row r="298" spans="1:12" ht="15">
      <c r="A298" s="67">
        <v>268</v>
      </c>
      <c r="B298" s="68" t="s">
        <v>2232</v>
      </c>
      <c r="C298" s="67" t="s">
        <v>2233</v>
      </c>
      <c r="D298" s="67" t="s">
        <v>2204</v>
      </c>
      <c r="E298" s="16" t="s">
        <v>2111</v>
      </c>
      <c r="F298" s="52">
        <f>G298+H298+I298+J298</f>
        <v>5648203</v>
      </c>
      <c r="G298" s="30">
        <v>23900</v>
      </c>
      <c r="H298" s="30">
        <v>1324537</v>
      </c>
      <c r="I298" s="30">
        <v>329460</v>
      </c>
      <c r="J298" s="30">
        <v>3970306</v>
      </c>
      <c r="K298" s="30"/>
      <c r="L298" s="60"/>
    </row>
    <row r="299" spans="1:12" ht="15">
      <c r="A299" s="67">
        <v>269</v>
      </c>
      <c r="B299" s="68" t="s">
        <v>2234</v>
      </c>
      <c r="C299" s="67" t="s">
        <v>2235</v>
      </c>
      <c r="D299" s="67" t="s">
        <v>2204</v>
      </c>
      <c r="E299" s="16" t="s">
        <v>2236</v>
      </c>
      <c r="F299" s="52">
        <f>G299+H299+I299+J299</f>
        <v>857626</v>
      </c>
      <c r="G299" s="30">
        <v>11550</v>
      </c>
      <c r="H299" s="30">
        <v>725270</v>
      </c>
      <c r="I299" s="30">
        <v>6500</v>
      </c>
      <c r="J299" s="30">
        <v>114306</v>
      </c>
      <c r="K299" s="30"/>
      <c r="L299" s="60"/>
    </row>
    <row r="300" spans="1:12" ht="15">
      <c r="A300" s="67">
        <v>270</v>
      </c>
      <c r="B300" s="68" t="s">
        <v>2237</v>
      </c>
      <c r="C300" s="67" t="s">
        <v>2238</v>
      </c>
      <c r="D300" s="67" t="s">
        <v>2204</v>
      </c>
      <c r="E300" s="16" t="s">
        <v>2239</v>
      </c>
      <c r="F300" s="52">
        <f>G300+H300+I300+J300</f>
        <v>1113218</v>
      </c>
      <c r="G300" s="30">
        <v>166510</v>
      </c>
      <c r="H300" s="30">
        <v>592663</v>
      </c>
      <c r="I300" s="30">
        <v>54200</v>
      </c>
      <c r="J300" s="30">
        <v>299845</v>
      </c>
      <c r="K300" s="30"/>
      <c r="L300" s="45"/>
    </row>
    <row r="301" spans="1:12" ht="15">
      <c r="A301" s="67">
        <v>271</v>
      </c>
      <c r="B301" s="68" t="s">
        <v>2240</v>
      </c>
      <c r="C301" s="67" t="s">
        <v>2241</v>
      </c>
      <c r="D301" s="67" t="s">
        <v>2204</v>
      </c>
      <c r="E301" s="16" t="s">
        <v>2242</v>
      </c>
      <c r="F301" s="52">
        <f>G301+H301+I301+J301</f>
        <v>465792</v>
      </c>
      <c r="G301" s="30">
        <v>80000</v>
      </c>
      <c r="H301" s="30">
        <v>329456</v>
      </c>
      <c r="I301" s="30">
        <v>0</v>
      </c>
      <c r="J301" s="30">
        <v>56336</v>
      </c>
      <c r="K301" s="50"/>
      <c r="L301" s="60"/>
    </row>
    <row r="302" spans="1:12" ht="15">
      <c r="A302" s="67">
        <v>272</v>
      </c>
      <c r="B302" s="68" t="s">
        <v>2243</v>
      </c>
      <c r="C302" s="67" t="s">
        <v>2244</v>
      </c>
      <c r="D302" s="67" t="s">
        <v>2204</v>
      </c>
      <c r="E302" s="16" t="s">
        <v>2245</v>
      </c>
      <c r="F302" s="52">
        <f>G302+H302+I302+J302</f>
        <v>1086473</v>
      </c>
      <c r="G302" s="30">
        <v>0</v>
      </c>
      <c r="H302" s="30">
        <v>913973</v>
      </c>
      <c r="I302" s="30">
        <v>0</v>
      </c>
      <c r="J302" s="30">
        <v>172500</v>
      </c>
      <c r="K302" s="30"/>
      <c r="L302" s="60"/>
    </row>
    <row r="303" spans="1:12" ht="15">
      <c r="A303" s="67">
        <v>273</v>
      </c>
      <c r="B303" s="68" t="s">
        <v>2246</v>
      </c>
      <c r="C303" s="67" t="s">
        <v>2247</v>
      </c>
      <c r="D303" s="67" t="s">
        <v>2204</v>
      </c>
      <c r="E303" s="16" t="s">
        <v>2248</v>
      </c>
      <c r="F303" s="52">
        <f>G303+H303+I303+J303</f>
        <v>4798001</v>
      </c>
      <c r="G303" s="30">
        <v>613801</v>
      </c>
      <c r="H303" s="30">
        <v>1692540</v>
      </c>
      <c r="I303" s="30">
        <v>719502</v>
      </c>
      <c r="J303" s="30">
        <v>1772158</v>
      </c>
      <c r="K303" s="30"/>
      <c r="L303" s="60"/>
    </row>
    <row r="304" spans="1:12" ht="15">
      <c r="A304" s="67">
        <v>274</v>
      </c>
      <c r="B304" s="68" t="s">
        <v>2249</v>
      </c>
      <c r="C304" s="67" t="s">
        <v>2250</v>
      </c>
      <c r="D304" s="67" t="s">
        <v>2204</v>
      </c>
      <c r="E304" s="16" t="s">
        <v>2251</v>
      </c>
      <c r="F304" s="52">
        <f>G304+H304+I304+J304</f>
        <v>8174920</v>
      </c>
      <c r="G304" s="30">
        <v>794150</v>
      </c>
      <c r="H304" s="30">
        <v>1084651</v>
      </c>
      <c r="I304" s="30">
        <v>502430</v>
      </c>
      <c r="J304" s="30">
        <v>5793689</v>
      </c>
      <c r="K304" s="52"/>
      <c r="L304" s="60"/>
    </row>
    <row r="305" spans="1:12" ht="15">
      <c r="A305" s="67">
        <v>275</v>
      </c>
      <c r="B305" s="68" t="s">
        <v>2252</v>
      </c>
      <c r="C305" s="67" t="s">
        <v>2253</v>
      </c>
      <c r="D305" s="67" t="s">
        <v>2204</v>
      </c>
      <c r="E305" s="16" t="s">
        <v>2254</v>
      </c>
      <c r="F305" s="52">
        <f>G305+H305+I305+J305</f>
        <v>4998064</v>
      </c>
      <c r="G305" s="30">
        <v>282950</v>
      </c>
      <c r="H305" s="30">
        <v>2749485</v>
      </c>
      <c r="I305" s="30">
        <v>4919</v>
      </c>
      <c r="J305" s="30">
        <v>1960710</v>
      </c>
      <c r="K305" s="30"/>
      <c r="L305" s="60"/>
    </row>
    <row r="306" spans="1:12" ht="15">
      <c r="A306" s="67">
        <v>276</v>
      </c>
      <c r="B306" s="68" t="s">
        <v>2255</v>
      </c>
      <c r="C306" s="67" t="s">
        <v>2256</v>
      </c>
      <c r="D306" s="67" t="s">
        <v>2204</v>
      </c>
      <c r="E306" s="16" t="s">
        <v>2257</v>
      </c>
      <c r="F306" s="52">
        <f>G306+H306+I306+J306</f>
        <v>1085762</v>
      </c>
      <c r="G306" s="30">
        <v>0</v>
      </c>
      <c r="H306" s="30">
        <v>624432</v>
      </c>
      <c r="I306" s="30">
        <v>148190</v>
      </c>
      <c r="J306" s="30">
        <v>313140</v>
      </c>
      <c r="K306" s="30"/>
      <c r="L306" s="60"/>
    </row>
    <row r="307" spans="1:12" ht="15">
      <c r="A307" s="67">
        <v>277</v>
      </c>
      <c r="B307" s="68" t="s">
        <v>2258</v>
      </c>
      <c r="C307" s="67" t="s">
        <v>2259</v>
      </c>
      <c r="D307" s="67" t="s">
        <v>2204</v>
      </c>
      <c r="E307" s="16" t="s">
        <v>2260</v>
      </c>
      <c r="F307" s="52">
        <f>G307+H307+I307+J307</f>
        <v>7472919</v>
      </c>
      <c r="G307" s="30">
        <v>490700</v>
      </c>
      <c r="H307" s="30">
        <v>2170124</v>
      </c>
      <c r="I307" s="30">
        <v>1741735</v>
      </c>
      <c r="J307" s="30">
        <v>3070360</v>
      </c>
      <c r="K307" s="30"/>
      <c r="L307" s="60"/>
    </row>
    <row r="308" spans="1:12" ht="15">
      <c r="A308" s="67">
        <v>278</v>
      </c>
      <c r="B308" s="68" t="s">
        <v>2261</v>
      </c>
      <c r="C308" s="67" t="s">
        <v>2262</v>
      </c>
      <c r="D308" s="67" t="s">
        <v>2204</v>
      </c>
      <c r="E308" s="16" t="s">
        <v>2263</v>
      </c>
      <c r="F308" s="52">
        <f>G308+H308+I308+J308</f>
        <v>570222</v>
      </c>
      <c r="G308" s="30">
        <v>0</v>
      </c>
      <c r="H308" s="30">
        <v>305394</v>
      </c>
      <c r="I308" s="30">
        <v>53100</v>
      </c>
      <c r="J308" s="30">
        <v>211728</v>
      </c>
      <c r="K308" s="30"/>
      <c r="L308" s="60"/>
    </row>
    <row r="309" spans="1:12" ht="15">
      <c r="A309" s="67">
        <v>279</v>
      </c>
      <c r="B309" s="68" t="s">
        <v>2264</v>
      </c>
      <c r="C309" s="67" t="s">
        <v>2265</v>
      </c>
      <c r="D309" s="67" t="s">
        <v>2204</v>
      </c>
      <c r="E309" s="16" t="s">
        <v>2266</v>
      </c>
      <c r="F309" s="52">
        <f>G309+H309+I309+J309</f>
        <v>42471550</v>
      </c>
      <c r="G309" s="30">
        <v>5919885</v>
      </c>
      <c r="H309" s="30">
        <v>10355674</v>
      </c>
      <c r="I309" s="30">
        <v>9925805</v>
      </c>
      <c r="J309" s="30">
        <v>16270186</v>
      </c>
      <c r="K309" s="30"/>
      <c r="L309" s="60"/>
    </row>
    <row r="310" spans="1:12" ht="15">
      <c r="A310" s="67">
        <v>280</v>
      </c>
      <c r="B310" s="68" t="s">
        <v>2267</v>
      </c>
      <c r="C310" s="67" t="s">
        <v>2268</v>
      </c>
      <c r="D310" s="67" t="s">
        <v>2204</v>
      </c>
      <c r="E310" s="16" t="s">
        <v>2269</v>
      </c>
      <c r="F310" s="52">
        <f>G310+H310+I310+J310</f>
        <v>17209482</v>
      </c>
      <c r="G310" s="30">
        <v>3141647</v>
      </c>
      <c r="H310" s="30">
        <v>7842016</v>
      </c>
      <c r="I310" s="30">
        <v>1428560</v>
      </c>
      <c r="J310" s="30">
        <v>4797259</v>
      </c>
      <c r="K310" s="30"/>
      <c r="L310" s="60"/>
    </row>
    <row r="311" spans="1:12" ht="15">
      <c r="A311" s="67">
        <v>281</v>
      </c>
      <c r="B311" s="68" t="s">
        <v>2270</v>
      </c>
      <c r="C311" s="67" t="s">
        <v>2271</v>
      </c>
      <c r="D311" s="67" t="s">
        <v>2204</v>
      </c>
      <c r="E311" s="16" t="s">
        <v>2272</v>
      </c>
      <c r="F311" s="52">
        <f>G311+H311+I311+J311</f>
        <v>312126</v>
      </c>
      <c r="G311" s="30">
        <v>0</v>
      </c>
      <c r="H311" s="30">
        <v>263655</v>
      </c>
      <c r="I311" s="30">
        <v>0</v>
      </c>
      <c r="J311" s="30">
        <v>48471</v>
      </c>
      <c r="K311" s="30"/>
      <c r="L311" s="60"/>
    </row>
    <row r="312" spans="1:12" ht="15">
      <c r="A312" s="67">
        <v>282</v>
      </c>
      <c r="B312" s="68" t="s">
        <v>2273</v>
      </c>
      <c r="C312" s="67" t="s">
        <v>2274</v>
      </c>
      <c r="D312" s="67" t="s">
        <v>2204</v>
      </c>
      <c r="E312" s="16" t="s">
        <v>2275</v>
      </c>
      <c r="F312" s="52">
        <f>G312+H312+I312+J312</f>
        <v>18162138</v>
      </c>
      <c r="G312" s="30">
        <v>8524665</v>
      </c>
      <c r="H312" s="30">
        <v>5225063</v>
      </c>
      <c r="I312" s="30">
        <v>1303711</v>
      </c>
      <c r="J312" s="30">
        <v>3108699</v>
      </c>
      <c r="K312" s="30"/>
      <c r="L312" s="60"/>
    </row>
    <row r="313" spans="1:12" ht="15">
      <c r="A313" s="67">
        <v>283</v>
      </c>
      <c r="B313" s="68" t="s">
        <v>2276</v>
      </c>
      <c r="C313" s="67" t="s">
        <v>2277</v>
      </c>
      <c r="D313" s="67" t="s">
        <v>2204</v>
      </c>
      <c r="E313" s="16" t="s">
        <v>2278</v>
      </c>
      <c r="F313" s="52">
        <f>G313+H313+I313+J313</f>
        <v>7581111</v>
      </c>
      <c r="G313" s="30">
        <v>0</v>
      </c>
      <c r="H313" s="30">
        <v>1960554</v>
      </c>
      <c r="I313" s="30">
        <v>108940</v>
      </c>
      <c r="J313" s="30">
        <v>5511617</v>
      </c>
      <c r="K313" s="30"/>
      <c r="L313" s="60"/>
    </row>
    <row r="314" spans="1:12" ht="15">
      <c r="A314" s="67">
        <v>284</v>
      </c>
      <c r="B314" s="68" t="s">
        <v>2279</v>
      </c>
      <c r="C314" s="67" t="s">
        <v>2280</v>
      </c>
      <c r="D314" s="67" t="s">
        <v>2204</v>
      </c>
      <c r="E314" s="16" t="s">
        <v>2281</v>
      </c>
      <c r="F314" s="52">
        <f>G314+H314+I314+J314</f>
        <v>2757549</v>
      </c>
      <c r="G314" s="30">
        <v>598603</v>
      </c>
      <c r="H314" s="30">
        <v>1501539</v>
      </c>
      <c r="I314" s="30">
        <v>53301</v>
      </c>
      <c r="J314" s="30">
        <v>604106</v>
      </c>
      <c r="K314" s="30"/>
      <c r="L314" s="60"/>
    </row>
    <row r="315" spans="1:12" ht="15">
      <c r="A315" s="67">
        <v>285</v>
      </c>
      <c r="B315" s="68" t="s">
        <v>0</v>
      </c>
      <c r="C315" s="67" t="s">
        <v>1</v>
      </c>
      <c r="D315" s="67" t="s">
        <v>2282</v>
      </c>
      <c r="E315" s="16" t="s">
        <v>2</v>
      </c>
      <c r="F315" s="52">
        <f>G315+H315+I315+J315</f>
        <v>59321750</v>
      </c>
      <c r="G315" s="30">
        <v>6023628</v>
      </c>
      <c r="H315" s="30">
        <v>5560157</v>
      </c>
      <c r="I315" s="30">
        <v>94995</v>
      </c>
      <c r="J315" s="30">
        <v>47642970</v>
      </c>
      <c r="K315" s="52"/>
      <c r="L315" s="60"/>
    </row>
    <row r="316" spans="1:12" ht="15">
      <c r="A316" s="67">
        <v>286</v>
      </c>
      <c r="B316" s="68" t="s">
        <v>556</v>
      </c>
      <c r="C316" s="67" t="s">
        <v>557</v>
      </c>
      <c r="D316" s="67" t="s">
        <v>2282</v>
      </c>
      <c r="E316" s="16" t="s">
        <v>558</v>
      </c>
      <c r="F316" s="52">
        <f>G316+H316+I316+J316</f>
        <v>59836176</v>
      </c>
      <c r="G316" s="30">
        <v>6551237</v>
      </c>
      <c r="H316" s="30">
        <v>8452729</v>
      </c>
      <c r="I316" s="30">
        <v>28927964</v>
      </c>
      <c r="J316" s="30">
        <v>15904246</v>
      </c>
      <c r="K316" s="30"/>
      <c r="L316" s="60"/>
    </row>
    <row r="317" spans="1:12" ht="15">
      <c r="A317" s="67">
        <v>287</v>
      </c>
      <c r="B317" s="68" t="s">
        <v>559</v>
      </c>
      <c r="C317" s="67" t="s">
        <v>560</v>
      </c>
      <c r="D317" s="67" t="s">
        <v>2282</v>
      </c>
      <c r="E317" s="16" t="s">
        <v>1462</v>
      </c>
      <c r="F317" s="52">
        <f>G317+H317+I317+J317</f>
        <v>75907841</v>
      </c>
      <c r="G317" s="30">
        <v>11978167</v>
      </c>
      <c r="H317" s="30">
        <v>26463427</v>
      </c>
      <c r="I317" s="30">
        <v>9410126</v>
      </c>
      <c r="J317" s="30">
        <v>28056121</v>
      </c>
      <c r="K317" s="30"/>
      <c r="L317" s="60"/>
    </row>
    <row r="318" spans="1:12" ht="15">
      <c r="A318" s="67">
        <v>288</v>
      </c>
      <c r="B318" s="68" t="s">
        <v>561</v>
      </c>
      <c r="C318" s="67" t="s">
        <v>562</v>
      </c>
      <c r="D318" s="67" t="s">
        <v>2282</v>
      </c>
      <c r="E318" s="16" t="s">
        <v>563</v>
      </c>
      <c r="F318" s="52">
        <f>G318+H318+I318+J318</f>
        <v>2725055</v>
      </c>
      <c r="G318" s="30">
        <v>183500</v>
      </c>
      <c r="H318" s="30">
        <v>1881011</v>
      </c>
      <c r="I318" s="30">
        <v>0</v>
      </c>
      <c r="J318" s="30">
        <v>660544</v>
      </c>
      <c r="K318" s="30"/>
      <c r="L318" s="60"/>
    </row>
    <row r="319" spans="1:12" ht="15">
      <c r="A319" s="67">
        <v>289</v>
      </c>
      <c r="B319" s="68" t="s">
        <v>564</v>
      </c>
      <c r="C319" s="67" t="s">
        <v>565</v>
      </c>
      <c r="D319" s="67" t="s">
        <v>2282</v>
      </c>
      <c r="E319" s="16" t="s">
        <v>566</v>
      </c>
      <c r="F319" s="52">
        <f>G319+H319+I319+J319</f>
        <v>3307010</v>
      </c>
      <c r="G319" s="30">
        <v>0</v>
      </c>
      <c r="H319" s="30">
        <v>1434691</v>
      </c>
      <c r="I319" s="30">
        <v>203645</v>
      </c>
      <c r="J319" s="30">
        <v>1668674</v>
      </c>
      <c r="K319" s="30"/>
      <c r="L319" s="60"/>
    </row>
    <row r="320" spans="1:12" ht="15">
      <c r="A320" s="67">
        <v>290</v>
      </c>
      <c r="B320" s="68" t="s">
        <v>567</v>
      </c>
      <c r="C320" s="67" t="s">
        <v>568</v>
      </c>
      <c r="D320" s="67" t="s">
        <v>2282</v>
      </c>
      <c r="E320" s="16" t="s">
        <v>2009</v>
      </c>
      <c r="F320" s="52">
        <f>G320+H320+I320+J320</f>
        <v>36587579</v>
      </c>
      <c r="G320" s="30">
        <v>882500</v>
      </c>
      <c r="H320" s="30">
        <v>10608560</v>
      </c>
      <c r="I320" s="30">
        <v>2216178</v>
      </c>
      <c r="J320" s="30">
        <v>22880341</v>
      </c>
      <c r="K320" s="30"/>
      <c r="L320" s="60"/>
    </row>
    <row r="321" spans="1:12" ht="15">
      <c r="A321" s="67">
        <v>291</v>
      </c>
      <c r="B321" s="68" t="s">
        <v>569</v>
      </c>
      <c r="C321" s="67" t="s">
        <v>570</v>
      </c>
      <c r="D321" s="67" t="s">
        <v>2282</v>
      </c>
      <c r="E321" s="16" t="s">
        <v>2012</v>
      </c>
      <c r="F321" s="52">
        <f>G321+H321+I321+J321</f>
        <v>61436568</v>
      </c>
      <c r="G321" s="30">
        <v>2500</v>
      </c>
      <c r="H321" s="30">
        <v>14496477</v>
      </c>
      <c r="I321" s="30">
        <v>136667</v>
      </c>
      <c r="J321" s="30">
        <v>46800924</v>
      </c>
      <c r="K321" s="30"/>
      <c r="L321" s="60"/>
    </row>
    <row r="322" spans="1:12" ht="15">
      <c r="A322" s="67">
        <v>292</v>
      </c>
      <c r="B322" s="68" t="s">
        <v>571</v>
      </c>
      <c r="C322" s="67" t="s">
        <v>572</v>
      </c>
      <c r="D322" s="67" t="s">
        <v>2282</v>
      </c>
      <c r="E322" s="16" t="s">
        <v>573</v>
      </c>
      <c r="F322" s="52">
        <f>G322+H322+I322+J322</f>
        <v>3039171</v>
      </c>
      <c r="G322" s="30">
        <v>340850</v>
      </c>
      <c r="H322" s="30">
        <v>1512657</v>
      </c>
      <c r="I322" s="30">
        <v>245910</v>
      </c>
      <c r="J322" s="30">
        <v>939754</v>
      </c>
      <c r="K322" s="30"/>
      <c r="L322" s="60"/>
    </row>
    <row r="323" spans="1:12" ht="15">
      <c r="A323" s="67">
        <v>293</v>
      </c>
      <c r="B323" s="68" t="s">
        <v>574</v>
      </c>
      <c r="C323" s="67" t="s">
        <v>575</v>
      </c>
      <c r="D323" s="67" t="s">
        <v>2282</v>
      </c>
      <c r="E323" s="16" t="s">
        <v>576</v>
      </c>
      <c r="F323" s="52">
        <f>G323+H323+I323+J323</f>
        <v>95709075</v>
      </c>
      <c r="G323" s="30">
        <v>11267300</v>
      </c>
      <c r="H323" s="30">
        <v>8206146</v>
      </c>
      <c r="I323" s="30">
        <v>49217500</v>
      </c>
      <c r="J323" s="30">
        <v>27018129</v>
      </c>
      <c r="K323" s="30"/>
      <c r="L323" s="60"/>
    </row>
    <row r="324" spans="1:12" s="5" customFormat="1" ht="15">
      <c r="A324" s="67">
        <v>294</v>
      </c>
      <c r="B324" s="68" t="s">
        <v>577</v>
      </c>
      <c r="C324" s="67" t="s">
        <v>578</v>
      </c>
      <c r="D324" s="67" t="s">
        <v>2282</v>
      </c>
      <c r="E324" s="16" t="s">
        <v>579</v>
      </c>
      <c r="F324" s="52">
        <f>G324+H324+I324+J324</f>
        <v>83387130</v>
      </c>
      <c r="G324" s="30">
        <v>7935205</v>
      </c>
      <c r="H324" s="30">
        <v>17908449</v>
      </c>
      <c r="I324" s="30">
        <v>44234315</v>
      </c>
      <c r="J324" s="30">
        <v>13309161</v>
      </c>
      <c r="K324" s="30"/>
      <c r="L324" s="60"/>
    </row>
    <row r="325" spans="1:12" ht="15">
      <c r="A325" s="67">
        <v>295</v>
      </c>
      <c r="B325" s="68" t="s">
        <v>580</v>
      </c>
      <c r="C325" s="67" t="s">
        <v>581</v>
      </c>
      <c r="D325" s="67" t="s">
        <v>2282</v>
      </c>
      <c r="E325" s="16" t="s">
        <v>582</v>
      </c>
      <c r="F325" s="52">
        <f>G325+H325+I325+J325</f>
        <v>74247853</v>
      </c>
      <c r="G325" s="30">
        <v>2717208</v>
      </c>
      <c r="H325" s="30">
        <v>10673042</v>
      </c>
      <c r="I325" s="30">
        <v>46472683</v>
      </c>
      <c r="J325" s="30">
        <v>14384920</v>
      </c>
      <c r="K325" s="30"/>
      <c r="L325" s="60"/>
    </row>
    <row r="326" spans="1:12" ht="15">
      <c r="A326" s="67">
        <v>296</v>
      </c>
      <c r="B326" s="68" t="s">
        <v>583</v>
      </c>
      <c r="C326" s="67" t="s">
        <v>584</v>
      </c>
      <c r="D326" s="67" t="s">
        <v>2282</v>
      </c>
      <c r="E326" s="16" t="s">
        <v>5</v>
      </c>
      <c r="F326" s="52">
        <f>G326+H326+I326+J326</f>
        <v>33817611</v>
      </c>
      <c r="G326" s="30">
        <v>4230806</v>
      </c>
      <c r="H326" s="30">
        <v>6928164</v>
      </c>
      <c r="I326" s="30">
        <v>5150855</v>
      </c>
      <c r="J326" s="30">
        <v>17507786</v>
      </c>
      <c r="K326" s="30"/>
      <c r="L326" s="60"/>
    </row>
    <row r="327" spans="1:12" ht="15">
      <c r="A327" s="67">
        <v>297</v>
      </c>
      <c r="B327" s="68" t="s">
        <v>585</v>
      </c>
      <c r="C327" s="67" t="s">
        <v>586</v>
      </c>
      <c r="D327" s="67" t="s">
        <v>2282</v>
      </c>
      <c r="E327" s="16" t="s">
        <v>587</v>
      </c>
      <c r="F327" s="52">
        <f>G327+H327+I327+J327</f>
        <v>102016468</v>
      </c>
      <c r="G327" s="30">
        <v>21269120</v>
      </c>
      <c r="H327" s="30">
        <v>13994509</v>
      </c>
      <c r="I327" s="30">
        <v>15840942</v>
      </c>
      <c r="J327" s="30">
        <v>50911897</v>
      </c>
      <c r="K327" s="30"/>
      <c r="L327" s="60"/>
    </row>
    <row r="328" spans="1:12" ht="15">
      <c r="A328" s="67">
        <v>298</v>
      </c>
      <c r="B328" s="68" t="s">
        <v>589</v>
      </c>
      <c r="C328" s="67" t="s">
        <v>590</v>
      </c>
      <c r="D328" s="67" t="s">
        <v>588</v>
      </c>
      <c r="E328" s="16" t="s">
        <v>591</v>
      </c>
      <c r="F328" s="52">
        <f>G328+H328+I328+J328</f>
        <v>38852074</v>
      </c>
      <c r="G328" s="30">
        <v>3307590</v>
      </c>
      <c r="H328" s="30">
        <v>5719809</v>
      </c>
      <c r="I328" s="30">
        <v>419900</v>
      </c>
      <c r="J328" s="30">
        <v>29404775</v>
      </c>
      <c r="K328" s="30"/>
      <c r="L328" s="60"/>
    </row>
    <row r="329" spans="1:12" ht="15">
      <c r="A329" s="67">
        <v>299</v>
      </c>
      <c r="B329" s="68" t="s">
        <v>592</v>
      </c>
      <c r="C329" s="67" t="s">
        <v>593</v>
      </c>
      <c r="D329" s="67" t="s">
        <v>588</v>
      </c>
      <c r="E329" s="16" t="s">
        <v>594</v>
      </c>
      <c r="F329" s="52">
        <f>G329+H329+I329+J329</f>
        <v>37109018</v>
      </c>
      <c r="G329" s="30">
        <v>442000</v>
      </c>
      <c r="H329" s="30">
        <v>2874450</v>
      </c>
      <c r="I329" s="30">
        <v>483000</v>
      </c>
      <c r="J329" s="30">
        <v>33309568</v>
      </c>
      <c r="K329" s="30"/>
      <c r="L329" s="60"/>
    </row>
    <row r="330" spans="1:12" ht="15">
      <c r="A330" s="67">
        <v>300</v>
      </c>
      <c r="B330" s="68" t="s">
        <v>595</v>
      </c>
      <c r="C330" s="67" t="s">
        <v>596</v>
      </c>
      <c r="D330" s="67" t="s">
        <v>588</v>
      </c>
      <c r="E330" s="16" t="s">
        <v>597</v>
      </c>
      <c r="F330" s="52">
        <f>G330+H330+I330+J330</f>
        <v>1215886</v>
      </c>
      <c r="G330" s="30">
        <v>108900</v>
      </c>
      <c r="H330" s="30">
        <v>978872</v>
      </c>
      <c r="I330" s="30">
        <v>8000</v>
      </c>
      <c r="J330" s="30">
        <v>120114</v>
      </c>
      <c r="K330" s="30"/>
      <c r="L330" s="60"/>
    </row>
    <row r="331" spans="1:12" ht="15">
      <c r="A331" s="67">
        <v>301</v>
      </c>
      <c r="B331" s="68" t="s">
        <v>598</v>
      </c>
      <c r="C331" s="67" t="s">
        <v>599</v>
      </c>
      <c r="D331" s="67" t="s">
        <v>588</v>
      </c>
      <c r="E331" s="16" t="s">
        <v>600</v>
      </c>
      <c r="F331" s="52">
        <f>G331+H331+I331+J331</f>
        <v>49061863</v>
      </c>
      <c r="G331" s="30">
        <v>0</v>
      </c>
      <c r="H331" s="30">
        <v>14105301</v>
      </c>
      <c r="I331" s="30">
        <v>19215000</v>
      </c>
      <c r="J331" s="30">
        <v>15741562</v>
      </c>
      <c r="K331" s="52"/>
      <c r="L331" s="60"/>
    </row>
    <row r="332" spans="1:12" ht="15">
      <c r="A332" s="67">
        <v>302</v>
      </c>
      <c r="B332" s="68" t="s">
        <v>601</v>
      </c>
      <c r="C332" s="67" t="s">
        <v>602</v>
      </c>
      <c r="D332" s="67" t="s">
        <v>588</v>
      </c>
      <c r="E332" s="16" t="s">
        <v>603</v>
      </c>
      <c r="F332" s="52">
        <f>G332+H332+I332+J332</f>
        <v>91333446</v>
      </c>
      <c r="G332" s="30">
        <v>10333989</v>
      </c>
      <c r="H332" s="30">
        <v>20978654</v>
      </c>
      <c r="I332" s="30">
        <v>30003</v>
      </c>
      <c r="J332" s="30">
        <v>59990800</v>
      </c>
      <c r="K332" s="30"/>
      <c r="L332" s="60"/>
    </row>
    <row r="333" spans="1:12" ht="15">
      <c r="A333" s="67">
        <v>303</v>
      </c>
      <c r="B333" s="68" t="s">
        <v>604</v>
      </c>
      <c r="C333" s="67" t="s">
        <v>605</v>
      </c>
      <c r="D333" s="67" t="s">
        <v>588</v>
      </c>
      <c r="E333" s="16" t="s">
        <v>606</v>
      </c>
      <c r="F333" s="52">
        <f>G333+H333+I333+J333</f>
        <v>780930</v>
      </c>
      <c r="G333" s="30">
        <v>0</v>
      </c>
      <c r="H333" s="30">
        <v>610045</v>
      </c>
      <c r="I333" s="30">
        <v>0</v>
      </c>
      <c r="J333" s="30">
        <v>170885</v>
      </c>
      <c r="K333" s="30"/>
      <c r="L333" s="60"/>
    </row>
    <row r="334" spans="1:12" ht="15">
      <c r="A334" s="67">
        <v>304</v>
      </c>
      <c r="B334" s="68" t="s">
        <v>607</v>
      </c>
      <c r="C334" s="67" t="s">
        <v>608</v>
      </c>
      <c r="D334" s="67" t="s">
        <v>588</v>
      </c>
      <c r="E334" s="16" t="s">
        <v>609</v>
      </c>
      <c r="F334" s="52">
        <f>G334+H334+I334+J334</f>
        <v>13600445</v>
      </c>
      <c r="G334" s="30">
        <v>8522192</v>
      </c>
      <c r="H334" s="30">
        <v>516598</v>
      </c>
      <c r="I334" s="30">
        <v>0</v>
      </c>
      <c r="J334" s="30">
        <v>4561655</v>
      </c>
      <c r="K334" s="30"/>
      <c r="L334" s="60"/>
    </row>
    <row r="335" spans="1:12" ht="15">
      <c r="A335" s="67">
        <v>305</v>
      </c>
      <c r="B335" s="68" t="s">
        <v>610</v>
      </c>
      <c r="C335" s="67" t="s">
        <v>611</v>
      </c>
      <c r="D335" s="67" t="s">
        <v>588</v>
      </c>
      <c r="E335" s="16" t="s">
        <v>612</v>
      </c>
      <c r="F335" s="52">
        <f>G335+H335+I335+J335</f>
        <v>941283</v>
      </c>
      <c r="G335" s="30">
        <v>0</v>
      </c>
      <c r="H335" s="30">
        <v>649933</v>
      </c>
      <c r="I335" s="30">
        <v>51050</v>
      </c>
      <c r="J335" s="30">
        <v>240300</v>
      </c>
      <c r="K335" s="30"/>
      <c r="L335" s="60"/>
    </row>
    <row r="336" spans="1:12" ht="15">
      <c r="A336" s="67">
        <v>306</v>
      </c>
      <c r="B336" s="68" t="s">
        <v>613</v>
      </c>
      <c r="C336" s="67" t="s">
        <v>614</v>
      </c>
      <c r="D336" s="67" t="s">
        <v>588</v>
      </c>
      <c r="E336" s="16" t="s">
        <v>615</v>
      </c>
      <c r="F336" s="52">
        <f>G336+H336+I336+J336</f>
        <v>24531305</v>
      </c>
      <c r="G336" s="30">
        <v>2900794</v>
      </c>
      <c r="H336" s="30">
        <v>15000398</v>
      </c>
      <c r="I336" s="30">
        <v>2580858</v>
      </c>
      <c r="J336" s="30">
        <v>4049255</v>
      </c>
      <c r="K336" s="30"/>
      <c r="L336" s="60"/>
    </row>
    <row r="337" spans="1:12" ht="15">
      <c r="A337" s="67">
        <v>307</v>
      </c>
      <c r="B337" s="68" t="s">
        <v>616</v>
      </c>
      <c r="C337" s="67" t="s">
        <v>617</v>
      </c>
      <c r="D337" s="67" t="s">
        <v>588</v>
      </c>
      <c r="E337" s="16" t="s">
        <v>618</v>
      </c>
      <c r="F337" s="52">
        <f>G337+H337+I337+J337</f>
        <v>12324648</v>
      </c>
      <c r="G337" s="30">
        <v>1882405</v>
      </c>
      <c r="H337" s="30">
        <v>5503090</v>
      </c>
      <c r="I337" s="30">
        <v>483700</v>
      </c>
      <c r="J337" s="30">
        <v>4455453</v>
      </c>
      <c r="K337" s="30"/>
      <c r="L337" s="60"/>
    </row>
    <row r="338" spans="1:12" ht="15">
      <c r="A338" s="67">
        <v>308</v>
      </c>
      <c r="B338" s="68" t="s">
        <v>619</v>
      </c>
      <c r="C338" s="67" t="s">
        <v>620</v>
      </c>
      <c r="D338" s="67" t="s">
        <v>588</v>
      </c>
      <c r="E338" s="16" t="s">
        <v>621</v>
      </c>
      <c r="F338" s="52">
        <f>G338+H338+I338+J338</f>
        <v>8324810</v>
      </c>
      <c r="G338" s="30">
        <v>178450</v>
      </c>
      <c r="H338" s="30">
        <v>3174496</v>
      </c>
      <c r="I338" s="30">
        <v>0</v>
      </c>
      <c r="J338" s="30">
        <v>4971864</v>
      </c>
      <c r="K338" s="30"/>
      <c r="L338" s="60"/>
    </row>
    <row r="339" spans="1:12" ht="15">
      <c r="A339" s="67">
        <v>309</v>
      </c>
      <c r="B339" s="68" t="s">
        <v>622</v>
      </c>
      <c r="C339" s="67" t="s">
        <v>623</v>
      </c>
      <c r="D339" s="67" t="s">
        <v>588</v>
      </c>
      <c r="E339" s="16" t="s">
        <v>624</v>
      </c>
      <c r="F339" s="52">
        <f>G339+H339+I339+J339</f>
        <v>2299256</v>
      </c>
      <c r="G339" s="30">
        <v>31490</v>
      </c>
      <c r="H339" s="30">
        <v>1960557</v>
      </c>
      <c r="I339" s="30">
        <v>16000</v>
      </c>
      <c r="J339" s="30">
        <v>291209</v>
      </c>
      <c r="K339" s="30"/>
      <c r="L339" s="60"/>
    </row>
    <row r="340" spans="1:12" ht="15">
      <c r="A340" s="67">
        <v>310</v>
      </c>
      <c r="B340" s="68" t="s">
        <v>625</v>
      </c>
      <c r="C340" s="67" t="s">
        <v>626</v>
      </c>
      <c r="D340" s="67" t="s">
        <v>588</v>
      </c>
      <c r="E340" s="16" t="s">
        <v>2128</v>
      </c>
      <c r="F340" s="52">
        <f>G340+H340+I340+J340</f>
        <v>83069879</v>
      </c>
      <c r="G340" s="30">
        <v>51186311</v>
      </c>
      <c r="H340" s="30">
        <v>12235452</v>
      </c>
      <c r="I340" s="30">
        <v>1452324</v>
      </c>
      <c r="J340" s="30">
        <v>18195792</v>
      </c>
      <c r="K340" s="30"/>
      <c r="L340" s="60"/>
    </row>
    <row r="341" spans="1:12" ht="15">
      <c r="A341" s="67">
        <v>311</v>
      </c>
      <c r="B341" s="68" t="s">
        <v>627</v>
      </c>
      <c r="C341" s="67" t="s">
        <v>628</v>
      </c>
      <c r="D341" s="67" t="s">
        <v>588</v>
      </c>
      <c r="E341" s="16" t="s">
        <v>1122</v>
      </c>
      <c r="F341" s="52">
        <f>G341+H341+I341+J341</f>
        <v>41809192</v>
      </c>
      <c r="G341" s="30">
        <v>2056200</v>
      </c>
      <c r="H341" s="30">
        <v>5248884</v>
      </c>
      <c r="I341" s="30">
        <v>2578500</v>
      </c>
      <c r="J341" s="30">
        <v>31925608</v>
      </c>
      <c r="K341" s="30"/>
      <c r="L341" s="60"/>
    </row>
    <row r="342" spans="1:12" ht="15">
      <c r="A342" s="67">
        <v>312</v>
      </c>
      <c r="B342" s="68" t="s">
        <v>629</v>
      </c>
      <c r="C342" s="67" t="s">
        <v>630</v>
      </c>
      <c r="D342" s="67" t="s">
        <v>588</v>
      </c>
      <c r="E342" s="16" t="s">
        <v>631</v>
      </c>
      <c r="F342" s="52">
        <f>G342+H342+I342+J342</f>
        <v>46482930</v>
      </c>
      <c r="G342" s="30">
        <v>7359246</v>
      </c>
      <c r="H342" s="30">
        <v>6195301</v>
      </c>
      <c r="I342" s="30">
        <v>5182052</v>
      </c>
      <c r="J342" s="30">
        <v>27746331</v>
      </c>
      <c r="K342" s="30"/>
      <c r="L342" s="60"/>
    </row>
    <row r="343" spans="1:12" ht="15">
      <c r="A343" s="67">
        <v>313</v>
      </c>
      <c r="B343" s="68" t="s">
        <v>632</v>
      </c>
      <c r="C343" s="67" t="s">
        <v>633</v>
      </c>
      <c r="D343" s="67" t="s">
        <v>588</v>
      </c>
      <c r="E343" s="16" t="s">
        <v>634</v>
      </c>
      <c r="F343" s="52">
        <f>G343+H343+I343+J343</f>
        <v>32171551</v>
      </c>
      <c r="G343" s="30">
        <v>7062566</v>
      </c>
      <c r="H343" s="30">
        <v>4428711</v>
      </c>
      <c r="I343" s="30">
        <v>969312</v>
      </c>
      <c r="J343" s="30">
        <v>19710962</v>
      </c>
      <c r="K343" s="30"/>
      <c r="L343" s="60"/>
    </row>
    <row r="344" spans="1:12" ht="15">
      <c r="A344" s="67">
        <v>314</v>
      </c>
      <c r="B344" s="68" t="s">
        <v>635</v>
      </c>
      <c r="C344" s="67" t="s">
        <v>636</v>
      </c>
      <c r="D344" s="67" t="s">
        <v>588</v>
      </c>
      <c r="E344" s="16" t="s">
        <v>637</v>
      </c>
      <c r="F344" s="52">
        <f>G344+H344+I344+J344</f>
        <v>120184648</v>
      </c>
      <c r="G344" s="30">
        <v>21163625</v>
      </c>
      <c r="H344" s="30">
        <v>10444977</v>
      </c>
      <c r="I344" s="30">
        <v>37282001</v>
      </c>
      <c r="J344" s="30">
        <v>51294045</v>
      </c>
      <c r="K344" s="30"/>
      <c r="L344" s="60"/>
    </row>
    <row r="345" spans="1:12" ht="15">
      <c r="A345" s="67">
        <v>315</v>
      </c>
      <c r="B345" s="68" t="s">
        <v>638</v>
      </c>
      <c r="C345" s="67" t="s">
        <v>639</v>
      </c>
      <c r="D345" s="67" t="s">
        <v>588</v>
      </c>
      <c r="E345" s="16" t="s">
        <v>640</v>
      </c>
      <c r="F345" s="52">
        <f>G345+H345+I345+J345</f>
        <v>119294821</v>
      </c>
      <c r="G345" s="30">
        <v>544602</v>
      </c>
      <c r="H345" s="30">
        <v>9055624</v>
      </c>
      <c r="I345" s="30">
        <v>65751624</v>
      </c>
      <c r="J345" s="30">
        <v>43942971</v>
      </c>
      <c r="K345" s="30"/>
      <c r="L345" s="60"/>
    </row>
    <row r="346" spans="1:12" ht="15">
      <c r="A346" s="67">
        <v>316</v>
      </c>
      <c r="B346" s="68" t="s">
        <v>641</v>
      </c>
      <c r="C346" s="67" t="s">
        <v>642</v>
      </c>
      <c r="D346" s="67" t="s">
        <v>588</v>
      </c>
      <c r="E346" s="16" t="s">
        <v>643</v>
      </c>
      <c r="F346" s="52">
        <f>G346+H346+I346+J346</f>
        <v>28315834</v>
      </c>
      <c r="G346" s="30">
        <v>6774944</v>
      </c>
      <c r="H346" s="30">
        <v>12324731</v>
      </c>
      <c r="I346" s="30">
        <v>2221555</v>
      </c>
      <c r="J346" s="30">
        <v>6994604</v>
      </c>
      <c r="K346" s="30"/>
      <c r="L346" s="60"/>
    </row>
    <row r="347" spans="1:12" ht="15">
      <c r="A347" s="67">
        <v>317</v>
      </c>
      <c r="B347" s="68" t="s">
        <v>644</v>
      </c>
      <c r="C347" s="67" t="s">
        <v>645</v>
      </c>
      <c r="D347" s="67" t="s">
        <v>588</v>
      </c>
      <c r="E347" s="16" t="s">
        <v>646</v>
      </c>
      <c r="F347" s="52">
        <f>G347+H347+I347+J347</f>
        <v>2163296</v>
      </c>
      <c r="G347" s="30">
        <v>7004</v>
      </c>
      <c r="H347" s="30">
        <v>1334058</v>
      </c>
      <c r="I347" s="30">
        <v>61500</v>
      </c>
      <c r="J347" s="30">
        <v>760734</v>
      </c>
      <c r="K347" s="30"/>
      <c r="L347" s="60"/>
    </row>
    <row r="348" spans="1:12" ht="15">
      <c r="A348" s="67">
        <v>318</v>
      </c>
      <c r="B348" s="68" t="s">
        <v>647</v>
      </c>
      <c r="C348" s="67" t="s">
        <v>648</v>
      </c>
      <c r="D348" s="67" t="s">
        <v>588</v>
      </c>
      <c r="E348" s="16" t="s">
        <v>649</v>
      </c>
      <c r="F348" s="52">
        <f>G348+H348+I348+J348</f>
        <v>96051142</v>
      </c>
      <c r="G348" s="30">
        <v>15390602</v>
      </c>
      <c r="H348" s="30">
        <v>13115426</v>
      </c>
      <c r="I348" s="30">
        <v>6164949</v>
      </c>
      <c r="J348" s="30">
        <v>61380165</v>
      </c>
      <c r="K348" s="52"/>
      <c r="L348" s="60"/>
    </row>
    <row r="349" spans="1:12" ht="15">
      <c r="A349" s="67">
        <v>319</v>
      </c>
      <c r="B349" s="68" t="s">
        <v>650</v>
      </c>
      <c r="C349" s="67" t="s">
        <v>651</v>
      </c>
      <c r="D349" s="67" t="s">
        <v>588</v>
      </c>
      <c r="E349" s="16" t="s">
        <v>652</v>
      </c>
      <c r="F349" s="52">
        <f>G349+H349+I349+J349</f>
        <v>21219923</v>
      </c>
      <c r="G349" s="30">
        <v>1939225</v>
      </c>
      <c r="H349" s="30">
        <v>698182</v>
      </c>
      <c r="I349" s="30">
        <v>47400</v>
      </c>
      <c r="J349" s="30">
        <v>18535116</v>
      </c>
      <c r="K349" s="30"/>
      <c r="L349" s="60"/>
    </row>
    <row r="350" spans="1:12" ht="15">
      <c r="A350" s="67">
        <v>320</v>
      </c>
      <c r="B350" s="68" t="s">
        <v>653</v>
      </c>
      <c r="C350" s="67" t="s">
        <v>654</v>
      </c>
      <c r="D350" s="67" t="s">
        <v>588</v>
      </c>
      <c r="E350" s="16" t="s">
        <v>655</v>
      </c>
      <c r="F350" s="52">
        <f>G350+H350+I350+J350</f>
        <v>17261020</v>
      </c>
      <c r="G350" s="30">
        <v>542000</v>
      </c>
      <c r="H350" s="30">
        <v>2688940</v>
      </c>
      <c r="I350" s="30">
        <v>6501</v>
      </c>
      <c r="J350" s="30">
        <v>14023579</v>
      </c>
      <c r="K350" s="30"/>
      <c r="L350" s="60"/>
    </row>
    <row r="351" spans="1:12" ht="15">
      <c r="A351" s="67">
        <v>321</v>
      </c>
      <c r="B351" s="68" t="s">
        <v>656</v>
      </c>
      <c r="C351" s="67" t="s">
        <v>657</v>
      </c>
      <c r="D351" s="67" t="s">
        <v>588</v>
      </c>
      <c r="E351" s="16" t="s">
        <v>658</v>
      </c>
      <c r="F351" s="52">
        <f>G351+H351+I351+J351</f>
        <v>3367418</v>
      </c>
      <c r="G351" s="30">
        <v>178701</v>
      </c>
      <c r="H351" s="30">
        <v>1626377</v>
      </c>
      <c r="I351" s="30">
        <v>85370</v>
      </c>
      <c r="J351" s="30">
        <v>1476970</v>
      </c>
      <c r="K351" s="30"/>
      <c r="L351" s="60"/>
    </row>
    <row r="352" spans="1:12" ht="15">
      <c r="A352" s="67">
        <v>322</v>
      </c>
      <c r="B352" s="68" t="s">
        <v>659</v>
      </c>
      <c r="C352" s="67" t="s">
        <v>660</v>
      </c>
      <c r="D352" s="67" t="s">
        <v>588</v>
      </c>
      <c r="E352" s="16" t="s">
        <v>661</v>
      </c>
      <c r="F352" s="52">
        <f>G352+H352+I352+J352</f>
        <v>122213704</v>
      </c>
      <c r="G352" s="30">
        <v>9070027</v>
      </c>
      <c r="H352" s="30">
        <v>21636981</v>
      </c>
      <c r="I352" s="30">
        <v>26903166</v>
      </c>
      <c r="J352" s="30">
        <v>64603530</v>
      </c>
      <c r="K352" s="52"/>
      <c r="L352" s="45"/>
    </row>
    <row r="353" spans="1:12" ht="15">
      <c r="A353" s="67">
        <v>323</v>
      </c>
      <c r="B353" s="68" t="s">
        <v>663</v>
      </c>
      <c r="C353" s="67" t="s">
        <v>664</v>
      </c>
      <c r="D353" s="67" t="s">
        <v>662</v>
      </c>
      <c r="E353" s="16" t="s">
        <v>665</v>
      </c>
      <c r="F353" s="52">
        <f>G353+H353+I353+J353</f>
        <v>1796009</v>
      </c>
      <c r="G353" s="30">
        <v>1</v>
      </c>
      <c r="H353" s="30">
        <v>1363434</v>
      </c>
      <c r="I353" s="30">
        <v>142220</v>
      </c>
      <c r="J353" s="30">
        <v>290354</v>
      </c>
      <c r="K353" s="50"/>
      <c r="L353" s="60"/>
    </row>
    <row r="354" spans="1:12" ht="15">
      <c r="A354" s="67">
        <v>324</v>
      </c>
      <c r="B354" s="68" t="s">
        <v>666</v>
      </c>
      <c r="C354" s="67" t="s">
        <v>667</v>
      </c>
      <c r="D354" s="67" t="s">
        <v>662</v>
      </c>
      <c r="E354" s="16" t="s">
        <v>668</v>
      </c>
      <c r="F354" s="52">
        <f>G354+H354+I354+J354</f>
        <v>879227</v>
      </c>
      <c r="G354" s="30">
        <v>0</v>
      </c>
      <c r="H354" s="30">
        <v>743962</v>
      </c>
      <c r="I354" s="30">
        <v>0</v>
      </c>
      <c r="J354" s="30">
        <v>135265</v>
      </c>
      <c r="K354" s="30"/>
      <c r="L354" s="60"/>
    </row>
    <row r="355" spans="1:12" ht="15">
      <c r="A355" s="67">
        <v>325</v>
      </c>
      <c r="B355" s="68" t="s">
        <v>669</v>
      </c>
      <c r="C355" s="67" t="s">
        <v>670</v>
      </c>
      <c r="D355" s="67" t="s">
        <v>662</v>
      </c>
      <c r="E355" s="16" t="s">
        <v>671</v>
      </c>
      <c r="F355" s="52">
        <f>G355+H355+I355+J355</f>
        <v>9572016</v>
      </c>
      <c r="G355" s="30">
        <v>698773</v>
      </c>
      <c r="H355" s="30">
        <v>5589903</v>
      </c>
      <c r="I355" s="30">
        <v>58501</v>
      </c>
      <c r="J355" s="30">
        <v>3224839</v>
      </c>
      <c r="K355" s="30"/>
      <c r="L355" s="60"/>
    </row>
    <row r="356" spans="1:12" ht="15">
      <c r="A356" s="67">
        <v>326</v>
      </c>
      <c r="B356" s="68" t="s">
        <v>672</v>
      </c>
      <c r="C356" s="67" t="s">
        <v>673</v>
      </c>
      <c r="D356" s="67" t="s">
        <v>662</v>
      </c>
      <c r="E356" s="16" t="s">
        <v>674</v>
      </c>
      <c r="F356" s="52">
        <f>G356+H356+I356+J356</f>
        <v>4468032</v>
      </c>
      <c r="G356" s="30">
        <v>1381700</v>
      </c>
      <c r="H356" s="30">
        <v>2702208</v>
      </c>
      <c r="I356" s="30">
        <v>0</v>
      </c>
      <c r="J356" s="30">
        <v>384124</v>
      </c>
      <c r="K356" s="30"/>
      <c r="L356" s="60"/>
    </row>
    <row r="357" spans="1:12" ht="15">
      <c r="A357" s="67">
        <v>327</v>
      </c>
      <c r="B357" s="68" t="s">
        <v>675</v>
      </c>
      <c r="C357" s="67" t="s">
        <v>676</v>
      </c>
      <c r="D357" s="67" t="s">
        <v>662</v>
      </c>
      <c r="E357" s="16" t="s">
        <v>677</v>
      </c>
      <c r="F357" s="52">
        <f>G357+H357+I357+J357</f>
        <v>4931800</v>
      </c>
      <c r="G357" s="30">
        <v>2706060</v>
      </c>
      <c r="H357" s="30">
        <v>2058454</v>
      </c>
      <c r="I357" s="30">
        <v>34500</v>
      </c>
      <c r="J357" s="30">
        <v>132786</v>
      </c>
      <c r="K357" s="30"/>
      <c r="L357" s="60"/>
    </row>
    <row r="358" spans="1:12" ht="15">
      <c r="A358" s="67">
        <v>328</v>
      </c>
      <c r="B358" s="68" t="s">
        <v>678</v>
      </c>
      <c r="C358" s="67" t="s">
        <v>679</v>
      </c>
      <c r="D358" s="67" t="s">
        <v>662</v>
      </c>
      <c r="E358" s="16" t="s">
        <v>680</v>
      </c>
      <c r="F358" s="52">
        <f>G358+H358+I358+J358</f>
        <v>11330402</v>
      </c>
      <c r="G358" s="30">
        <v>1479265</v>
      </c>
      <c r="H358" s="30">
        <v>3570181</v>
      </c>
      <c r="I358" s="30">
        <v>5605241</v>
      </c>
      <c r="J358" s="30">
        <v>675715</v>
      </c>
      <c r="K358" s="30"/>
      <c r="L358" s="60"/>
    </row>
    <row r="359" spans="1:12" ht="15">
      <c r="A359" s="67">
        <v>329</v>
      </c>
      <c r="B359" s="68" t="s">
        <v>681</v>
      </c>
      <c r="C359" s="67" t="s">
        <v>682</v>
      </c>
      <c r="D359" s="67" t="s">
        <v>662</v>
      </c>
      <c r="E359" s="16" t="s">
        <v>683</v>
      </c>
      <c r="F359" s="52">
        <f>G359+H359+I359+J359</f>
        <v>3856451</v>
      </c>
      <c r="G359" s="30">
        <v>936211</v>
      </c>
      <c r="H359" s="30">
        <v>2416846</v>
      </c>
      <c r="I359" s="30">
        <v>174000</v>
      </c>
      <c r="J359" s="30">
        <v>329394</v>
      </c>
      <c r="K359" s="30"/>
      <c r="L359" s="60"/>
    </row>
    <row r="360" spans="1:12" ht="15">
      <c r="A360" s="67">
        <v>330</v>
      </c>
      <c r="B360" s="68" t="s">
        <v>684</v>
      </c>
      <c r="C360" s="67" t="s">
        <v>685</v>
      </c>
      <c r="D360" s="67" t="s">
        <v>662</v>
      </c>
      <c r="E360" s="16" t="s">
        <v>686</v>
      </c>
      <c r="F360" s="52">
        <f>G360+H360+I360+J360</f>
        <v>5481407</v>
      </c>
      <c r="G360" s="30">
        <v>2570795</v>
      </c>
      <c r="H360" s="30">
        <v>2406973</v>
      </c>
      <c r="I360" s="30">
        <v>158290</v>
      </c>
      <c r="J360" s="30">
        <v>345349</v>
      </c>
      <c r="K360" s="30"/>
      <c r="L360" s="60"/>
    </row>
    <row r="361" spans="1:12" ht="15">
      <c r="A361" s="67">
        <v>331</v>
      </c>
      <c r="B361" s="68" t="s">
        <v>687</v>
      </c>
      <c r="C361" s="67" t="s">
        <v>688</v>
      </c>
      <c r="D361" s="67" t="s">
        <v>662</v>
      </c>
      <c r="E361" s="16" t="s">
        <v>689</v>
      </c>
      <c r="F361" s="52">
        <f>G361+H361+I361+J361</f>
        <v>17979998</v>
      </c>
      <c r="G361" s="30">
        <v>8446354</v>
      </c>
      <c r="H361" s="30">
        <v>7428451</v>
      </c>
      <c r="I361" s="30">
        <v>877000</v>
      </c>
      <c r="J361" s="30">
        <v>1228193</v>
      </c>
      <c r="K361" s="30"/>
      <c r="L361" s="60"/>
    </row>
    <row r="362" spans="1:12" ht="15">
      <c r="A362" s="67">
        <v>332</v>
      </c>
      <c r="B362" s="68" t="s">
        <v>690</v>
      </c>
      <c r="C362" s="67" t="s">
        <v>691</v>
      </c>
      <c r="D362" s="67" t="s">
        <v>662</v>
      </c>
      <c r="E362" s="16" t="s">
        <v>692</v>
      </c>
      <c r="F362" s="52">
        <f>G362+H362+I362+J362</f>
        <v>7560271</v>
      </c>
      <c r="G362" s="30">
        <v>5055600</v>
      </c>
      <c r="H362" s="30">
        <v>2327106</v>
      </c>
      <c r="I362" s="30">
        <v>0</v>
      </c>
      <c r="J362" s="30">
        <v>177565</v>
      </c>
      <c r="K362" s="30"/>
      <c r="L362" s="60"/>
    </row>
    <row r="363" spans="1:12" ht="15">
      <c r="A363" s="67">
        <v>333</v>
      </c>
      <c r="B363" s="68" t="s">
        <v>693</v>
      </c>
      <c r="C363" s="67" t="s">
        <v>694</v>
      </c>
      <c r="D363" s="67" t="s">
        <v>662</v>
      </c>
      <c r="E363" s="16" t="s">
        <v>695</v>
      </c>
      <c r="F363" s="52">
        <f>G363+H363+I363+J363</f>
        <v>16014470</v>
      </c>
      <c r="G363" s="30">
        <v>633101</v>
      </c>
      <c r="H363" s="30">
        <v>2883798</v>
      </c>
      <c r="I363" s="30">
        <v>700459</v>
      </c>
      <c r="J363" s="30">
        <v>11797112</v>
      </c>
      <c r="K363" s="50"/>
      <c r="L363" s="60"/>
    </row>
    <row r="364" spans="1:12" ht="15">
      <c r="A364" s="67">
        <v>334</v>
      </c>
      <c r="B364" s="68" t="s">
        <v>696</v>
      </c>
      <c r="C364" s="67" t="s">
        <v>697</v>
      </c>
      <c r="D364" s="67" t="s">
        <v>662</v>
      </c>
      <c r="E364" s="16" t="s">
        <v>698</v>
      </c>
      <c r="F364" s="52">
        <f>G364+H364+I364+J364</f>
        <v>2555963</v>
      </c>
      <c r="G364" s="30">
        <v>553801</v>
      </c>
      <c r="H364" s="30">
        <v>508757</v>
      </c>
      <c r="I364" s="30">
        <v>1355355</v>
      </c>
      <c r="J364" s="30">
        <v>138050</v>
      </c>
      <c r="K364" s="30"/>
      <c r="L364" s="60"/>
    </row>
    <row r="365" spans="1:12" ht="15">
      <c r="A365" s="67">
        <v>335</v>
      </c>
      <c r="B365" s="68" t="s">
        <v>699</v>
      </c>
      <c r="C365" s="67" t="s">
        <v>700</v>
      </c>
      <c r="D365" s="67" t="s">
        <v>662</v>
      </c>
      <c r="E365" s="16" t="s">
        <v>701</v>
      </c>
      <c r="F365" s="52">
        <f>G365+H365+I365+J365</f>
        <v>8029879</v>
      </c>
      <c r="G365" s="30">
        <v>2608875</v>
      </c>
      <c r="H365" s="30">
        <v>5132961</v>
      </c>
      <c r="I365" s="30">
        <v>0</v>
      </c>
      <c r="J365" s="30">
        <v>288043</v>
      </c>
      <c r="K365" s="30"/>
      <c r="L365" s="60"/>
    </row>
    <row r="366" spans="1:12" ht="15">
      <c r="A366" s="67">
        <v>336</v>
      </c>
      <c r="B366" s="68" t="s">
        <v>702</v>
      </c>
      <c r="C366" s="67" t="s">
        <v>703</v>
      </c>
      <c r="D366" s="67" t="s">
        <v>662</v>
      </c>
      <c r="E366" s="16" t="s">
        <v>704</v>
      </c>
      <c r="F366" s="52">
        <f>G366+H366+I366+J366</f>
        <v>452633</v>
      </c>
      <c r="G366" s="30">
        <v>0</v>
      </c>
      <c r="H366" s="30">
        <v>329577</v>
      </c>
      <c r="I366" s="30">
        <v>5200</v>
      </c>
      <c r="J366" s="30">
        <v>117856</v>
      </c>
      <c r="K366" s="30"/>
      <c r="L366" s="60"/>
    </row>
    <row r="367" spans="1:12" ht="15">
      <c r="A367" s="67">
        <v>337</v>
      </c>
      <c r="B367" s="68" t="s">
        <v>705</v>
      </c>
      <c r="C367" s="67" t="s">
        <v>706</v>
      </c>
      <c r="D367" s="67" t="s">
        <v>662</v>
      </c>
      <c r="E367" s="16" t="s">
        <v>707</v>
      </c>
      <c r="F367" s="52">
        <f>G367+H367+I367+J367</f>
        <v>10566219</v>
      </c>
      <c r="G367" s="30">
        <v>406000</v>
      </c>
      <c r="H367" s="30">
        <v>2218161</v>
      </c>
      <c r="I367" s="30">
        <v>18198</v>
      </c>
      <c r="J367" s="30">
        <v>7923860</v>
      </c>
      <c r="K367" s="30"/>
      <c r="L367" s="60"/>
    </row>
    <row r="368" spans="1:12" ht="15">
      <c r="A368" s="67">
        <v>338</v>
      </c>
      <c r="B368" s="68" t="s">
        <v>708</v>
      </c>
      <c r="C368" s="67" t="s">
        <v>709</v>
      </c>
      <c r="D368" s="67" t="s">
        <v>662</v>
      </c>
      <c r="E368" s="16" t="s">
        <v>710</v>
      </c>
      <c r="F368" s="52">
        <f>G368+H368+I368+J368</f>
        <v>110772698</v>
      </c>
      <c r="G368" s="30">
        <v>2048267</v>
      </c>
      <c r="H368" s="30">
        <v>14265750</v>
      </c>
      <c r="I368" s="30">
        <v>56476889</v>
      </c>
      <c r="J368" s="30">
        <v>37981792</v>
      </c>
      <c r="K368" s="30"/>
      <c r="L368" s="60"/>
    </row>
    <row r="369" spans="1:12" ht="15">
      <c r="A369" s="67">
        <v>339</v>
      </c>
      <c r="B369" s="68" t="s">
        <v>711</v>
      </c>
      <c r="C369" s="67" t="s">
        <v>712</v>
      </c>
      <c r="D369" s="67" t="s">
        <v>662</v>
      </c>
      <c r="E369" s="16" t="s">
        <v>713</v>
      </c>
      <c r="F369" s="52">
        <f>G369+H369+I369+J369</f>
        <v>2552423</v>
      </c>
      <c r="G369" s="30">
        <v>216300</v>
      </c>
      <c r="H369" s="30">
        <v>2261267</v>
      </c>
      <c r="I369" s="30">
        <v>0</v>
      </c>
      <c r="J369" s="30">
        <v>74856</v>
      </c>
      <c r="K369" s="50"/>
      <c r="L369" s="60"/>
    </row>
    <row r="370" spans="1:12" ht="15">
      <c r="A370" s="67">
        <v>340</v>
      </c>
      <c r="B370" s="68" t="s">
        <v>714</v>
      </c>
      <c r="C370" s="67" t="s">
        <v>715</v>
      </c>
      <c r="D370" s="67" t="s">
        <v>662</v>
      </c>
      <c r="E370" s="16" t="s">
        <v>716</v>
      </c>
      <c r="F370" s="52">
        <f>G370+H370+I370+J370</f>
        <v>15330774</v>
      </c>
      <c r="G370" s="30">
        <v>3658852</v>
      </c>
      <c r="H370" s="30">
        <v>7642136</v>
      </c>
      <c r="I370" s="30">
        <v>726237</v>
      </c>
      <c r="J370" s="30">
        <v>3303549</v>
      </c>
      <c r="K370" s="30"/>
      <c r="L370" s="60"/>
    </row>
    <row r="371" spans="1:12" ht="15">
      <c r="A371" s="67">
        <v>341</v>
      </c>
      <c r="B371" s="68" t="s">
        <v>717</v>
      </c>
      <c r="C371" s="67" t="s">
        <v>718</v>
      </c>
      <c r="D371" s="67" t="s">
        <v>662</v>
      </c>
      <c r="E371" s="16" t="s">
        <v>719</v>
      </c>
      <c r="F371" s="52">
        <f>G371+H371+I371+J371</f>
        <v>41343116</v>
      </c>
      <c r="G371" s="30">
        <v>9961470</v>
      </c>
      <c r="H371" s="30">
        <v>14021619</v>
      </c>
      <c r="I371" s="30">
        <v>2941164</v>
      </c>
      <c r="J371" s="30">
        <v>14418863</v>
      </c>
      <c r="K371" s="30"/>
      <c r="L371" s="60"/>
    </row>
    <row r="372" spans="1:12" ht="15">
      <c r="A372" s="67">
        <v>342</v>
      </c>
      <c r="B372" s="68" t="s">
        <v>720</v>
      </c>
      <c r="C372" s="67" t="s">
        <v>721</v>
      </c>
      <c r="D372" s="67" t="s">
        <v>662</v>
      </c>
      <c r="E372" s="16" t="s">
        <v>722</v>
      </c>
      <c r="F372" s="52">
        <f>G372+H372+I372+J372</f>
        <v>1103561</v>
      </c>
      <c r="G372" s="30">
        <v>619500</v>
      </c>
      <c r="H372" s="30">
        <v>484061</v>
      </c>
      <c r="I372" s="30">
        <v>0</v>
      </c>
      <c r="J372" s="30">
        <v>0</v>
      </c>
      <c r="K372" s="30"/>
      <c r="L372" s="60"/>
    </row>
    <row r="373" spans="1:12" ht="15">
      <c r="A373" s="67">
        <v>343</v>
      </c>
      <c r="B373" s="68" t="s">
        <v>723</v>
      </c>
      <c r="C373" s="67" t="s">
        <v>724</v>
      </c>
      <c r="D373" s="67" t="s">
        <v>662</v>
      </c>
      <c r="E373" s="16" t="s">
        <v>725</v>
      </c>
      <c r="F373" s="52">
        <f>G373+H373+I373+J373</f>
        <v>1856001</v>
      </c>
      <c r="G373" s="30">
        <v>203945</v>
      </c>
      <c r="H373" s="30">
        <v>1389092</v>
      </c>
      <c r="I373" s="30">
        <v>0</v>
      </c>
      <c r="J373" s="30">
        <v>262964</v>
      </c>
      <c r="K373" s="30"/>
      <c r="L373" s="60"/>
    </row>
    <row r="374" spans="1:12" ht="15">
      <c r="A374" s="67">
        <v>344</v>
      </c>
      <c r="B374" s="68" t="s">
        <v>726</v>
      </c>
      <c r="C374" s="67" t="s">
        <v>727</v>
      </c>
      <c r="D374" s="67" t="s">
        <v>662</v>
      </c>
      <c r="E374" s="16" t="s">
        <v>728</v>
      </c>
      <c r="F374" s="52">
        <f>G374+H374+I374+J374</f>
        <v>3131872</v>
      </c>
      <c r="G374" s="30">
        <v>149000</v>
      </c>
      <c r="H374" s="30">
        <v>1625513</v>
      </c>
      <c r="I374" s="30">
        <v>0</v>
      </c>
      <c r="J374" s="30">
        <v>1357359</v>
      </c>
      <c r="K374" s="30"/>
      <c r="L374" s="60"/>
    </row>
    <row r="375" spans="1:12" ht="15">
      <c r="A375" s="67">
        <v>345</v>
      </c>
      <c r="B375" s="68" t="s">
        <v>729</v>
      </c>
      <c r="C375" s="67" t="s">
        <v>730</v>
      </c>
      <c r="D375" s="67" t="s">
        <v>662</v>
      </c>
      <c r="E375" s="16" t="s">
        <v>731</v>
      </c>
      <c r="F375" s="52">
        <f>G375+H375+I375+J375</f>
        <v>10208681</v>
      </c>
      <c r="G375" s="30">
        <v>3594872</v>
      </c>
      <c r="H375" s="30">
        <v>5123850</v>
      </c>
      <c r="I375" s="30">
        <v>34500</v>
      </c>
      <c r="J375" s="30">
        <v>1455459</v>
      </c>
      <c r="K375" s="30"/>
      <c r="L375" s="60"/>
    </row>
    <row r="376" spans="1:12" ht="15">
      <c r="A376" s="67">
        <v>346</v>
      </c>
      <c r="B376" s="68" t="s">
        <v>732</v>
      </c>
      <c r="C376" s="67" t="s">
        <v>733</v>
      </c>
      <c r="D376" s="67" t="s">
        <v>662</v>
      </c>
      <c r="E376" s="16" t="s">
        <v>734</v>
      </c>
      <c r="F376" s="52">
        <f>G376+H376+I376+J376</f>
        <v>369490</v>
      </c>
      <c r="G376" s="30">
        <v>18000</v>
      </c>
      <c r="H376" s="30">
        <v>322300</v>
      </c>
      <c r="I376" s="30">
        <v>0</v>
      </c>
      <c r="J376" s="30">
        <v>29190</v>
      </c>
      <c r="K376" s="30"/>
      <c r="L376" s="60"/>
    </row>
    <row r="377" spans="1:12" ht="15">
      <c r="A377" s="67">
        <v>347</v>
      </c>
      <c r="B377" s="68" t="s">
        <v>735</v>
      </c>
      <c r="C377" s="67" t="s">
        <v>736</v>
      </c>
      <c r="D377" s="67" t="s">
        <v>662</v>
      </c>
      <c r="E377" s="16" t="s">
        <v>737</v>
      </c>
      <c r="F377" s="52">
        <f>G377+H377+I377+J377</f>
        <v>36389996</v>
      </c>
      <c r="G377" s="30">
        <v>6033060</v>
      </c>
      <c r="H377" s="30">
        <v>10875952</v>
      </c>
      <c r="I377" s="30">
        <v>1740325</v>
      </c>
      <c r="J377" s="30">
        <v>17740659</v>
      </c>
      <c r="K377" s="30"/>
      <c r="L377" s="60"/>
    </row>
    <row r="378" spans="1:12" ht="15">
      <c r="A378" s="67">
        <v>348</v>
      </c>
      <c r="B378" s="68" t="s">
        <v>738</v>
      </c>
      <c r="C378" s="67" t="s">
        <v>739</v>
      </c>
      <c r="D378" s="67" t="s">
        <v>662</v>
      </c>
      <c r="E378" s="16" t="s">
        <v>740</v>
      </c>
      <c r="F378" s="52">
        <f>G378+H378+I378+J378</f>
        <v>49794479</v>
      </c>
      <c r="G378" s="30">
        <v>22871503</v>
      </c>
      <c r="H378" s="30">
        <v>17733125</v>
      </c>
      <c r="I378" s="30">
        <v>922255</v>
      </c>
      <c r="J378" s="30">
        <v>8267596</v>
      </c>
      <c r="K378" s="30"/>
      <c r="L378" s="60"/>
    </row>
    <row r="379" spans="1:12" ht="15">
      <c r="A379" s="67">
        <v>349</v>
      </c>
      <c r="B379" s="68" t="s">
        <v>741</v>
      </c>
      <c r="C379" s="67" t="s">
        <v>742</v>
      </c>
      <c r="D379" s="67" t="s">
        <v>662</v>
      </c>
      <c r="E379" s="16" t="s">
        <v>743</v>
      </c>
      <c r="F379" s="52">
        <f>G379+H379+I379+J379</f>
        <v>7876015</v>
      </c>
      <c r="G379" s="30">
        <v>3797395</v>
      </c>
      <c r="H379" s="30">
        <v>3128593</v>
      </c>
      <c r="I379" s="30">
        <v>422830</v>
      </c>
      <c r="J379" s="30">
        <v>527197</v>
      </c>
      <c r="K379" s="30"/>
      <c r="L379" s="60"/>
    </row>
    <row r="380" spans="1:12" ht="15">
      <c r="A380" s="67">
        <v>350</v>
      </c>
      <c r="B380" s="68" t="s">
        <v>744</v>
      </c>
      <c r="C380" s="67" t="s">
        <v>745</v>
      </c>
      <c r="D380" s="67" t="s">
        <v>662</v>
      </c>
      <c r="E380" s="16" t="s">
        <v>746</v>
      </c>
      <c r="F380" s="52">
        <f>G380+H380+I380+J380</f>
        <v>36706658</v>
      </c>
      <c r="G380" s="30">
        <v>8931210</v>
      </c>
      <c r="H380" s="30">
        <v>19566006</v>
      </c>
      <c r="I380" s="30">
        <v>684445</v>
      </c>
      <c r="J380" s="30">
        <v>7524997</v>
      </c>
      <c r="K380" s="30"/>
      <c r="L380" s="60"/>
    </row>
    <row r="381" spans="1:12" ht="15">
      <c r="A381" s="67">
        <v>351</v>
      </c>
      <c r="B381" s="68" t="s">
        <v>747</v>
      </c>
      <c r="C381" s="67" t="s">
        <v>748</v>
      </c>
      <c r="D381" s="67" t="s">
        <v>662</v>
      </c>
      <c r="E381" s="16" t="s">
        <v>749</v>
      </c>
      <c r="F381" s="52">
        <f>G381+H381+I381+J381</f>
        <v>3207900</v>
      </c>
      <c r="G381" s="30">
        <v>254700</v>
      </c>
      <c r="H381" s="30">
        <v>2088230</v>
      </c>
      <c r="I381" s="30">
        <v>0</v>
      </c>
      <c r="J381" s="30">
        <v>864970</v>
      </c>
      <c r="K381" s="30"/>
      <c r="L381" s="60"/>
    </row>
    <row r="382" spans="1:12" ht="15">
      <c r="A382" s="67">
        <v>352</v>
      </c>
      <c r="B382" s="68" t="s">
        <v>750</v>
      </c>
      <c r="C382" s="67" t="s">
        <v>751</v>
      </c>
      <c r="D382" s="67" t="s">
        <v>662</v>
      </c>
      <c r="E382" s="16" t="s">
        <v>754</v>
      </c>
      <c r="F382" s="52">
        <f>G382+H382+I382+J382</f>
        <v>9478880</v>
      </c>
      <c r="G382" s="30">
        <v>3039480</v>
      </c>
      <c r="H382" s="30">
        <v>4371894</v>
      </c>
      <c r="I382" s="30">
        <v>1079800</v>
      </c>
      <c r="J382" s="30">
        <v>987706</v>
      </c>
      <c r="K382" s="50"/>
      <c r="L382" s="60"/>
    </row>
    <row r="383" spans="1:12" ht="15">
      <c r="A383" s="67">
        <v>353</v>
      </c>
      <c r="B383" s="68" t="s">
        <v>755</v>
      </c>
      <c r="C383" s="67" t="s">
        <v>756</v>
      </c>
      <c r="D383" s="67" t="s">
        <v>662</v>
      </c>
      <c r="E383" s="16" t="s">
        <v>757</v>
      </c>
      <c r="F383" s="52">
        <f>G383+H383+I383+J383</f>
        <v>56599719</v>
      </c>
      <c r="G383" s="30">
        <v>11926911</v>
      </c>
      <c r="H383" s="30">
        <v>35217615</v>
      </c>
      <c r="I383" s="30">
        <v>500000</v>
      </c>
      <c r="J383" s="30">
        <v>8955193</v>
      </c>
      <c r="K383" s="30"/>
      <c r="L383" s="60"/>
    </row>
    <row r="384" spans="1:12" ht="15">
      <c r="A384" s="67">
        <v>354</v>
      </c>
      <c r="B384" s="68" t="s">
        <v>758</v>
      </c>
      <c r="C384" s="67" t="s">
        <v>759</v>
      </c>
      <c r="D384" s="67" t="s">
        <v>662</v>
      </c>
      <c r="E384" s="16" t="s">
        <v>760</v>
      </c>
      <c r="F384" s="52">
        <f>G384+H384+I384+J384</f>
        <v>7638470</v>
      </c>
      <c r="G384" s="30">
        <v>1064701</v>
      </c>
      <c r="H384" s="30">
        <v>3485428</v>
      </c>
      <c r="I384" s="30">
        <v>1128305</v>
      </c>
      <c r="J384" s="30">
        <v>1960036</v>
      </c>
      <c r="K384" s="30"/>
      <c r="L384" s="60"/>
    </row>
    <row r="385" spans="1:12" ht="15">
      <c r="A385" s="67">
        <v>355</v>
      </c>
      <c r="B385" s="68" t="s">
        <v>761</v>
      </c>
      <c r="C385" s="67" t="s">
        <v>762</v>
      </c>
      <c r="D385" s="67" t="s">
        <v>662</v>
      </c>
      <c r="E385" s="16" t="s">
        <v>763</v>
      </c>
      <c r="F385" s="52">
        <f>G385+H385+I385+J385</f>
        <v>12175129</v>
      </c>
      <c r="G385" s="30">
        <v>4016503</v>
      </c>
      <c r="H385" s="30">
        <v>6295543</v>
      </c>
      <c r="I385" s="30">
        <v>63451</v>
      </c>
      <c r="J385" s="30">
        <v>1799632</v>
      </c>
      <c r="K385" s="30"/>
      <c r="L385" s="60"/>
    </row>
    <row r="386" spans="1:12" ht="15">
      <c r="A386" s="67">
        <v>356</v>
      </c>
      <c r="B386" s="68" t="s">
        <v>764</v>
      </c>
      <c r="C386" s="67" t="s">
        <v>765</v>
      </c>
      <c r="D386" s="67" t="s">
        <v>662</v>
      </c>
      <c r="E386" s="16" t="s">
        <v>766</v>
      </c>
      <c r="F386" s="52">
        <f>G386+H386+I386+J386</f>
        <v>36883277</v>
      </c>
      <c r="G386" s="30">
        <v>3692134</v>
      </c>
      <c r="H386" s="30">
        <v>8579979</v>
      </c>
      <c r="I386" s="30">
        <v>5959306</v>
      </c>
      <c r="J386" s="30">
        <v>18651858</v>
      </c>
      <c r="K386" s="30"/>
      <c r="L386" s="60"/>
    </row>
    <row r="387" spans="1:12" ht="15">
      <c r="A387" s="67">
        <v>357</v>
      </c>
      <c r="B387" s="68" t="s">
        <v>767</v>
      </c>
      <c r="C387" s="67" t="s">
        <v>768</v>
      </c>
      <c r="D387" s="67" t="s">
        <v>662</v>
      </c>
      <c r="E387" s="16" t="s">
        <v>769</v>
      </c>
      <c r="F387" s="52">
        <f>G387+H387+I387+J387</f>
        <v>3207053</v>
      </c>
      <c r="G387" s="30">
        <v>18000</v>
      </c>
      <c r="H387" s="30">
        <v>1002316</v>
      </c>
      <c r="I387" s="30">
        <v>289100</v>
      </c>
      <c r="J387" s="30">
        <v>1897637</v>
      </c>
      <c r="K387" s="30"/>
      <c r="L387" s="60"/>
    </row>
    <row r="388" spans="1:12" ht="15">
      <c r="A388" s="67">
        <v>358</v>
      </c>
      <c r="B388" s="68" t="s">
        <v>770</v>
      </c>
      <c r="C388" s="67" t="s">
        <v>771</v>
      </c>
      <c r="D388" s="67" t="s">
        <v>662</v>
      </c>
      <c r="E388" s="16" t="s">
        <v>772</v>
      </c>
      <c r="F388" s="52">
        <f>G388+H388+I388+J388</f>
        <v>14305013</v>
      </c>
      <c r="G388" s="30">
        <v>149851</v>
      </c>
      <c r="H388" s="30">
        <v>4287383</v>
      </c>
      <c r="I388" s="30">
        <v>1976701</v>
      </c>
      <c r="J388" s="30">
        <v>7891078</v>
      </c>
      <c r="K388" s="30"/>
      <c r="L388" s="60"/>
    </row>
    <row r="389" spans="1:12" ht="15">
      <c r="A389" s="67">
        <v>359</v>
      </c>
      <c r="B389" s="68" t="s">
        <v>773</v>
      </c>
      <c r="C389" s="67" t="s">
        <v>774</v>
      </c>
      <c r="D389" s="67" t="s">
        <v>662</v>
      </c>
      <c r="E389" s="16" t="s">
        <v>775</v>
      </c>
      <c r="F389" s="52">
        <f>G389+H389+I389+J389</f>
        <v>27379658</v>
      </c>
      <c r="G389" s="30">
        <v>7018944</v>
      </c>
      <c r="H389" s="30">
        <v>9375796</v>
      </c>
      <c r="I389" s="30">
        <v>457449</v>
      </c>
      <c r="J389" s="30">
        <v>10527469</v>
      </c>
      <c r="K389" s="30"/>
      <c r="L389" s="60"/>
    </row>
    <row r="390" spans="1:12" ht="15">
      <c r="A390" s="67">
        <v>360</v>
      </c>
      <c r="B390" s="68" t="s">
        <v>776</v>
      </c>
      <c r="C390" s="67" t="s">
        <v>777</v>
      </c>
      <c r="D390" s="67" t="s">
        <v>662</v>
      </c>
      <c r="E390" s="16" t="s">
        <v>778</v>
      </c>
      <c r="F390" s="52">
        <f>G390+H390+I390+J390</f>
        <v>4233376</v>
      </c>
      <c r="G390" s="30">
        <v>1701550</v>
      </c>
      <c r="H390" s="30">
        <v>1853664</v>
      </c>
      <c r="I390" s="30">
        <v>41156</v>
      </c>
      <c r="J390" s="30">
        <v>637006</v>
      </c>
      <c r="K390" s="30"/>
      <c r="L390" s="60"/>
    </row>
    <row r="391" spans="1:12" ht="15">
      <c r="A391" s="67">
        <v>361</v>
      </c>
      <c r="B391" s="68" t="s">
        <v>779</v>
      </c>
      <c r="C391" s="67" t="s">
        <v>780</v>
      </c>
      <c r="D391" s="67" t="s">
        <v>662</v>
      </c>
      <c r="E391" s="16" t="s">
        <v>781</v>
      </c>
      <c r="F391" s="52">
        <f>G391+H391+I391+J391</f>
        <v>10373520</v>
      </c>
      <c r="G391" s="30">
        <v>327675</v>
      </c>
      <c r="H391" s="30">
        <v>5350937</v>
      </c>
      <c r="I391" s="30">
        <v>200</v>
      </c>
      <c r="J391" s="30">
        <v>4694708</v>
      </c>
      <c r="K391" s="30"/>
      <c r="L391" s="60"/>
    </row>
    <row r="392" spans="1:12" ht="15">
      <c r="A392" s="67">
        <v>362</v>
      </c>
      <c r="B392" s="68" t="s">
        <v>782</v>
      </c>
      <c r="C392" s="67" t="s">
        <v>783</v>
      </c>
      <c r="D392" s="67" t="s">
        <v>662</v>
      </c>
      <c r="E392" s="16" t="s">
        <v>784</v>
      </c>
      <c r="F392" s="52">
        <f>G392+H392+I392+J392</f>
        <v>20939663</v>
      </c>
      <c r="G392" s="30">
        <v>4273161</v>
      </c>
      <c r="H392" s="30">
        <v>3275444</v>
      </c>
      <c r="I392" s="30">
        <v>52221</v>
      </c>
      <c r="J392" s="30">
        <v>13338837</v>
      </c>
      <c r="K392" s="50"/>
      <c r="L392" s="60"/>
    </row>
    <row r="393" spans="1:12" ht="15">
      <c r="A393" s="67">
        <v>363</v>
      </c>
      <c r="B393" s="68" t="s">
        <v>785</v>
      </c>
      <c r="C393" s="67" t="s">
        <v>786</v>
      </c>
      <c r="D393" s="67" t="s">
        <v>662</v>
      </c>
      <c r="E393" s="16" t="s">
        <v>787</v>
      </c>
      <c r="F393" s="52">
        <f>G393+H393+I393+J393</f>
        <v>500384</v>
      </c>
      <c r="G393" s="30">
        <v>0</v>
      </c>
      <c r="H393" s="30">
        <v>183484</v>
      </c>
      <c r="I393" s="30">
        <v>135000</v>
      </c>
      <c r="J393" s="30">
        <v>181900</v>
      </c>
      <c r="K393" s="30"/>
      <c r="L393" s="60"/>
    </row>
    <row r="394" spans="1:12" ht="15">
      <c r="A394" s="67">
        <v>364</v>
      </c>
      <c r="B394" s="68" t="s">
        <v>788</v>
      </c>
      <c r="C394" s="67" t="s">
        <v>789</v>
      </c>
      <c r="D394" s="67" t="s">
        <v>662</v>
      </c>
      <c r="E394" s="16" t="s">
        <v>790</v>
      </c>
      <c r="F394" s="52">
        <f>G394+H394+I394+J394</f>
        <v>33464459</v>
      </c>
      <c r="G394" s="30">
        <v>22196051</v>
      </c>
      <c r="H394" s="30">
        <v>10920514</v>
      </c>
      <c r="I394" s="30">
        <v>0</v>
      </c>
      <c r="J394" s="30">
        <v>347894</v>
      </c>
      <c r="K394" s="30"/>
      <c r="L394" s="60"/>
    </row>
    <row r="395" spans="1:12" ht="15">
      <c r="A395" s="67">
        <v>365</v>
      </c>
      <c r="B395" s="68" t="s">
        <v>791</v>
      </c>
      <c r="C395" s="67" t="s">
        <v>792</v>
      </c>
      <c r="D395" s="67" t="s">
        <v>662</v>
      </c>
      <c r="E395" s="16" t="s">
        <v>793</v>
      </c>
      <c r="F395" s="52">
        <f>G395+H395+I395+J395</f>
        <v>3345130</v>
      </c>
      <c r="G395" s="30">
        <v>1445676</v>
      </c>
      <c r="H395" s="30">
        <v>1320142</v>
      </c>
      <c r="I395" s="30">
        <v>0</v>
      </c>
      <c r="J395" s="30">
        <v>579312</v>
      </c>
      <c r="K395" s="30"/>
      <c r="L395" s="60"/>
    </row>
    <row r="396" spans="1:12" ht="15">
      <c r="A396" s="67">
        <v>366</v>
      </c>
      <c r="B396" s="68" t="s">
        <v>794</v>
      </c>
      <c r="C396" s="67" t="s">
        <v>795</v>
      </c>
      <c r="D396" s="67" t="s">
        <v>662</v>
      </c>
      <c r="E396" s="16" t="s">
        <v>796</v>
      </c>
      <c r="F396" s="52">
        <f>G396+H396+I396+J396</f>
        <v>10862032</v>
      </c>
      <c r="G396" s="30">
        <v>7767600</v>
      </c>
      <c r="H396" s="30">
        <v>2578054</v>
      </c>
      <c r="I396" s="30">
        <v>246629</v>
      </c>
      <c r="J396" s="30">
        <v>269749</v>
      </c>
      <c r="K396" s="30"/>
      <c r="L396" s="60"/>
    </row>
    <row r="397" spans="1:12" ht="15">
      <c r="A397" s="67">
        <v>367</v>
      </c>
      <c r="B397" s="68" t="s">
        <v>797</v>
      </c>
      <c r="C397" s="67" t="s">
        <v>798</v>
      </c>
      <c r="D397" s="67" t="s">
        <v>662</v>
      </c>
      <c r="E397" s="16" t="s">
        <v>799</v>
      </c>
      <c r="F397" s="52">
        <f>G397+H397+I397+J397</f>
        <v>8708375</v>
      </c>
      <c r="G397" s="30">
        <v>4087425</v>
      </c>
      <c r="H397" s="30">
        <v>2239306</v>
      </c>
      <c r="I397" s="30">
        <v>0</v>
      </c>
      <c r="J397" s="30">
        <v>2381644</v>
      </c>
      <c r="K397" s="30"/>
      <c r="L397" s="60"/>
    </row>
    <row r="398" spans="1:12" ht="15">
      <c r="A398" s="67">
        <v>368</v>
      </c>
      <c r="B398" s="68" t="s">
        <v>800</v>
      </c>
      <c r="C398" s="67" t="s">
        <v>801</v>
      </c>
      <c r="D398" s="67" t="s">
        <v>662</v>
      </c>
      <c r="E398" s="16" t="s">
        <v>802</v>
      </c>
      <c r="F398" s="52">
        <f>G398+H398+I398+J398</f>
        <v>231970</v>
      </c>
      <c r="G398" s="30">
        <v>0</v>
      </c>
      <c r="H398" s="30">
        <v>223370</v>
      </c>
      <c r="I398" s="30">
        <v>0</v>
      </c>
      <c r="J398" s="30">
        <v>8600</v>
      </c>
      <c r="K398" s="30"/>
      <c r="L398" s="60"/>
    </row>
    <row r="399" spans="1:12" ht="15">
      <c r="A399" s="67">
        <v>369</v>
      </c>
      <c r="B399" s="68" t="s">
        <v>803</v>
      </c>
      <c r="C399" s="67" t="s">
        <v>804</v>
      </c>
      <c r="D399" s="67" t="s">
        <v>662</v>
      </c>
      <c r="E399" s="16" t="s">
        <v>4</v>
      </c>
      <c r="F399" s="52">
        <f>G399+H399+I399+J399</f>
        <v>1312113</v>
      </c>
      <c r="G399" s="30">
        <v>552350</v>
      </c>
      <c r="H399" s="30">
        <v>582259</v>
      </c>
      <c r="I399" s="30">
        <v>13100</v>
      </c>
      <c r="J399" s="30">
        <v>164404</v>
      </c>
      <c r="K399" s="30"/>
      <c r="L399" s="60"/>
    </row>
    <row r="400" spans="1:12" ht="15">
      <c r="A400" s="67">
        <v>370</v>
      </c>
      <c r="B400" s="68" t="s">
        <v>805</v>
      </c>
      <c r="C400" s="67" t="s">
        <v>806</v>
      </c>
      <c r="D400" s="67" t="s">
        <v>662</v>
      </c>
      <c r="E400" s="16" t="s">
        <v>807</v>
      </c>
      <c r="F400" s="52">
        <f>G400+H400+I400+J400</f>
        <v>22524225</v>
      </c>
      <c r="G400" s="30">
        <v>10948002</v>
      </c>
      <c r="H400" s="30">
        <v>8900056</v>
      </c>
      <c r="I400" s="30">
        <v>902225</v>
      </c>
      <c r="J400" s="30">
        <v>1773942</v>
      </c>
      <c r="K400" s="30"/>
      <c r="L400" s="60"/>
    </row>
    <row r="401" spans="1:12" ht="15">
      <c r="A401" s="67">
        <v>371</v>
      </c>
      <c r="B401" s="68" t="s">
        <v>808</v>
      </c>
      <c r="C401" s="67" t="s">
        <v>809</v>
      </c>
      <c r="D401" s="67" t="s">
        <v>662</v>
      </c>
      <c r="E401" s="16" t="s">
        <v>1119</v>
      </c>
      <c r="F401" s="52">
        <f>G401+H401+I401+J401</f>
        <v>2505289</v>
      </c>
      <c r="G401" s="30">
        <v>263600</v>
      </c>
      <c r="H401" s="30">
        <v>1858464</v>
      </c>
      <c r="I401" s="30">
        <v>173702</v>
      </c>
      <c r="J401" s="30">
        <v>209523</v>
      </c>
      <c r="K401" s="30"/>
      <c r="L401" s="60"/>
    </row>
    <row r="402" spans="1:12" ht="15">
      <c r="A402" s="67">
        <v>372</v>
      </c>
      <c r="B402" s="68" t="s">
        <v>810</v>
      </c>
      <c r="C402" s="67" t="s">
        <v>811</v>
      </c>
      <c r="D402" s="67" t="s">
        <v>662</v>
      </c>
      <c r="E402" s="16" t="s">
        <v>812</v>
      </c>
      <c r="F402" s="52">
        <f>G402+H402+I402+J402</f>
        <v>4788581</v>
      </c>
      <c r="G402" s="30">
        <v>882800</v>
      </c>
      <c r="H402" s="30">
        <v>1169430</v>
      </c>
      <c r="I402" s="30">
        <v>900</v>
      </c>
      <c r="J402" s="30">
        <v>2735451</v>
      </c>
      <c r="K402" s="30"/>
      <c r="L402" s="60"/>
    </row>
    <row r="403" spans="1:12" ht="15">
      <c r="A403" s="67">
        <v>373</v>
      </c>
      <c r="B403" s="68" t="s">
        <v>813</v>
      </c>
      <c r="C403" s="67" t="s">
        <v>814</v>
      </c>
      <c r="D403" s="67" t="s">
        <v>662</v>
      </c>
      <c r="E403" s="16" t="s">
        <v>815</v>
      </c>
      <c r="F403" s="52">
        <f>G403+H403+I403+J403</f>
        <v>8921272</v>
      </c>
      <c r="G403" s="30">
        <v>3268680</v>
      </c>
      <c r="H403" s="30">
        <v>3025420</v>
      </c>
      <c r="I403" s="30">
        <v>1054771</v>
      </c>
      <c r="J403" s="30">
        <v>1572401</v>
      </c>
      <c r="K403" s="30"/>
      <c r="L403" s="60"/>
    </row>
    <row r="404" spans="1:12" ht="15">
      <c r="A404" s="67">
        <v>374</v>
      </c>
      <c r="B404" s="68" t="s">
        <v>816</v>
      </c>
      <c r="C404" s="67" t="s">
        <v>817</v>
      </c>
      <c r="D404" s="67" t="s">
        <v>662</v>
      </c>
      <c r="E404" s="16" t="s">
        <v>818</v>
      </c>
      <c r="F404" s="52">
        <f>G404+H404+I404+J404</f>
        <v>31174830</v>
      </c>
      <c r="G404" s="30">
        <v>6550033</v>
      </c>
      <c r="H404" s="30">
        <v>9982792</v>
      </c>
      <c r="I404" s="30">
        <v>913303</v>
      </c>
      <c r="J404" s="30">
        <v>13728702</v>
      </c>
      <c r="K404" s="30"/>
      <c r="L404" s="45"/>
    </row>
    <row r="405" spans="1:12" ht="15">
      <c r="A405" s="67">
        <v>375</v>
      </c>
      <c r="B405" s="68" t="s">
        <v>819</v>
      </c>
      <c r="C405" s="67" t="s">
        <v>820</v>
      </c>
      <c r="D405" s="67" t="s">
        <v>662</v>
      </c>
      <c r="E405" s="16" t="s">
        <v>821</v>
      </c>
      <c r="F405" s="52">
        <f>G405+H405+I405+J405</f>
        <v>10270939</v>
      </c>
      <c r="G405" s="30">
        <v>35000</v>
      </c>
      <c r="H405" s="30">
        <v>4956400</v>
      </c>
      <c r="I405" s="30">
        <v>190800</v>
      </c>
      <c r="J405" s="30">
        <v>5088739</v>
      </c>
      <c r="K405" s="30"/>
      <c r="L405" s="60"/>
    </row>
    <row r="406" spans="1:12" ht="15">
      <c r="A406" s="67">
        <v>376</v>
      </c>
      <c r="B406" s="68" t="s">
        <v>823</v>
      </c>
      <c r="C406" s="67" t="s">
        <v>824</v>
      </c>
      <c r="D406" s="67" t="s">
        <v>822</v>
      </c>
      <c r="E406" s="16" t="s">
        <v>825</v>
      </c>
      <c r="F406" s="52">
        <f>G406+H406+I406+J406</f>
        <v>17580500</v>
      </c>
      <c r="G406" s="30">
        <v>340000</v>
      </c>
      <c r="H406" s="30">
        <v>2631386</v>
      </c>
      <c r="I406" s="30">
        <v>99000</v>
      </c>
      <c r="J406" s="30">
        <v>14510114</v>
      </c>
      <c r="K406" s="30"/>
      <c r="L406" s="60"/>
    </row>
    <row r="407" spans="1:12" ht="15">
      <c r="A407" s="67">
        <v>377</v>
      </c>
      <c r="B407" s="68" t="s">
        <v>826</v>
      </c>
      <c r="C407" s="67" t="s">
        <v>827</v>
      </c>
      <c r="D407" s="67" t="s">
        <v>822</v>
      </c>
      <c r="E407" s="16" t="s">
        <v>828</v>
      </c>
      <c r="F407" s="52">
        <f>G407+H407+I407+J407</f>
        <v>3847919</v>
      </c>
      <c r="G407" s="30">
        <v>312300</v>
      </c>
      <c r="H407" s="30">
        <v>3463619</v>
      </c>
      <c r="I407" s="30">
        <v>0</v>
      </c>
      <c r="J407" s="30">
        <v>72000</v>
      </c>
      <c r="K407" s="30"/>
      <c r="L407" s="60"/>
    </row>
    <row r="408" spans="1:12" ht="15">
      <c r="A408" s="67">
        <v>378</v>
      </c>
      <c r="B408" s="68" t="s">
        <v>829</v>
      </c>
      <c r="C408" s="67" t="s">
        <v>830</v>
      </c>
      <c r="D408" s="67" t="s">
        <v>822</v>
      </c>
      <c r="E408" s="16" t="s">
        <v>831</v>
      </c>
      <c r="F408" s="52">
        <f>G408+H408+I408+J408</f>
        <v>2195403</v>
      </c>
      <c r="G408" s="30">
        <v>0</v>
      </c>
      <c r="H408" s="30">
        <v>1364082</v>
      </c>
      <c r="I408" s="30">
        <v>5100</v>
      </c>
      <c r="J408" s="30">
        <v>826221</v>
      </c>
      <c r="K408" s="30"/>
      <c r="L408" s="60"/>
    </row>
    <row r="409" spans="1:12" ht="15">
      <c r="A409" s="67">
        <v>379</v>
      </c>
      <c r="B409" s="68" t="s">
        <v>832</v>
      </c>
      <c r="C409" s="67" t="s">
        <v>833</v>
      </c>
      <c r="D409" s="67" t="s">
        <v>822</v>
      </c>
      <c r="E409" s="16" t="s">
        <v>834</v>
      </c>
      <c r="F409" s="52">
        <f>G409+H409+I409+J409</f>
        <v>11438808</v>
      </c>
      <c r="G409" s="30">
        <v>2731000</v>
      </c>
      <c r="H409" s="30">
        <v>7752908</v>
      </c>
      <c r="I409" s="30">
        <v>0</v>
      </c>
      <c r="J409" s="30">
        <v>954900</v>
      </c>
      <c r="K409" s="30"/>
      <c r="L409" s="60"/>
    </row>
    <row r="410" spans="1:12" ht="15">
      <c r="A410" s="67">
        <v>380</v>
      </c>
      <c r="B410" s="68" t="s">
        <v>835</v>
      </c>
      <c r="C410" s="67" t="s">
        <v>836</v>
      </c>
      <c r="D410" s="67" t="s">
        <v>822</v>
      </c>
      <c r="E410" s="16" t="s">
        <v>837</v>
      </c>
      <c r="F410" s="52">
        <f>G410+H410+I410+J410</f>
        <v>32035660</v>
      </c>
      <c r="G410" s="30">
        <v>14043913</v>
      </c>
      <c r="H410" s="30">
        <v>13811760</v>
      </c>
      <c r="I410" s="30">
        <v>0</v>
      </c>
      <c r="J410" s="30">
        <v>4179987</v>
      </c>
      <c r="K410" s="30"/>
      <c r="L410" s="60"/>
    </row>
    <row r="411" spans="1:12" ht="15">
      <c r="A411" s="67">
        <v>381</v>
      </c>
      <c r="B411" s="68" t="s">
        <v>838</v>
      </c>
      <c r="C411" s="67" t="s">
        <v>839</v>
      </c>
      <c r="D411" s="67" t="s">
        <v>822</v>
      </c>
      <c r="E411" s="16" t="s">
        <v>840</v>
      </c>
      <c r="F411" s="52">
        <f>G411+H411+I411+J411</f>
        <v>1779349</v>
      </c>
      <c r="G411" s="30">
        <v>0</v>
      </c>
      <c r="H411" s="30">
        <v>548396</v>
      </c>
      <c r="I411" s="30">
        <v>0</v>
      </c>
      <c r="J411" s="30">
        <v>1230953</v>
      </c>
      <c r="K411" s="30"/>
      <c r="L411" s="60"/>
    </row>
    <row r="412" spans="1:12" ht="15">
      <c r="A412" s="67">
        <v>382</v>
      </c>
      <c r="B412" s="68" t="s">
        <v>841</v>
      </c>
      <c r="C412" s="67" t="s">
        <v>842</v>
      </c>
      <c r="D412" s="67" t="s">
        <v>822</v>
      </c>
      <c r="E412" s="16" t="s">
        <v>843</v>
      </c>
      <c r="F412" s="52">
        <f>G412+H412+I412+J412</f>
        <v>8134631</v>
      </c>
      <c r="G412" s="30">
        <v>584937</v>
      </c>
      <c r="H412" s="30">
        <v>5729015</v>
      </c>
      <c r="I412" s="30">
        <v>153550</v>
      </c>
      <c r="J412" s="30">
        <v>1667129</v>
      </c>
      <c r="K412" s="30"/>
      <c r="L412" s="45"/>
    </row>
    <row r="413" spans="1:12" ht="15">
      <c r="A413" s="67">
        <v>383</v>
      </c>
      <c r="B413" s="68" t="s">
        <v>844</v>
      </c>
      <c r="C413" s="67" t="s">
        <v>845</v>
      </c>
      <c r="D413" s="67" t="s">
        <v>822</v>
      </c>
      <c r="E413" s="16" t="s">
        <v>846</v>
      </c>
      <c r="F413" s="52">
        <f>G413+H413+I413+J413</f>
        <v>20903905</v>
      </c>
      <c r="G413" s="30">
        <v>3325351</v>
      </c>
      <c r="H413" s="30">
        <v>9976879</v>
      </c>
      <c r="I413" s="30">
        <v>133400</v>
      </c>
      <c r="J413" s="30">
        <v>7468275</v>
      </c>
      <c r="K413" s="30"/>
      <c r="L413" s="60"/>
    </row>
    <row r="414" spans="1:12" ht="15">
      <c r="A414" s="67">
        <v>384</v>
      </c>
      <c r="B414" s="68" t="s">
        <v>847</v>
      </c>
      <c r="C414" s="67" t="s">
        <v>848</v>
      </c>
      <c r="D414" s="67" t="s">
        <v>822</v>
      </c>
      <c r="E414" s="16" t="s">
        <v>849</v>
      </c>
      <c r="F414" s="52">
        <f>G414+H414+I414+J414</f>
        <v>9565729</v>
      </c>
      <c r="G414" s="30">
        <v>439700</v>
      </c>
      <c r="H414" s="30">
        <v>4117918</v>
      </c>
      <c r="I414" s="30">
        <v>0</v>
      </c>
      <c r="J414" s="30">
        <v>5008111</v>
      </c>
      <c r="K414" s="30"/>
      <c r="L414" s="60"/>
    </row>
    <row r="415" spans="1:12" ht="15">
      <c r="A415" s="67">
        <v>385</v>
      </c>
      <c r="B415" s="68" t="s">
        <v>850</v>
      </c>
      <c r="C415" s="67" t="s">
        <v>851</v>
      </c>
      <c r="D415" s="67" t="s">
        <v>822</v>
      </c>
      <c r="E415" s="16" t="s">
        <v>852</v>
      </c>
      <c r="F415" s="52">
        <f>G415+H415+I415+J415</f>
        <v>120215814</v>
      </c>
      <c r="G415" s="30">
        <v>781500</v>
      </c>
      <c r="H415" s="30">
        <v>4058067</v>
      </c>
      <c r="I415" s="30">
        <v>96965400</v>
      </c>
      <c r="J415" s="30">
        <v>18410847</v>
      </c>
      <c r="K415" s="30"/>
      <c r="L415" s="60"/>
    </row>
    <row r="416" spans="1:12" ht="15">
      <c r="A416" s="67">
        <v>386</v>
      </c>
      <c r="B416" s="68" t="s">
        <v>853</v>
      </c>
      <c r="C416" s="67" t="s">
        <v>854</v>
      </c>
      <c r="D416" s="67" t="s">
        <v>822</v>
      </c>
      <c r="E416" s="16" t="s">
        <v>855</v>
      </c>
      <c r="F416" s="52">
        <f>G416+H416+I416+J416</f>
        <v>53537472</v>
      </c>
      <c r="G416" s="30">
        <v>12042000</v>
      </c>
      <c r="H416" s="30">
        <v>4842965</v>
      </c>
      <c r="I416" s="30">
        <v>22612800</v>
      </c>
      <c r="J416" s="30">
        <v>14039707</v>
      </c>
      <c r="K416" s="30"/>
      <c r="L416" s="60"/>
    </row>
    <row r="417" spans="1:12" ht="15">
      <c r="A417" s="67">
        <v>387</v>
      </c>
      <c r="B417" s="68" t="s">
        <v>856</v>
      </c>
      <c r="C417" s="67" t="s">
        <v>857</v>
      </c>
      <c r="D417" s="67" t="s">
        <v>822</v>
      </c>
      <c r="E417" s="16" t="s">
        <v>858</v>
      </c>
      <c r="F417" s="52">
        <f>G417+H417+I417+J417</f>
        <v>22698142</v>
      </c>
      <c r="G417" s="30">
        <v>1329575</v>
      </c>
      <c r="H417" s="30">
        <v>5216512</v>
      </c>
      <c r="I417" s="30">
        <v>600</v>
      </c>
      <c r="J417" s="30">
        <v>16151455</v>
      </c>
      <c r="K417" s="30"/>
      <c r="L417" s="60"/>
    </row>
    <row r="418" spans="1:12" ht="15">
      <c r="A418" s="67">
        <v>388</v>
      </c>
      <c r="B418" s="68" t="s">
        <v>859</v>
      </c>
      <c r="C418" s="67" t="s">
        <v>860</v>
      </c>
      <c r="D418" s="67" t="s">
        <v>822</v>
      </c>
      <c r="E418" s="16" t="s">
        <v>861</v>
      </c>
      <c r="F418" s="52">
        <f>G418+H418+I418+J418</f>
        <v>11087926</v>
      </c>
      <c r="G418" s="30">
        <v>3164751</v>
      </c>
      <c r="H418" s="30">
        <v>6003473</v>
      </c>
      <c r="I418" s="30">
        <v>325025</v>
      </c>
      <c r="J418" s="30">
        <v>1594677</v>
      </c>
      <c r="K418" s="30"/>
      <c r="L418" s="60"/>
    </row>
    <row r="419" spans="1:12" ht="15">
      <c r="A419" s="67">
        <v>389</v>
      </c>
      <c r="B419" s="68" t="s">
        <v>862</v>
      </c>
      <c r="C419" s="67" t="s">
        <v>863</v>
      </c>
      <c r="D419" s="67" t="s">
        <v>822</v>
      </c>
      <c r="E419" s="16" t="s">
        <v>864</v>
      </c>
      <c r="F419" s="52">
        <f>G419+H419+I419+J419</f>
        <v>12173386</v>
      </c>
      <c r="G419" s="30">
        <v>656600</v>
      </c>
      <c r="H419" s="30">
        <v>4919217</v>
      </c>
      <c r="I419" s="30">
        <v>1852814</v>
      </c>
      <c r="J419" s="30">
        <v>4744755</v>
      </c>
      <c r="K419" s="30"/>
      <c r="L419" s="45"/>
    </row>
    <row r="420" spans="1:12" ht="15">
      <c r="A420" s="67">
        <v>390</v>
      </c>
      <c r="B420" s="68" t="s">
        <v>865</v>
      </c>
      <c r="C420" s="67" t="s">
        <v>866</v>
      </c>
      <c r="D420" s="67" t="s">
        <v>822</v>
      </c>
      <c r="E420" s="16" t="s">
        <v>867</v>
      </c>
      <c r="F420" s="52">
        <f>G420+H420+I420+J420</f>
        <v>7868276</v>
      </c>
      <c r="G420" s="30">
        <v>2433568</v>
      </c>
      <c r="H420" s="30">
        <v>5338483</v>
      </c>
      <c r="I420" s="30">
        <v>75500</v>
      </c>
      <c r="J420" s="30">
        <v>20725</v>
      </c>
      <c r="K420" s="30"/>
      <c r="L420" s="60"/>
    </row>
    <row r="421" spans="1:12" ht="15">
      <c r="A421" s="67">
        <v>391</v>
      </c>
      <c r="B421" s="68" t="s">
        <v>868</v>
      </c>
      <c r="C421" s="67" t="s">
        <v>869</v>
      </c>
      <c r="D421" s="67" t="s">
        <v>822</v>
      </c>
      <c r="E421" s="16" t="s">
        <v>870</v>
      </c>
      <c r="F421" s="52">
        <f>G421+H421+I421+J421</f>
        <v>6111363</v>
      </c>
      <c r="G421" s="30">
        <v>319351</v>
      </c>
      <c r="H421" s="30">
        <v>4084987</v>
      </c>
      <c r="I421" s="30">
        <v>7601</v>
      </c>
      <c r="J421" s="30">
        <v>1699424</v>
      </c>
      <c r="K421" s="30"/>
      <c r="L421" s="60"/>
    </row>
    <row r="422" spans="1:12" s="5" customFormat="1" ht="15">
      <c r="A422" s="67">
        <v>392</v>
      </c>
      <c r="B422" s="68" t="s">
        <v>871</v>
      </c>
      <c r="C422" s="67" t="s">
        <v>872</v>
      </c>
      <c r="D422" s="67" t="s">
        <v>822</v>
      </c>
      <c r="E422" s="16" t="s">
        <v>873</v>
      </c>
      <c r="F422" s="52">
        <f>G422+H422+I422+J422</f>
        <v>69419999</v>
      </c>
      <c r="G422" s="30">
        <v>8995170</v>
      </c>
      <c r="H422" s="30">
        <v>11714496</v>
      </c>
      <c r="I422" s="30">
        <v>2903650</v>
      </c>
      <c r="J422" s="30">
        <v>45806683</v>
      </c>
      <c r="K422" s="30"/>
      <c r="L422" s="60"/>
    </row>
    <row r="423" spans="1:12" ht="15">
      <c r="A423" s="67">
        <v>393</v>
      </c>
      <c r="B423" s="68" t="s">
        <v>874</v>
      </c>
      <c r="C423" s="67" t="s">
        <v>875</v>
      </c>
      <c r="D423" s="67" t="s">
        <v>822</v>
      </c>
      <c r="E423" s="16" t="s">
        <v>876</v>
      </c>
      <c r="F423" s="52">
        <f>G423+H423+I423+J423</f>
        <v>5196113</v>
      </c>
      <c r="G423" s="30">
        <v>21400</v>
      </c>
      <c r="H423" s="30">
        <v>4163655</v>
      </c>
      <c r="I423" s="30">
        <v>0</v>
      </c>
      <c r="J423" s="30">
        <v>1011058</v>
      </c>
      <c r="K423" s="30"/>
      <c r="L423" s="60"/>
    </row>
    <row r="424" spans="1:12" ht="15">
      <c r="A424" s="67">
        <v>394</v>
      </c>
      <c r="B424" s="68" t="s">
        <v>877</v>
      </c>
      <c r="C424" s="67" t="s">
        <v>878</v>
      </c>
      <c r="D424" s="67" t="s">
        <v>822</v>
      </c>
      <c r="E424" s="16" t="s">
        <v>879</v>
      </c>
      <c r="F424" s="52">
        <f>G424+H424+I424+J424</f>
        <v>6730071</v>
      </c>
      <c r="G424" s="30">
        <v>550001</v>
      </c>
      <c r="H424" s="30">
        <v>5987499</v>
      </c>
      <c r="I424" s="30">
        <v>50000</v>
      </c>
      <c r="J424" s="30">
        <v>142571</v>
      </c>
      <c r="K424" s="30"/>
      <c r="L424" s="60"/>
    </row>
    <row r="425" spans="1:12" ht="15">
      <c r="A425" s="67">
        <v>395</v>
      </c>
      <c r="B425" s="68" t="s">
        <v>880</v>
      </c>
      <c r="C425" s="67" t="s">
        <v>881</v>
      </c>
      <c r="D425" s="67" t="s">
        <v>822</v>
      </c>
      <c r="E425" s="16" t="s">
        <v>882</v>
      </c>
      <c r="F425" s="52">
        <f>G425+H425+I425+J425</f>
        <v>1932032</v>
      </c>
      <c r="G425" s="30">
        <v>682173</v>
      </c>
      <c r="H425" s="30">
        <v>753159</v>
      </c>
      <c r="I425" s="30">
        <v>0</v>
      </c>
      <c r="J425" s="30">
        <v>496700</v>
      </c>
      <c r="K425" s="30"/>
      <c r="L425" s="60"/>
    </row>
    <row r="426" spans="1:12" ht="15">
      <c r="A426" s="67">
        <v>396</v>
      </c>
      <c r="B426" s="68" t="s">
        <v>883</v>
      </c>
      <c r="C426" s="67" t="s">
        <v>884</v>
      </c>
      <c r="D426" s="67" t="s">
        <v>822</v>
      </c>
      <c r="E426" s="16" t="s">
        <v>885</v>
      </c>
      <c r="F426" s="52">
        <f>G426+H426+I426+J426</f>
        <v>16862205</v>
      </c>
      <c r="G426" s="30">
        <v>4743791</v>
      </c>
      <c r="H426" s="30">
        <v>7270939</v>
      </c>
      <c r="I426" s="30">
        <v>1644136</v>
      </c>
      <c r="J426" s="30">
        <v>3203339</v>
      </c>
      <c r="K426" s="30"/>
      <c r="L426" s="60"/>
    </row>
    <row r="427" spans="1:12" ht="15">
      <c r="A427" s="67">
        <v>397</v>
      </c>
      <c r="B427" s="68" t="s">
        <v>886</v>
      </c>
      <c r="C427" s="67" t="s">
        <v>887</v>
      </c>
      <c r="D427" s="67" t="s">
        <v>822</v>
      </c>
      <c r="E427" s="16" t="s">
        <v>888</v>
      </c>
      <c r="F427" s="52">
        <f>G427+H427+I427+J427</f>
        <v>37546403</v>
      </c>
      <c r="G427" s="30">
        <v>4268900</v>
      </c>
      <c r="H427" s="30">
        <v>13147917</v>
      </c>
      <c r="I427" s="30">
        <v>88800</v>
      </c>
      <c r="J427" s="30">
        <v>20040786</v>
      </c>
      <c r="K427" s="30"/>
      <c r="L427" s="60"/>
    </row>
    <row r="428" spans="1:12" ht="15">
      <c r="A428" s="67">
        <v>398</v>
      </c>
      <c r="B428" s="68" t="s">
        <v>889</v>
      </c>
      <c r="C428" s="67" t="s">
        <v>890</v>
      </c>
      <c r="D428" s="67" t="s">
        <v>822</v>
      </c>
      <c r="E428" s="16" t="s">
        <v>891</v>
      </c>
      <c r="F428" s="52">
        <f>G428+H428+I428+J428</f>
        <v>5769258</v>
      </c>
      <c r="G428" s="30">
        <v>763600</v>
      </c>
      <c r="H428" s="30">
        <v>2858296</v>
      </c>
      <c r="I428" s="30">
        <v>22000</v>
      </c>
      <c r="J428" s="30">
        <v>2125362</v>
      </c>
      <c r="K428" s="30"/>
      <c r="L428" s="60"/>
    </row>
    <row r="429" spans="1:12" ht="15">
      <c r="A429" s="67">
        <v>399</v>
      </c>
      <c r="B429" s="68" t="s">
        <v>892</v>
      </c>
      <c r="C429" s="67" t="s">
        <v>893</v>
      </c>
      <c r="D429" s="67" t="s">
        <v>822</v>
      </c>
      <c r="E429" s="16" t="s">
        <v>894</v>
      </c>
      <c r="F429" s="52">
        <f>G429+H429+I429+J429</f>
        <v>26337028</v>
      </c>
      <c r="G429" s="30">
        <v>857251</v>
      </c>
      <c r="H429" s="30">
        <v>5856584</v>
      </c>
      <c r="I429" s="30">
        <v>836900</v>
      </c>
      <c r="J429" s="30">
        <v>18786293</v>
      </c>
      <c r="K429" s="30"/>
      <c r="L429" s="60"/>
    </row>
    <row r="430" spans="1:12" ht="15">
      <c r="A430" s="67">
        <v>400</v>
      </c>
      <c r="B430" s="68" t="s">
        <v>895</v>
      </c>
      <c r="C430" s="67" t="s">
        <v>896</v>
      </c>
      <c r="D430" s="67" t="s">
        <v>822</v>
      </c>
      <c r="E430" s="16" t="s">
        <v>897</v>
      </c>
      <c r="F430" s="52">
        <f>G430+H430+I430+J430</f>
        <v>8791060</v>
      </c>
      <c r="G430" s="30">
        <v>2859900</v>
      </c>
      <c r="H430" s="30">
        <v>4495968</v>
      </c>
      <c r="I430" s="30">
        <v>0</v>
      </c>
      <c r="J430" s="30">
        <v>1435192</v>
      </c>
      <c r="K430" s="50"/>
      <c r="L430" s="60"/>
    </row>
    <row r="431" spans="1:12" ht="15">
      <c r="A431" s="67">
        <v>401</v>
      </c>
      <c r="B431" s="68" t="s">
        <v>898</v>
      </c>
      <c r="C431" s="67" t="s">
        <v>899</v>
      </c>
      <c r="D431" s="67" t="s">
        <v>822</v>
      </c>
      <c r="E431" s="16" t="s">
        <v>900</v>
      </c>
      <c r="F431" s="52">
        <f>G431+H431+I431+J431</f>
        <v>4890679</v>
      </c>
      <c r="G431" s="30">
        <v>2108600</v>
      </c>
      <c r="H431" s="30">
        <v>2038491</v>
      </c>
      <c r="I431" s="30">
        <v>0</v>
      </c>
      <c r="J431" s="30">
        <v>743588</v>
      </c>
      <c r="K431" s="30"/>
      <c r="L431" s="60"/>
    </row>
    <row r="432" spans="1:12" ht="15">
      <c r="A432" s="67">
        <v>402</v>
      </c>
      <c r="B432" s="68" t="s">
        <v>901</v>
      </c>
      <c r="C432" s="67" t="s">
        <v>902</v>
      </c>
      <c r="D432" s="67" t="s">
        <v>822</v>
      </c>
      <c r="E432" s="16" t="s">
        <v>903</v>
      </c>
      <c r="F432" s="52">
        <f>G432+H432+I432+J432</f>
        <v>33154153</v>
      </c>
      <c r="G432" s="30">
        <v>8088716</v>
      </c>
      <c r="H432" s="30">
        <v>4335177</v>
      </c>
      <c r="I432" s="30">
        <v>2752510</v>
      </c>
      <c r="J432" s="30">
        <v>17977750</v>
      </c>
      <c r="K432" s="30"/>
      <c r="L432" s="60"/>
    </row>
    <row r="433" spans="1:12" ht="15">
      <c r="A433" s="67">
        <v>403</v>
      </c>
      <c r="B433" s="68" t="s">
        <v>904</v>
      </c>
      <c r="C433" s="67" t="s">
        <v>905</v>
      </c>
      <c r="D433" s="67" t="s">
        <v>822</v>
      </c>
      <c r="E433" s="16" t="s">
        <v>906</v>
      </c>
      <c r="F433" s="52">
        <f>G433+H433+I433+J433</f>
        <v>4125438</v>
      </c>
      <c r="G433" s="30">
        <v>111600</v>
      </c>
      <c r="H433" s="30">
        <v>592828</v>
      </c>
      <c r="I433" s="30">
        <v>0</v>
      </c>
      <c r="J433" s="30">
        <v>3421010</v>
      </c>
      <c r="K433" s="30"/>
      <c r="L433" s="60"/>
    </row>
    <row r="434" spans="1:12" ht="15">
      <c r="A434" s="67">
        <v>404</v>
      </c>
      <c r="B434" s="68" t="s">
        <v>907</v>
      </c>
      <c r="C434" s="67" t="s">
        <v>908</v>
      </c>
      <c r="D434" s="67" t="s">
        <v>822</v>
      </c>
      <c r="E434" s="16" t="s">
        <v>909</v>
      </c>
      <c r="F434" s="52">
        <f>G434+H434+I434+J434</f>
        <v>62302023</v>
      </c>
      <c r="G434" s="30">
        <v>1386987</v>
      </c>
      <c r="H434" s="30">
        <v>15757400</v>
      </c>
      <c r="I434" s="30">
        <v>138001</v>
      </c>
      <c r="J434" s="30">
        <v>45019635</v>
      </c>
      <c r="K434" s="30"/>
      <c r="L434" s="60"/>
    </row>
    <row r="435" spans="1:12" ht="15">
      <c r="A435" s="67">
        <v>405</v>
      </c>
      <c r="B435" s="68" t="s">
        <v>910</v>
      </c>
      <c r="C435" s="67" t="s">
        <v>911</v>
      </c>
      <c r="D435" s="67" t="s">
        <v>822</v>
      </c>
      <c r="E435" s="16" t="s">
        <v>912</v>
      </c>
      <c r="F435" s="52">
        <f>G435+H435+I435+J435</f>
        <v>5671399</v>
      </c>
      <c r="G435" s="30">
        <v>998640</v>
      </c>
      <c r="H435" s="30">
        <v>3776190</v>
      </c>
      <c r="I435" s="30">
        <v>77500</v>
      </c>
      <c r="J435" s="30">
        <v>819069</v>
      </c>
      <c r="K435" s="30"/>
      <c r="L435" s="60"/>
    </row>
    <row r="436" spans="1:12" ht="15">
      <c r="A436" s="67">
        <v>406</v>
      </c>
      <c r="B436" s="68" t="s">
        <v>913</v>
      </c>
      <c r="C436" s="67" t="s">
        <v>914</v>
      </c>
      <c r="D436" s="67" t="s">
        <v>822</v>
      </c>
      <c r="E436" s="16" t="s">
        <v>915</v>
      </c>
      <c r="F436" s="52">
        <f>G436+H436+I436+J436</f>
        <v>28849661</v>
      </c>
      <c r="G436" s="30">
        <v>5652200</v>
      </c>
      <c r="H436" s="30">
        <v>14537158</v>
      </c>
      <c r="I436" s="30">
        <v>658000</v>
      </c>
      <c r="J436" s="30">
        <v>8002303</v>
      </c>
      <c r="K436" s="30"/>
      <c r="L436" s="60"/>
    </row>
    <row r="437" spans="1:12" ht="15">
      <c r="A437" s="67">
        <v>407</v>
      </c>
      <c r="B437" s="68" t="s">
        <v>916</v>
      </c>
      <c r="C437" s="67" t="s">
        <v>917</v>
      </c>
      <c r="D437" s="67" t="s">
        <v>822</v>
      </c>
      <c r="E437" s="16" t="s">
        <v>918</v>
      </c>
      <c r="F437" s="52">
        <f>G437+H437+I437+J437</f>
        <v>20795209</v>
      </c>
      <c r="G437" s="30">
        <v>1267602</v>
      </c>
      <c r="H437" s="30">
        <v>10018156</v>
      </c>
      <c r="I437" s="30">
        <v>1341850</v>
      </c>
      <c r="J437" s="30">
        <v>8167601</v>
      </c>
      <c r="K437" s="30"/>
      <c r="L437" s="60"/>
    </row>
    <row r="438" spans="1:12" ht="15">
      <c r="A438" s="67">
        <v>408</v>
      </c>
      <c r="B438" s="68" t="s">
        <v>919</v>
      </c>
      <c r="C438" s="67" t="s">
        <v>920</v>
      </c>
      <c r="D438" s="67" t="s">
        <v>822</v>
      </c>
      <c r="E438" s="16" t="s">
        <v>921</v>
      </c>
      <c r="F438" s="52">
        <f>G438+H438+I438+J438</f>
        <v>13583445</v>
      </c>
      <c r="G438" s="30">
        <v>7763900</v>
      </c>
      <c r="H438" s="30">
        <v>1044622</v>
      </c>
      <c r="I438" s="30">
        <v>0</v>
      </c>
      <c r="J438" s="30">
        <v>4774923</v>
      </c>
      <c r="K438" s="30"/>
      <c r="L438" s="60"/>
    </row>
    <row r="439" spans="1:12" ht="15">
      <c r="A439" s="67">
        <v>409</v>
      </c>
      <c r="B439" s="68" t="s">
        <v>922</v>
      </c>
      <c r="C439" s="67" t="s">
        <v>923</v>
      </c>
      <c r="D439" s="67" t="s">
        <v>822</v>
      </c>
      <c r="E439" s="16" t="s">
        <v>924</v>
      </c>
      <c r="F439" s="52">
        <f>G439+H439+I439+J439</f>
        <v>3773288</v>
      </c>
      <c r="G439" s="30">
        <v>83850</v>
      </c>
      <c r="H439" s="30">
        <v>1964327</v>
      </c>
      <c r="I439" s="30">
        <v>734768</v>
      </c>
      <c r="J439" s="30">
        <v>990343</v>
      </c>
      <c r="K439" s="30"/>
      <c r="L439" s="60"/>
    </row>
    <row r="440" spans="1:12" ht="15">
      <c r="A440" s="67">
        <v>410</v>
      </c>
      <c r="B440" s="68" t="s">
        <v>925</v>
      </c>
      <c r="C440" s="67" t="s">
        <v>926</v>
      </c>
      <c r="D440" s="67" t="s">
        <v>822</v>
      </c>
      <c r="E440" s="16" t="s">
        <v>927</v>
      </c>
      <c r="F440" s="52">
        <f>G440+H440+I440+J440</f>
        <v>30448458</v>
      </c>
      <c r="G440" s="30">
        <v>1389881</v>
      </c>
      <c r="H440" s="30">
        <v>11516341</v>
      </c>
      <c r="I440" s="30">
        <v>157000</v>
      </c>
      <c r="J440" s="30">
        <v>17385236</v>
      </c>
      <c r="K440" s="30"/>
      <c r="L440" s="60"/>
    </row>
    <row r="441" spans="1:12" ht="15">
      <c r="A441" s="67">
        <v>411</v>
      </c>
      <c r="B441" s="68" t="s">
        <v>928</v>
      </c>
      <c r="C441" s="67" t="s">
        <v>929</v>
      </c>
      <c r="D441" s="67" t="s">
        <v>822</v>
      </c>
      <c r="E441" s="16" t="s">
        <v>930</v>
      </c>
      <c r="F441" s="52">
        <f>G441+H441+I441+J441</f>
        <v>15661330</v>
      </c>
      <c r="G441" s="30">
        <v>1338150</v>
      </c>
      <c r="H441" s="30">
        <v>5520136</v>
      </c>
      <c r="I441" s="30">
        <v>482650</v>
      </c>
      <c r="J441" s="30">
        <v>8320394</v>
      </c>
      <c r="K441" s="30"/>
      <c r="L441" s="60"/>
    </row>
    <row r="442" spans="1:12" ht="15">
      <c r="A442" s="67">
        <v>412</v>
      </c>
      <c r="B442" s="68" t="s">
        <v>931</v>
      </c>
      <c r="C442" s="67" t="s">
        <v>932</v>
      </c>
      <c r="D442" s="67" t="s">
        <v>822</v>
      </c>
      <c r="E442" s="16" t="s">
        <v>933</v>
      </c>
      <c r="F442" s="52">
        <f>G442+H442+I442+J442</f>
        <v>106795</v>
      </c>
      <c r="G442" s="30">
        <v>0</v>
      </c>
      <c r="H442" s="30">
        <v>106795</v>
      </c>
      <c r="I442" s="30">
        <v>0</v>
      </c>
      <c r="J442" s="30">
        <v>0</v>
      </c>
      <c r="K442" s="50"/>
      <c r="L442" s="60"/>
    </row>
    <row r="443" spans="1:12" ht="15">
      <c r="A443" s="67">
        <v>413</v>
      </c>
      <c r="B443" s="68" t="s">
        <v>934</v>
      </c>
      <c r="C443" s="67" t="s">
        <v>935</v>
      </c>
      <c r="D443" s="67" t="s">
        <v>822</v>
      </c>
      <c r="E443" s="16" t="s">
        <v>1694</v>
      </c>
      <c r="F443" s="52">
        <f>G443+H443+I443+J443</f>
        <v>21336425</v>
      </c>
      <c r="G443" s="30">
        <v>2412786</v>
      </c>
      <c r="H443" s="30">
        <v>13439962</v>
      </c>
      <c r="I443" s="30">
        <v>863000</v>
      </c>
      <c r="J443" s="30">
        <v>4620677</v>
      </c>
      <c r="K443" s="30"/>
      <c r="L443" s="60"/>
    </row>
    <row r="444" spans="1:12" ht="15">
      <c r="A444" s="67">
        <v>414</v>
      </c>
      <c r="B444" s="68" t="s">
        <v>936</v>
      </c>
      <c r="C444" s="67" t="s">
        <v>937</v>
      </c>
      <c r="D444" s="67" t="s">
        <v>822</v>
      </c>
      <c r="E444" s="16" t="s">
        <v>938</v>
      </c>
      <c r="F444" s="52">
        <f>G444+H444+I444+J444</f>
        <v>4623132</v>
      </c>
      <c r="G444" s="30">
        <v>1124050</v>
      </c>
      <c r="H444" s="30">
        <v>1161943</v>
      </c>
      <c r="I444" s="30">
        <v>1666760</v>
      </c>
      <c r="J444" s="30">
        <v>670379</v>
      </c>
      <c r="K444" s="30"/>
      <c r="L444" s="60"/>
    </row>
    <row r="445" spans="1:12" ht="15">
      <c r="A445" s="67">
        <v>415</v>
      </c>
      <c r="B445" s="68" t="s">
        <v>940</v>
      </c>
      <c r="C445" s="67" t="s">
        <v>941</v>
      </c>
      <c r="D445" s="67" t="s">
        <v>939</v>
      </c>
      <c r="E445" s="16" t="s">
        <v>942</v>
      </c>
      <c r="F445" s="52">
        <f>G445+H445+I445+J445</f>
        <v>3329083</v>
      </c>
      <c r="G445" s="30">
        <v>1718790</v>
      </c>
      <c r="H445" s="30">
        <v>1511200</v>
      </c>
      <c r="I445" s="30">
        <v>0</v>
      </c>
      <c r="J445" s="30">
        <v>99093</v>
      </c>
      <c r="K445" s="30"/>
      <c r="L445" s="60"/>
    </row>
    <row r="446" spans="1:12" ht="15">
      <c r="A446" s="67">
        <v>416</v>
      </c>
      <c r="B446" s="68" t="s">
        <v>943</v>
      </c>
      <c r="C446" s="67" t="s">
        <v>944</v>
      </c>
      <c r="D446" s="67" t="s">
        <v>939</v>
      </c>
      <c r="E446" s="16" t="s">
        <v>945</v>
      </c>
      <c r="F446" s="52">
        <f>G446+H446+I446+J446</f>
        <v>9661650</v>
      </c>
      <c r="G446" s="30">
        <v>5806000</v>
      </c>
      <c r="H446" s="30">
        <v>3820086</v>
      </c>
      <c r="I446" s="30">
        <v>0</v>
      </c>
      <c r="J446" s="30">
        <v>35564</v>
      </c>
      <c r="K446" s="30"/>
      <c r="L446" s="60"/>
    </row>
    <row r="447" spans="1:12" ht="15">
      <c r="A447" s="67">
        <v>417</v>
      </c>
      <c r="B447" s="68" t="s">
        <v>946</v>
      </c>
      <c r="C447" s="67" t="s">
        <v>947</v>
      </c>
      <c r="D447" s="67" t="s">
        <v>939</v>
      </c>
      <c r="E447" s="16" t="s">
        <v>948</v>
      </c>
      <c r="F447" s="52">
        <f>G447+H447+I447+J447</f>
        <v>9224546</v>
      </c>
      <c r="G447" s="30">
        <v>5550745</v>
      </c>
      <c r="H447" s="30">
        <v>2944840</v>
      </c>
      <c r="I447" s="30">
        <v>103000</v>
      </c>
      <c r="J447" s="30">
        <v>625961</v>
      </c>
      <c r="K447" s="30"/>
      <c r="L447" s="60"/>
    </row>
    <row r="448" spans="1:12" ht="15">
      <c r="A448" s="67">
        <v>418</v>
      </c>
      <c r="B448" s="68" t="s">
        <v>949</v>
      </c>
      <c r="C448" s="67" t="s">
        <v>950</v>
      </c>
      <c r="D448" s="67" t="s">
        <v>939</v>
      </c>
      <c r="E448" s="16" t="s">
        <v>951</v>
      </c>
      <c r="F448" s="52">
        <f>G448+H448+I448+J448</f>
        <v>3600612</v>
      </c>
      <c r="G448" s="30">
        <v>1164900</v>
      </c>
      <c r="H448" s="30">
        <v>1825502</v>
      </c>
      <c r="I448" s="30">
        <v>58600</v>
      </c>
      <c r="J448" s="30">
        <v>551610</v>
      </c>
      <c r="K448" s="30"/>
      <c r="L448" s="60"/>
    </row>
    <row r="449" spans="1:12" ht="15">
      <c r="A449" s="67">
        <v>419</v>
      </c>
      <c r="B449" s="68" t="s">
        <v>952</v>
      </c>
      <c r="C449" s="67" t="s">
        <v>953</v>
      </c>
      <c r="D449" s="67" t="s">
        <v>939</v>
      </c>
      <c r="E449" s="16" t="s">
        <v>954</v>
      </c>
      <c r="F449" s="52">
        <f>G449+H449+I449+J449</f>
        <v>29771257</v>
      </c>
      <c r="G449" s="30">
        <v>7937457</v>
      </c>
      <c r="H449" s="30">
        <v>13405753</v>
      </c>
      <c r="I449" s="30">
        <v>2017275</v>
      </c>
      <c r="J449" s="30">
        <v>6410772</v>
      </c>
      <c r="K449" s="50"/>
      <c r="L449" s="60"/>
    </row>
    <row r="450" spans="1:12" ht="15">
      <c r="A450" s="67">
        <v>420</v>
      </c>
      <c r="B450" s="68" t="s">
        <v>955</v>
      </c>
      <c r="C450" s="67" t="s">
        <v>956</v>
      </c>
      <c r="D450" s="67" t="s">
        <v>939</v>
      </c>
      <c r="E450" s="16" t="s">
        <v>957</v>
      </c>
      <c r="F450" s="52">
        <f>G450+H450+I450+J450</f>
        <v>81306486</v>
      </c>
      <c r="G450" s="30">
        <v>26001100</v>
      </c>
      <c r="H450" s="30">
        <v>32877378</v>
      </c>
      <c r="I450" s="30">
        <v>3827682</v>
      </c>
      <c r="J450" s="30">
        <v>18600326</v>
      </c>
      <c r="K450" s="30"/>
      <c r="L450" s="60"/>
    </row>
    <row r="451" spans="1:12" ht="15">
      <c r="A451" s="67">
        <v>421</v>
      </c>
      <c r="B451" s="68" t="s">
        <v>958</v>
      </c>
      <c r="C451" s="67" t="s">
        <v>959</v>
      </c>
      <c r="D451" s="67" t="s">
        <v>939</v>
      </c>
      <c r="E451" s="16" t="s">
        <v>3</v>
      </c>
      <c r="F451" s="52">
        <f>G451+H451+I451+J451</f>
        <v>156114904</v>
      </c>
      <c r="G451" s="30">
        <v>15207505</v>
      </c>
      <c r="H451" s="30">
        <v>27614045</v>
      </c>
      <c r="I451" s="30">
        <v>44740268</v>
      </c>
      <c r="J451" s="30">
        <v>68553086</v>
      </c>
      <c r="K451" s="30"/>
      <c r="L451" s="60"/>
    </row>
    <row r="452" spans="1:12" ht="15">
      <c r="A452" s="67">
        <v>422</v>
      </c>
      <c r="B452" s="68" t="s">
        <v>960</v>
      </c>
      <c r="C452" s="67" t="s">
        <v>961</v>
      </c>
      <c r="D452" s="67" t="s">
        <v>939</v>
      </c>
      <c r="E452" s="16" t="s">
        <v>962</v>
      </c>
      <c r="F452" s="52">
        <f>G452+H452+I452+J452</f>
        <v>881559</v>
      </c>
      <c r="G452" s="30">
        <v>141501</v>
      </c>
      <c r="H452" s="30">
        <v>654545</v>
      </c>
      <c r="I452" s="30">
        <v>900</v>
      </c>
      <c r="J452" s="30">
        <v>84613</v>
      </c>
      <c r="K452" s="30"/>
      <c r="L452" s="60"/>
    </row>
    <row r="453" spans="1:12" ht="15">
      <c r="A453" s="67">
        <v>423</v>
      </c>
      <c r="B453" s="68" t="s">
        <v>963</v>
      </c>
      <c r="C453" s="67" t="s">
        <v>964</v>
      </c>
      <c r="D453" s="67" t="s">
        <v>939</v>
      </c>
      <c r="E453" s="16" t="s">
        <v>965</v>
      </c>
      <c r="F453" s="52">
        <f>G453+H453+I453+J453</f>
        <v>8151172</v>
      </c>
      <c r="G453" s="30">
        <v>5660004</v>
      </c>
      <c r="H453" s="30">
        <v>2068387</v>
      </c>
      <c r="I453" s="30">
        <v>153200</v>
      </c>
      <c r="J453" s="30">
        <v>269581</v>
      </c>
      <c r="K453" s="30"/>
      <c r="L453" s="60"/>
    </row>
    <row r="454" spans="1:12" ht="15">
      <c r="A454" s="67">
        <v>424</v>
      </c>
      <c r="B454" s="68" t="s">
        <v>966</v>
      </c>
      <c r="C454" s="67" t="s">
        <v>967</v>
      </c>
      <c r="D454" s="67" t="s">
        <v>939</v>
      </c>
      <c r="E454" s="16" t="s">
        <v>968</v>
      </c>
      <c r="F454" s="52">
        <f>G454+H454+I454+J454</f>
        <v>1406188</v>
      </c>
      <c r="G454" s="30">
        <v>200000</v>
      </c>
      <c r="H454" s="30">
        <v>965313</v>
      </c>
      <c r="I454" s="30">
        <v>150000</v>
      </c>
      <c r="J454" s="30">
        <v>90875</v>
      </c>
      <c r="K454" s="30"/>
      <c r="L454" s="60"/>
    </row>
    <row r="455" spans="1:12" ht="15">
      <c r="A455" s="67">
        <v>425</v>
      </c>
      <c r="B455" s="68" t="s">
        <v>969</v>
      </c>
      <c r="C455" s="67" t="s">
        <v>970</v>
      </c>
      <c r="D455" s="67" t="s">
        <v>939</v>
      </c>
      <c r="E455" s="16" t="s">
        <v>971</v>
      </c>
      <c r="F455" s="52">
        <f>G455+H455+I455+J455</f>
        <v>38840792</v>
      </c>
      <c r="G455" s="30">
        <v>14217698</v>
      </c>
      <c r="H455" s="30">
        <v>17806591</v>
      </c>
      <c r="I455" s="30">
        <v>1738776</v>
      </c>
      <c r="J455" s="30">
        <v>5077727</v>
      </c>
      <c r="K455" s="30"/>
      <c r="L455" s="60"/>
    </row>
    <row r="456" spans="1:12" ht="15">
      <c r="A456" s="67">
        <v>426</v>
      </c>
      <c r="B456" s="68" t="s">
        <v>972</v>
      </c>
      <c r="C456" s="67" t="s">
        <v>973</v>
      </c>
      <c r="D456" s="67" t="s">
        <v>939</v>
      </c>
      <c r="E456" s="16" t="s">
        <v>974</v>
      </c>
      <c r="F456" s="52">
        <f>G456+H456+I456+J456</f>
        <v>21119627</v>
      </c>
      <c r="G456" s="30">
        <v>9381941</v>
      </c>
      <c r="H456" s="30">
        <v>7591867</v>
      </c>
      <c r="I456" s="30">
        <v>1981451</v>
      </c>
      <c r="J456" s="30">
        <v>2164368</v>
      </c>
      <c r="K456" s="30"/>
      <c r="L456" s="60"/>
    </row>
    <row r="457" spans="1:12" ht="15">
      <c r="A457" s="67">
        <v>427</v>
      </c>
      <c r="B457" s="68" t="s">
        <v>975</v>
      </c>
      <c r="C457" s="67" t="s">
        <v>976</v>
      </c>
      <c r="D457" s="67" t="s">
        <v>939</v>
      </c>
      <c r="E457" s="16" t="s">
        <v>977</v>
      </c>
      <c r="F457" s="52">
        <f>G457+H457+I457+J457</f>
        <v>3912846</v>
      </c>
      <c r="G457" s="30">
        <v>0</v>
      </c>
      <c r="H457" s="30">
        <v>252446</v>
      </c>
      <c r="I457" s="30">
        <v>0</v>
      </c>
      <c r="J457" s="30">
        <v>3660400</v>
      </c>
      <c r="K457" s="30"/>
      <c r="L457" s="60"/>
    </row>
    <row r="458" spans="1:12" s="5" customFormat="1" ht="15">
      <c r="A458" s="67">
        <v>428</v>
      </c>
      <c r="B458" s="68" t="s">
        <v>978</v>
      </c>
      <c r="C458" s="67" t="s">
        <v>979</v>
      </c>
      <c r="D458" s="67" t="s">
        <v>939</v>
      </c>
      <c r="E458" s="16" t="s">
        <v>980</v>
      </c>
      <c r="F458" s="52">
        <f>G458+H458+I458+J458</f>
        <v>100034215</v>
      </c>
      <c r="G458" s="30">
        <v>47343206</v>
      </c>
      <c r="H458" s="30">
        <v>12582924</v>
      </c>
      <c r="I458" s="30">
        <v>9067429</v>
      </c>
      <c r="J458" s="30">
        <v>31040656</v>
      </c>
      <c r="K458" s="30"/>
      <c r="L458" s="60"/>
    </row>
    <row r="459" spans="1:12" ht="15">
      <c r="A459" s="67">
        <v>429</v>
      </c>
      <c r="B459" s="68" t="s">
        <v>981</v>
      </c>
      <c r="C459" s="67" t="s">
        <v>982</v>
      </c>
      <c r="D459" s="67" t="s">
        <v>939</v>
      </c>
      <c r="E459" s="16" t="s">
        <v>983</v>
      </c>
      <c r="F459" s="52">
        <f>G459+H459+I459+J459</f>
        <v>10016933</v>
      </c>
      <c r="G459" s="30">
        <v>5879941</v>
      </c>
      <c r="H459" s="30">
        <v>3657942</v>
      </c>
      <c r="I459" s="30">
        <v>0</v>
      </c>
      <c r="J459" s="30">
        <v>479050</v>
      </c>
      <c r="K459" s="30"/>
      <c r="L459" s="60"/>
    </row>
    <row r="460" spans="1:12" ht="15">
      <c r="A460" s="67">
        <v>430</v>
      </c>
      <c r="B460" s="68" t="s">
        <v>984</v>
      </c>
      <c r="C460" s="67" t="s">
        <v>985</v>
      </c>
      <c r="D460" s="67" t="s">
        <v>939</v>
      </c>
      <c r="E460" s="16" t="s">
        <v>986</v>
      </c>
      <c r="F460" s="52">
        <f>G460+H460+I460+J460</f>
        <v>20950094</v>
      </c>
      <c r="G460" s="30">
        <v>14481467</v>
      </c>
      <c r="H460" s="30">
        <v>5238875</v>
      </c>
      <c r="I460" s="30">
        <v>216500</v>
      </c>
      <c r="J460" s="30">
        <v>1013252</v>
      </c>
      <c r="K460" s="30"/>
      <c r="L460" s="60"/>
    </row>
    <row r="461" spans="1:12" ht="15">
      <c r="A461" s="67">
        <v>431</v>
      </c>
      <c r="B461" s="68" t="s">
        <v>987</v>
      </c>
      <c r="C461" s="67" t="s">
        <v>988</v>
      </c>
      <c r="D461" s="67" t="s">
        <v>939</v>
      </c>
      <c r="E461" s="16" t="s">
        <v>989</v>
      </c>
      <c r="F461" s="52">
        <f>G461+H461+I461+J461</f>
        <v>61109163</v>
      </c>
      <c r="G461" s="30">
        <v>36306623</v>
      </c>
      <c r="H461" s="30">
        <v>23682876</v>
      </c>
      <c r="I461" s="30">
        <v>0</v>
      </c>
      <c r="J461" s="30">
        <v>1119664</v>
      </c>
      <c r="K461" s="30"/>
      <c r="L461" s="60"/>
    </row>
    <row r="462" spans="1:12" ht="15">
      <c r="A462" s="67">
        <v>432</v>
      </c>
      <c r="B462" s="68" t="s">
        <v>990</v>
      </c>
      <c r="C462" s="67" t="s">
        <v>991</v>
      </c>
      <c r="D462" s="67" t="s">
        <v>939</v>
      </c>
      <c r="E462" s="16" t="s">
        <v>992</v>
      </c>
      <c r="F462" s="52">
        <f>G462+H462+I462+J462</f>
        <v>21564181</v>
      </c>
      <c r="G462" s="30">
        <v>5100778</v>
      </c>
      <c r="H462" s="30">
        <v>14067979</v>
      </c>
      <c r="I462" s="30">
        <v>1</v>
      </c>
      <c r="J462" s="30">
        <v>2395423</v>
      </c>
      <c r="K462" s="30"/>
      <c r="L462" s="60"/>
    </row>
    <row r="463" spans="1:12" ht="15">
      <c r="A463" s="67">
        <v>433</v>
      </c>
      <c r="B463" s="68" t="s">
        <v>993</v>
      </c>
      <c r="C463" s="67" t="s">
        <v>994</v>
      </c>
      <c r="D463" s="67" t="s">
        <v>939</v>
      </c>
      <c r="E463" s="16" t="s">
        <v>995</v>
      </c>
      <c r="F463" s="52">
        <f>G463+H463+I463+J463</f>
        <v>9422267</v>
      </c>
      <c r="G463" s="30">
        <v>7007281</v>
      </c>
      <c r="H463" s="30">
        <v>2414986</v>
      </c>
      <c r="I463" s="30">
        <v>0</v>
      </c>
      <c r="J463" s="30">
        <v>0</v>
      </c>
      <c r="K463" s="50"/>
      <c r="L463" s="60"/>
    </row>
    <row r="464" spans="1:12" ht="15">
      <c r="A464" s="67">
        <v>434</v>
      </c>
      <c r="B464" s="68" t="s">
        <v>996</v>
      </c>
      <c r="C464" s="67" t="s">
        <v>997</v>
      </c>
      <c r="D464" s="67" t="s">
        <v>939</v>
      </c>
      <c r="E464" s="16" t="s">
        <v>775</v>
      </c>
      <c r="F464" s="52">
        <f>G464+H464+I464+J464</f>
        <v>14824850</v>
      </c>
      <c r="G464" s="30">
        <v>9193786</v>
      </c>
      <c r="H464" s="30">
        <v>5265508</v>
      </c>
      <c r="I464" s="30">
        <v>12000</v>
      </c>
      <c r="J464" s="30">
        <v>353556</v>
      </c>
      <c r="K464" s="30"/>
      <c r="L464" s="60"/>
    </row>
    <row r="465" spans="1:12" ht="15">
      <c r="A465" s="67">
        <v>435</v>
      </c>
      <c r="B465" s="68" t="s">
        <v>998</v>
      </c>
      <c r="C465" s="67" t="s">
        <v>999</v>
      </c>
      <c r="D465" s="67" t="s">
        <v>939</v>
      </c>
      <c r="E465" s="16" t="s">
        <v>1000</v>
      </c>
      <c r="F465" s="52">
        <f>G465+H465+I465+J465</f>
        <v>1444565</v>
      </c>
      <c r="G465" s="30">
        <v>531700</v>
      </c>
      <c r="H465" s="30">
        <v>728065</v>
      </c>
      <c r="I465" s="30">
        <v>17200</v>
      </c>
      <c r="J465" s="30">
        <v>167600</v>
      </c>
      <c r="K465" s="30"/>
      <c r="L465" s="60"/>
    </row>
    <row r="466" spans="1:12" ht="15">
      <c r="A466" s="67">
        <v>436</v>
      </c>
      <c r="B466" s="68" t="s">
        <v>1001</v>
      </c>
      <c r="C466" s="67" t="s">
        <v>1002</v>
      </c>
      <c r="D466" s="67" t="s">
        <v>939</v>
      </c>
      <c r="E466" s="16" t="s">
        <v>1003</v>
      </c>
      <c r="F466" s="52">
        <f>G466+H466+I466+J466</f>
        <v>1760964</v>
      </c>
      <c r="G466" s="30">
        <v>526800</v>
      </c>
      <c r="H466" s="30">
        <v>921914</v>
      </c>
      <c r="I466" s="30">
        <v>0</v>
      </c>
      <c r="J466" s="30">
        <v>312250</v>
      </c>
      <c r="K466" s="30"/>
      <c r="L466" s="60"/>
    </row>
    <row r="467" spans="1:12" ht="15">
      <c r="A467" s="67">
        <v>437</v>
      </c>
      <c r="B467" s="68" t="s">
        <v>1004</v>
      </c>
      <c r="C467" s="67" t="s">
        <v>1005</v>
      </c>
      <c r="D467" s="67" t="s">
        <v>939</v>
      </c>
      <c r="E467" s="16" t="s">
        <v>1006</v>
      </c>
      <c r="F467" s="52">
        <f>G467+H467+I467+J467</f>
        <v>4854687</v>
      </c>
      <c r="G467" s="30">
        <v>870950</v>
      </c>
      <c r="H467" s="30">
        <v>2158716</v>
      </c>
      <c r="I467" s="30">
        <v>407688</v>
      </c>
      <c r="J467" s="30">
        <v>1417333</v>
      </c>
      <c r="K467" s="30"/>
      <c r="L467" s="60"/>
    </row>
    <row r="468" spans="1:12" ht="15">
      <c r="A468" s="67">
        <v>438</v>
      </c>
      <c r="B468" s="68" t="s">
        <v>1007</v>
      </c>
      <c r="C468" s="67" t="s">
        <v>1008</v>
      </c>
      <c r="D468" s="67" t="s">
        <v>939</v>
      </c>
      <c r="E468" s="16" t="s">
        <v>1009</v>
      </c>
      <c r="F468" s="52">
        <f>G468+H468+I468+J468</f>
        <v>14932519</v>
      </c>
      <c r="G468" s="30">
        <v>3389120</v>
      </c>
      <c r="H468" s="30">
        <v>6646392</v>
      </c>
      <c r="I468" s="30">
        <v>1055241</v>
      </c>
      <c r="J468" s="30">
        <v>3841766</v>
      </c>
      <c r="K468" s="30"/>
      <c r="L468" s="60"/>
    </row>
    <row r="469" spans="1:12" ht="15">
      <c r="A469" s="67">
        <v>439</v>
      </c>
      <c r="B469" s="68" t="s">
        <v>1010</v>
      </c>
      <c r="C469" s="67" t="s">
        <v>1011</v>
      </c>
      <c r="D469" s="67" t="s">
        <v>939</v>
      </c>
      <c r="E469" s="16" t="s">
        <v>1012</v>
      </c>
      <c r="F469" s="52">
        <f>G469+H469+I469+J469</f>
        <v>8261901</v>
      </c>
      <c r="G469" s="30">
        <v>1676584</v>
      </c>
      <c r="H469" s="30">
        <v>4369136</v>
      </c>
      <c r="I469" s="30">
        <v>24702</v>
      </c>
      <c r="J469" s="30">
        <v>2191479</v>
      </c>
      <c r="K469" s="30"/>
      <c r="L469" s="60"/>
    </row>
    <row r="470" spans="1:12" ht="15">
      <c r="A470" s="67">
        <v>440</v>
      </c>
      <c r="B470" s="68" t="s">
        <v>1013</v>
      </c>
      <c r="C470" s="67" t="s">
        <v>1014</v>
      </c>
      <c r="D470" s="67" t="s">
        <v>939</v>
      </c>
      <c r="E470" s="16" t="s">
        <v>1015</v>
      </c>
      <c r="F470" s="52">
        <f>G470+H470+I470+J470</f>
        <v>1479873</v>
      </c>
      <c r="G470" s="30">
        <v>9000</v>
      </c>
      <c r="H470" s="30">
        <v>974217</v>
      </c>
      <c r="I470" s="30">
        <v>0</v>
      </c>
      <c r="J470" s="30">
        <v>496656</v>
      </c>
      <c r="K470" s="30"/>
      <c r="L470" s="60"/>
    </row>
    <row r="471" spans="1:12" ht="15">
      <c r="A471" s="67">
        <v>441</v>
      </c>
      <c r="B471" s="68" t="s">
        <v>1016</v>
      </c>
      <c r="C471" s="67" t="s">
        <v>1017</v>
      </c>
      <c r="D471" s="67" t="s">
        <v>939</v>
      </c>
      <c r="E471" s="16" t="s">
        <v>1018</v>
      </c>
      <c r="F471" s="52">
        <f>G471+H471+I471+J471</f>
        <v>4324955</v>
      </c>
      <c r="G471" s="30">
        <v>1630975</v>
      </c>
      <c r="H471" s="30">
        <v>2290535</v>
      </c>
      <c r="I471" s="30">
        <v>0</v>
      </c>
      <c r="J471" s="30">
        <v>403445</v>
      </c>
      <c r="K471" s="30"/>
      <c r="L471" s="60"/>
    </row>
    <row r="472" spans="1:12" ht="15">
      <c r="A472" s="67">
        <v>442</v>
      </c>
      <c r="B472" s="68" t="s">
        <v>1019</v>
      </c>
      <c r="C472" s="67" t="s">
        <v>1020</v>
      </c>
      <c r="D472" s="67" t="s">
        <v>939</v>
      </c>
      <c r="E472" s="16" t="s">
        <v>1021</v>
      </c>
      <c r="F472" s="52">
        <f>G472+H472+I472+J472</f>
        <v>5367697</v>
      </c>
      <c r="G472" s="30">
        <v>3047924</v>
      </c>
      <c r="H472" s="30">
        <v>1896564</v>
      </c>
      <c r="I472" s="30">
        <v>0</v>
      </c>
      <c r="J472" s="30">
        <v>423209</v>
      </c>
      <c r="K472" s="30"/>
      <c r="L472" s="60"/>
    </row>
    <row r="473" spans="1:12" ht="15">
      <c r="A473" s="67">
        <v>443</v>
      </c>
      <c r="B473" s="68" t="s">
        <v>1022</v>
      </c>
      <c r="C473" s="67" t="s">
        <v>1023</v>
      </c>
      <c r="D473" s="67" t="s">
        <v>939</v>
      </c>
      <c r="E473" s="16" t="s">
        <v>1024</v>
      </c>
      <c r="F473" s="52">
        <f>G473+H473+I473+J473</f>
        <v>646876</v>
      </c>
      <c r="G473" s="30">
        <v>80000</v>
      </c>
      <c r="H473" s="30">
        <v>331376</v>
      </c>
      <c r="I473" s="30">
        <v>0</v>
      </c>
      <c r="J473" s="30">
        <v>235500</v>
      </c>
      <c r="K473" s="30"/>
      <c r="L473" s="60"/>
    </row>
    <row r="474" spans="1:12" ht="15">
      <c r="A474" s="67">
        <v>444</v>
      </c>
      <c r="B474" s="68" t="s">
        <v>1025</v>
      </c>
      <c r="C474" s="67" t="s">
        <v>1026</v>
      </c>
      <c r="D474" s="67" t="s">
        <v>939</v>
      </c>
      <c r="E474" s="16" t="s">
        <v>1027</v>
      </c>
      <c r="F474" s="52">
        <f>G474+H474+I474+J474</f>
        <v>36567035</v>
      </c>
      <c r="G474" s="30">
        <v>17380270</v>
      </c>
      <c r="H474" s="30">
        <v>8104734</v>
      </c>
      <c r="I474" s="30">
        <v>2637042</v>
      </c>
      <c r="J474" s="30">
        <v>8444989</v>
      </c>
      <c r="K474" s="30"/>
      <c r="L474" s="60"/>
    </row>
    <row r="475" spans="1:12" ht="15">
      <c r="A475" s="67">
        <v>445</v>
      </c>
      <c r="B475" s="68" t="s">
        <v>1028</v>
      </c>
      <c r="C475" s="67" t="s">
        <v>1029</v>
      </c>
      <c r="D475" s="67" t="s">
        <v>939</v>
      </c>
      <c r="E475" s="16" t="s">
        <v>1030</v>
      </c>
      <c r="F475" s="52">
        <f>G475+H475+I475+J475</f>
        <v>8939764</v>
      </c>
      <c r="G475" s="30">
        <v>5943300</v>
      </c>
      <c r="H475" s="30">
        <v>2469139</v>
      </c>
      <c r="I475" s="30">
        <v>0</v>
      </c>
      <c r="J475" s="30">
        <v>527325</v>
      </c>
      <c r="K475" s="30"/>
      <c r="L475" s="60"/>
    </row>
    <row r="476" spans="1:12" ht="15">
      <c r="A476" s="67">
        <v>446</v>
      </c>
      <c r="B476" s="68" t="s">
        <v>1031</v>
      </c>
      <c r="C476" s="67" t="s">
        <v>1032</v>
      </c>
      <c r="D476" s="67" t="s">
        <v>939</v>
      </c>
      <c r="E476" s="16" t="s">
        <v>1033</v>
      </c>
      <c r="F476" s="52">
        <f>G476+H476+I476+J476</f>
        <v>1675332</v>
      </c>
      <c r="G476" s="30">
        <v>0</v>
      </c>
      <c r="H476" s="30">
        <v>0</v>
      </c>
      <c r="I476" s="30">
        <v>405988</v>
      </c>
      <c r="J476" s="30">
        <v>1269344</v>
      </c>
      <c r="K476" s="30"/>
      <c r="L476" s="60"/>
    </row>
    <row r="477" spans="1:12" s="5" customFormat="1" ht="15">
      <c r="A477" s="67">
        <v>447</v>
      </c>
      <c r="B477" s="68" t="s">
        <v>1034</v>
      </c>
      <c r="C477" s="67" t="s">
        <v>1035</v>
      </c>
      <c r="D477" s="67" t="s">
        <v>939</v>
      </c>
      <c r="E477" s="16" t="s">
        <v>1036</v>
      </c>
      <c r="F477" s="52">
        <f>G477+H477+I477+J477</f>
        <v>14418558</v>
      </c>
      <c r="G477" s="30">
        <v>7147731</v>
      </c>
      <c r="H477" s="30">
        <v>4477833</v>
      </c>
      <c r="I477" s="30">
        <v>1227252</v>
      </c>
      <c r="J477" s="30">
        <v>1565742</v>
      </c>
      <c r="K477" s="30"/>
      <c r="L477" s="60"/>
    </row>
    <row r="478" spans="1:12" ht="15">
      <c r="A478" s="67">
        <v>448</v>
      </c>
      <c r="B478" s="68" t="s">
        <v>1038</v>
      </c>
      <c r="C478" s="67" t="s">
        <v>1039</v>
      </c>
      <c r="D478" s="67" t="s">
        <v>1037</v>
      </c>
      <c r="E478" s="16" t="s">
        <v>1040</v>
      </c>
      <c r="F478" s="52">
        <f>G478+H478+I478+J478</f>
        <v>2748145</v>
      </c>
      <c r="G478" s="30">
        <v>189000</v>
      </c>
      <c r="H478" s="30">
        <v>2250322</v>
      </c>
      <c r="I478" s="30">
        <v>101000</v>
      </c>
      <c r="J478" s="30">
        <v>207823</v>
      </c>
      <c r="K478" s="30"/>
      <c r="L478" s="60"/>
    </row>
    <row r="479" spans="1:12" ht="15">
      <c r="A479" s="67">
        <v>449</v>
      </c>
      <c r="B479" s="68" t="s">
        <v>1041</v>
      </c>
      <c r="C479" s="67" t="s">
        <v>1042</v>
      </c>
      <c r="D479" s="67" t="s">
        <v>1037</v>
      </c>
      <c r="E479" s="16" t="s">
        <v>1043</v>
      </c>
      <c r="F479" s="52">
        <f>G479+H479+I479+J479</f>
        <v>119013082</v>
      </c>
      <c r="G479" s="30">
        <v>11008574</v>
      </c>
      <c r="H479" s="30">
        <v>21478119</v>
      </c>
      <c r="I479" s="30">
        <v>3332550</v>
      </c>
      <c r="J479" s="30">
        <v>83193839</v>
      </c>
      <c r="K479" s="30"/>
      <c r="L479" s="60"/>
    </row>
    <row r="480" spans="1:12" ht="15">
      <c r="A480" s="67">
        <v>450</v>
      </c>
      <c r="B480" s="68" t="s">
        <v>1044</v>
      </c>
      <c r="C480" s="67" t="s">
        <v>1045</v>
      </c>
      <c r="D480" s="67" t="s">
        <v>1037</v>
      </c>
      <c r="E480" s="16" t="s">
        <v>1046</v>
      </c>
      <c r="F480" s="52">
        <f>G480+H480+I480+J480</f>
        <v>3504446</v>
      </c>
      <c r="G480" s="30">
        <v>240000</v>
      </c>
      <c r="H480" s="30">
        <v>933438</v>
      </c>
      <c r="I480" s="30">
        <v>600000</v>
      </c>
      <c r="J480" s="30">
        <v>1731008</v>
      </c>
      <c r="K480" s="50"/>
      <c r="L480" s="60"/>
    </row>
    <row r="481" spans="1:12" ht="15">
      <c r="A481" s="67">
        <v>451</v>
      </c>
      <c r="B481" s="68" t="s">
        <v>1047</v>
      </c>
      <c r="C481" s="67" t="s">
        <v>1048</v>
      </c>
      <c r="D481" s="67" t="s">
        <v>1037</v>
      </c>
      <c r="E481" s="16" t="s">
        <v>1049</v>
      </c>
      <c r="F481" s="52">
        <f>G481+H481+I481+J481</f>
        <v>11373707</v>
      </c>
      <c r="G481" s="30">
        <v>1555501</v>
      </c>
      <c r="H481" s="30">
        <v>6302728</v>
      </c>
      <c r="I481" s="30">
        <v>40001</v>
      </c>
      <c r="J481" s="30">
        <v>3475477</v>
      </c>
      <c r="K481" s="30"/>
      <c r="L481" s="60"/>
    </row>
    <row r="482" spans="1:12" ht="15">
      <c r="A482" s="67">
        <v>452</v>
      </c>
      <c r="B482" s="68" t="s">
        <v>1050</v>
      </c>
      <c r="C482" s="67" t="s">
        <v>1051</v>
      </c>
      <c r="D482" s="67" t="s">
        <v>1037</v>
      </c>
      <c r="E482" s="16" t="s">
        <v>1052</v>
      </c>
      <c r="F482" s="52">
        <f>G482+H482+I482+J482</f>
        <v>16124338</v>
      </c>
      <c r="G482" s="30">
        <v>206800</v>
      </c>
      <c r="H482" s="30">
        <v>4434355</v>
      </c>
      <c r="I482" s="30">
        <v>442160</v>
      </c>
      <c r="J482" s="30">
        <v>11041023</v>
      </c>
      <c r="K482" s="50"/>
      <c r="L482" s="60"/>
    </row>
    <row r="483" spans="1:12" ht="15">
      <c r="A483" s="67">
        <v>453</v>
      </c>
      <c r="B483" s="68" t="s">
        <v>1053</v>
      </c>
      <c r="C483" s="67" t="s">
        <v>1054</v>
      </c>
      <c r="D483" s="67" t="s">
        <v>1037</v>
      </c>
      <c r="E483" s="16" t="s">
        <v>1055</v>
      </c>
      <c r="F483" s="52">
        <f>G483+H483+I483+J483</f>
        <v>2862367</v>
      </c>
      <c r="G483" s="30">
        <v>245000</v>
      </c>
      <c r="H483" s="30">
        <v>2469767</v>
      </c>
      <c r="I483" s="30">
        <v>0</v>
      </c>
      <c r="J483" s="30">
        <v>147600</v>
      </c>
      <c r="K483" s="50"/>
      <c r="L483" s="60"/>
    </row>
    <row r="484" spans="1:12" ht="15">
      <c r="A484" s="67">
        <v>454</v>
      </c>
      <c r="B484" s="68" t="s">
        <v>1056</v>
      </c>
      <c r="C484" s="67" t="s">
        <v>1057</v>
      </c>
      <c r="D484" s="67" t="s">
        <v>1037</v>
      </c>
      <c r="E484" s="16" t="s">
        <v>1058</v>
      </c>
      <c r="F484" s="52">
        <f>G484+H484+I484+J484</f>
        <v>14487817</v>
      </c>
      <c r="G484" s="30">
        <v>1774460</v>
      </c>
      <c r="H484" s="30">
        <v>8917382</v>
      </c>
      <c r="I484" s="30">
        <v>0</v>
      </c>
      <c r="J484" s="30">
        <v>3795975</v>
      </c>
      <c r="K484" s="30"/>
      <c r="L484" s="60"/>
    </row>
    <row r="485" spans="1:12" ht="15">
      <c r="A485" s="67">
        <v>455</v>
      </c>
      <c r="B485" s="68" t="s">
        <v>1059</v>
      </c>
      <c r="C485" s="67" t="s">
        <v>1060</v>
      </c>
      <c r="D485" s="67" t="s">
        <v>1037</v>
      </c>
      <c r="E485" s="16" t="s">
        <v>1061</v>
      </c>
      <c r="F485" s="52">
        <f>G485+H485+I485+J485</f>
        <v>53284129</v>
      </c>
      <c r="G485" s="30">
        <v>2949700</v>
      </c>
      <c r="H485" s="30">
        <v>12314587</v>
      </c>
      <c r="I485" s="30">
        <v>15169536</v>
      </c>
      <c r="J485" s="30">
        <v>22850306</v>
      </c>
      <c r="K485" s="30"/>
      <c r="L485" s="60"/>
    </row>
    <row r="486" spans="1:12" ht="15">
      <c r="A486" s="67">
        <v>456</v>
      </c>
      <c r="B486" s="68" t="s">
        <v>1062</v>
      </c>
      <c r="C486" s="67" t="s">
        <v>1063</v>
      </c>
      <c r="D486" s="67" t="s">
        <v>1037</v>
      </c>
      <c r="E486" s="16" t="s">
        <v>1064</v>
      </c>
      <c r="F486" s="52">
        <f>G486+H486+I486+J486</f>
        <v>7136425</v>
      </c>
      <c r="G486" s="30">
        <v>0</v>
      </c>
      <c r="H486" s="30">
        <v>5886334</v>
      </c>
      <c r="I486" s="30">
        <v>0</v>
      </c>
      <c r="J486" s="30">
        <v>1250091</v>
      </c>
      <c r="K486" s="30"/>
      <c r="L486" s="60"/>
    </row>
    <row r="487" spans="1:12" ht="15">
      <c r="A487" s="67">
        <v>457</v>
      </c>
      <c r="B487" s="68" t="s">
        <v>1065</v>
      </c>
      <c r="C487" s="67" t="s">
        <v>1066</v>
      </c>
      <c r="D487" s="67" t="s">
        <v>1037</v>
      </c>
      <c r="E487" s="16" t="s">
        <v>1067</v>
      </c>
      <c r="F487" s="52">
        <f>G487+H487+I487+J487</f>
        <v>590474</v>
      </c>
      <c r="G487" s="30">
        <v>133800</v>
      </c>
      <c r="H487" s="30">
        <v>452049</v>
      </c>
      <c r="I487" s="30">
        <v>0</v>
      </c>
      <c r="J487" s="30">
        <v>4625</v>
      </c>
      <c r="K487" s="30"/>
      <c r="L487" s="60"/>
    </row>
    <row r="488" spans="1:12" ht="15">
      <c r="A488" s="67">
        <v>458</v>
      </c>
      <c r="B488" s="68" t="s">
        <v>1068</v>
      </c>
      <c r="C488" s="67" t="s">
        <v>1069</v>
      </c>
      <c r="D488" s="67" t="s">
        <v>1037</v>
      </c>
      <c r="E488" s="16" t="s">
        <v>1070</v>
      </c>
      <c r="F488" s="52">
        <f>G488+H488+I488+J488</f>
        <v>6874195</v>
      </c>
      <c r="G488" s="30">
        <v>171150</v>
      </c>
      <c r="H488" s="30">
        <v>4670635</v>
      </c>
      <c r="I488" s="30">
        <v>5500</v>
      </c>
      <c r="J488" s="30">
        <v>2026910</v>
      </c>
      <c r="K488" s="52"/>
      <c r="L488" s="45"/>
    </row>
    <row r="489" spans="1:12" ht="15">
      <c r="A489" s="67">
        <v>459</v>
      </c>
      <c r="B489" s="68" t="s">
        <v>1071</v>
      </c>
      <c r="C489" s="67" t="s">
        <v>1072</v>
      </c>
      <c r="D489" s="67" t="s">
        <v>1037</v>
      </c>
      <c r="E489" s="16" t="s">
        <v>1073</v>
      </c>
      <c r="F489" s="52">
        <f>G489+H489+I489+J489</f>
        <v>21723125</v>
      </c>
      <c r="G489" s="30">
        <v>321400</v>
      </c>
      <c r="H489" s="30">
        <v>3169188</v>
      </c>
      <c r="I489" s="30">
        <v>0</v>
      </c>
      <c r="J489" s="30">
        <v>18232537</v>
      </c>
      <c r="K489" s="30"/>
      <c r="L489" s="60"/>
    </row>
    <row r="490" spans="1:12" ht="15">
      <c r="A490" s="67">
        <v>460</v>
      </c>
      <c r="B490" s="68" t="s">
        <v>1074</v>
      </c>
      <c r="C490" s="67" t="s">
        <v>1075</v>
      </c>
      <c r="D490" s="67" t="s">
        <v>1037</v>
      </c>
      <c r="E490" s="16" t="s">
        <v>1076</v>
      </c>
      <c r="F490" s="52">
        <f>G490+H490+I490+J490</f>
        <v>4141170</v>
      </c>
      <c r="G490" s="30">
        <v>0</v>
      </c>
      <c r="H490" s="30">
        <v>2259513</v>
      </c>
      <c r="I490" s="30">
        <v>7500</v>
      </c>
      <c r="J490" s="30">
        <v>1874157</v>
      </c>
      <c r="K490" s="30"/>
      <c r="L490" s="60"/>
    </row>
    <row r="491" spans="1:12" ht="15">
      <c r="A491" s="67">
        <v>461</v>
      </c>
      <c r="B491" s="68" t="s">
        <v>1077</v>
      </c>
      <c r="C491" s="67" t="s">
        <v>1078</v>
      </c>
      <c r="D491" s="67" t="s">
        <v>1037</v>
      </c>
      <c r="E491" s="16" t="s">
        <v>1079</v>
      </c>
      <c r="F491" s="52">
        <f>G491+H491+I491+J491</f>
        <v>68773143</v>
      </c>
      <c r="G491" s="30">
        <v>3798590</v>
      </c>
      <c r="H491" s="30">
        <v>26657372</v>
      </c>
      <c r="I491" s="30">
        <v>1252045</v>
      </c>
      <c r="J491" s="30">
        <v>37065136</v>
      </c>
      <c r="K491" s="30"/>
      <c r="L491" s="60"/>
    </row>
    <row r="492" spans="1:12" ht="15">
      <c r="A492" s="67">
        <v>462</v>
      </c>
      <c r="B492" s="68" t="s">
        <v>1080</v>
      </c>
      <c r="C492" s="67" t="s">
        <v>1081</v>
      </c>
      <c r="D492" s="67" t="s">
        <v>1037</v>
      </c>
      <c r="E492" s="16" t="s">
        <v>1082</v>
      </c>
      <c r="F492" s="52">
        <f>G492+H492+I492+J492</f>
        <v>16203494</v>
      </c>
      <c r="G492" s="30">
        <v>2028940</v>
      </c>
      <c r="H492" s="30">
        <v>10045229</v>
      </c>
      <c r="I492" s="30">
        <v>532406</v>
      </c>
      <c r="J492" s="30">
        <v>3596919</v>
      </c>
      <c r="K492" s="30"/>
      <c r="L492" s="60"/>
    </row>
    <row r="493" spans="1:12" ht="15">
      <c r="A493" s="67">
        <v>463</v>
      </c>
      <c r="B493" s="68" t="s">
        <v>1083</v>
      </c>
      <c r="C493" s="67" t="s">
        <v>1084</v>
      </c>
      <c r="D493" s="67" t="s">
        <v>1037</v>
      </c>
      <c r="E493" s="16" t="s">
        <v>493</v>
      </c>
      <c r="F493" s="52">
        <f>G493+H493+I493+J493</f>
        <v>19742017</v>
      </c>
      <c r="G493" s="30">
        <v>9825187</v>
      </c>
      <c r="H493" s="30">
        <v>2032790</v>
      </c>
      <c r="I493" s="30">
        <v>932500</v>
      </c>
      <c r="J493" s="30">
        <v>6951540</v>
      </c>
      <c r="K493" s="52"/>
      <c r="L493" s="60"/>
    </row>
    <row r="494" spans="1:12" ht="15">
      <c r="A494" s="67">
        <v>464</v>
      </c>
      <c r="B494" s="68" t="s">
        <v>1086</v>
      </c>
      <c r="C494" s="67" t="s">
        <v>1087</v>
      </c>
      <c r="D494" s="67" t="s">
        <v>1085</v>
      </c>
      <c r="E494" s="16" t="s">
        <v>1088</v>
      </c>
      <c r="F494" s="52">
        <f>G494+H494+I494+J494</f>
        <v>2099966</v>
      </c>
      <c r="G494" s="30">
        <v>980000</v>
      </c>
      <c r="H494" s="30">
        <v>482290</v>
      </c>
      <c r="I494" s="30">
        <v>218300</v>
      </c>
      <c r="J494" s="30">
        <v>419376</v>
      </c>
      <c r="K494" s="30"/>
      <c r="L494" s="60"/>
    </row>
    <row r="495" spans="1:12" s="5" customFormat="1" ht="15">
      <c r="A495" s="67">
        <v>465</v>
      </c>
      <c r="B495" s="68" t="s">
        <v>1089</v>
      </c>
      <c r="C495" s="67" t="s">
        <v>1090</v>
      </c>
      <c r="D495" s="67" t="s">
        <v>1085</v>
      </c>
      <c r="E495" s="16" t="s">
        <v>1091</v>
      </c>
      <c r="F495" s="52">
        <f>G495+H495+I495+J495</f>
        <v>882325</v>
      </c>
      <c r="G495" s="30">
        <v>287850</v>
      </c>
      <c r="H495" s="30">
        <v>178973</v>
      </c>
      <c r="I495" s="30">
        <v>239925</v>
      </c>
      <c r="J495" s="30">
        <v>175577</v>
      </c>
      <c r="K495" s="30"/>
      <c r="L495" s="60"/>
    </row>
    <row r="496" spans="1:12" ht="15">
      <c r="A496" s="67">
        <v>466</v>
      </c>
      <c r="B496" s="68" t="s">
        <v>1092</v>
      </c>
      <c r="C496" s="67" t="s">
        <v>1093</v>
      </c>
      <c r="D496" s="67" t="s">
        <v>1085</v>
      </c>
      <c r="E496" s="16" t="s">
        <v>1094</v>
      </c>
      <c r="F496" s="52">
        <f>G496+H496+I496+J496</f>
        <v>623000</v>
      </c>
      <c r="G496" s="30">
        <v>100000</v>
      </c>
      <c r="H496" s="30">
        <v>400000</v>
      </c>
      <c r="I496" s="30">
        <v>84000</v>
      </c>
      <c r="J496" s="30">
        <v>39000</v>
      </c>
      <c r="K496" s="30"/>
      <c r="L496" s="60"/>
    </row>
    <row r="497" spans="1:12" ht="15">
      <c r="A497" s="67">
        <v>467</v>
      </c>
      <c r="B497" s="68" t="s">
        <v>1095</v>
      </c>
      <c r="C497" s="67" t="s">
        <v>1096</v>
      </c>
      <c r="D497" s="67" t="s">
        <v>1085</v>
      </c>
      <c r="E497" s="16" t="s">
        <v>1097</v>
      </c>
      <c r="F497" s="52">
        <f>G497+H497+I497+J497</f>
        <v>2128738</v>
      </c>
      <c r="G497" s="30">
        <v>90000</v>
      </c>
      <c r="H497" s="30">
        <v>225396</v>
      </c>
      <c r="I497" s="30">
        <v>400900</v>
      </c>
      <c r="J497" s="30">
        <v>1412442</v>
      </c>
      <c r="K497" s="30"/>
      <c r="L497" s="60"/>
    </row>
    <row r="498" spans="1:12" ht="15">
      <c r="A498" s="67">
        <v>468</v>
      </c>
      <c r="B498" s="68" t="s">
        <v>1098</v>
      </c>
      <c r="C498" s="67" t="s">
        <v>1099</v>
      </c>
      <c r="D498" s="67" t="s">
        <v>1085</v>
      </c>
      <c r="E498" s="16" t="s">
        <v>1100</v>
      </c>
      <c r="F498" s="52">
        <f>G498+H498+I498+J498</f>
        <v>4490155</v>
      </c>
      <c r="G498" s="30">
        <v>672031</v>
      </c>
      <c r="H498" s="30">
        <v>602815</v>
      </c>
      <c r="I498" s="30">
        <v>405780</v>
      </c>
      <c r="J498" s="30">
        <v>2809529</v>
      </c>
      <c r="K498" s="30"/>
      <c r="L498" s="60"/>
    </row>
    <row r="499" spans="1:12" ht="15">
      <c r="A499" s="67">
        <v>469</v>
      </c>
      <c r="B499" s="68" t="s">
        <v>1101</v>
      </c>
      <c r="C499" s="67" t="s">
        <v>1102</v>
      </c>
      <c r="D499" s="67" t="s">
        <v>1085</v>
      </c>
      <c r="E499" s="16" t="s">
        <v>1103</v>
      </c>
      <c r="F499" s="52">
        <f>G499+H499+I499+J499</f>
        <v>8110825</v>
      </c>
      <c r="G499" s="30">
        <v>1888000</v>
      </c>
      <c r="H499" s="30">
        <v>289366</v>
      </c>
      <c r="I499" s="30">
        <v>339030</v>
      </c>
      <c r="J499" s="30">
        <v>5594429</v>
      </c>
      <c r="K499" s="30"/>
      <c r="L499" s="60"/>
    </row>
    <row r="500" spans="1:12" ht="15">
      <c r="A500" s="67">
        <v>470</v>
      </c>
      <c r="B500" s="68" t="s">
        <v>1104</v>
      </c>
      <c r="C500" s="67" t="s">
        <v>1105</v>
      </c>
      <c r="D500" s="67" t="s">
        <v>1085</v>
      </c>
      <c r="E500" s="16" t="s">
        <v>1106</v>
      </c>
      <c r="F500" s="52">
        <f>G500+H500+I500+J500</f>
        <v>674075</v>
      </c>
      <c r="G500" s="30">
        <v>62286</v>
      </c>
      <c r="H500" s="30">
        <v>276389</v>
      </c>
      <c r="I500" s="30">
        <v>9000</v>
      </c>
      <c r="J500" s="30">
        <v>326400</v>
      </c>
      <c r="K500" s="52"/>
      <c r="L500" s="60"/>
    </row>
    <row r="501" spans="1:12" ht="15">
      <c r="A501" s="67">
        <v>471</v>
      </c>
      <c r="B501" s="68" t="s">
        <v>1107</v>
      </c>
      <c r="C501" s="67" t="s">
        <v>1108</v>
      </c>
      <c r="D501" s="67" t="s">
        <v>1085</v>
      </c>
      <c r="E501" s="16" t="s">
        <v>1109</v>
      </c>
      <c r="F501" s="52">
        <f>G501+H501+I501+J501</f>
        <v>3978400</v>
      </c>
      <c r="G501" s="30">
        <v>144098</v>
      </c>
      <c r="H501" s="30">
        <v>2063867</v>
      </c>
      <c r="I501" s="30">
        <v>244603</v>
      </c>
      <c r="J501" s="30">
        <v>1525832</v>
      </c>
      <c r="K501" s="30"/>
      <c r="L501" s="60"/>
    </row>
    <row r="502" spans="1:12" ht="15">
      <c r="A502" s="67">
        <v>472</v>
      </c>
      <c r="B502" s="68" t="s">
        <v>1110</v>
      </c>
      <c r="C502" s="67" t="s">
        <v>1111</v>
      </c>
      <c r="D502" s="67" t="s">
        <v>1085</v>
      </c>
      <c r="E502" s="16" t="s">
        <v>1112</v>
      </c>
      <c r="F502" s="52">
        <f>G502+H502+I502+J502</f>
        <v>17072855</v>
      </c>
      <c r="G502" s="30">
        <v>486575</v>
      </c>
      <c r="H502" s="30">
        <v>710805</v>
      </c>
      <c r="I502" s="30">
        <v>298114</v>
      </c>
      <c r="J502" s="30">
        <v>15577361</v>
      </c>
      <c r="K502" s="50"/>
      <c r="L502" s="60"/>
    </row>
    <row r="503" spans="1:12" ht="15">
      <c r="A503" s="67">
        <v>473</v>
      </c>
      <c r="B503" s="68" t="s">
        <v>1113</v>
      </c>
      <c r="C503" s="67" t="s">
        <v>1114</v>
      </c>
      <c r="D503" s="67" t="s">
        <v>1085</v>
      </c>
      <c r="E503" s="16" t="s">
        <v>1115</v>
      </c>
      <c r="F503" s="52">
        <f>G503+H503+I503+J503</f>
        <v>4242054</v>
      </c>
      <c r="G503" s="30">
        <v>765116</v>
      </c>
      <c r="H503" s="30">
        <v>1051735</v>
      </c>
      <c r="I503" s="30">
        <v>489538</v>
      </c>
      <c r="J503" s="30">
        <v>1935665</v>
      </c>
      <c r="K503" s="30"/>
      <c r="L503" s="60"/>
    </row>
    <row r="504" spans="1:12" ht="15">
      <c r="A504" s="67">
        <v>474</v>
      </c>
      <c r="B504" s="68" t="s">
        <v>1116</v>
      </c>
      <c r="C504" s="67" t="s">
        <v>1117</v>
      </c>
      <c r="D504" s="67" t="s">
        <v>1085</v>
      </c>
      <c r="E504" s="16" t="s">
        <v>1123</v>
      </c>
      <c r="F504" s="52">
        <f>G504+H504+I504+J504</f>
        <v>4032749</v>
      </c>
      <c r="G504" s="30">
        <v>433000</v>
      </c>
      <c r="H504" s="30">
        <v>384150</v>
      </c>
      <c r="I504" s="30">
        <v>61000</v>
      </c>
      <c r="J504" s="30">
        <v>3154599</v>
      </c>
      <c r="K504" s="30"/>
      <c r="L504" s="60"/>
    </row>
    <row r="505" spans="1:12" ht="15">
      <c r="A505" s="67">
        <v>475</v>
      </c>
      <c r="B505" s="68" t="s">
        <v>1124</v>
      </c>
      <c r="C505" s="67" t="s">
        <v>1125</v>
      </c>
      <c r="D505" s="67" t="s">
        <v>1085</v>
      </c>
      <c r="E505" s="16" t="s">
        <v>1126</v>
      </c>
      <c r="F505" s="52">
        <f>G505+H505+I505+J505</f>
        <v>2549706</v>
      </c>
      <c r="G505" s="30">
        <v>0</v>
      </c>
      <c r="H505" s="30">
        <v>637104</v>
      </c>
      <c r="I505" s="30">
        <v>0</v>
      </c>
      <c r="J505" s="30">
        <v>1912602</v>
      </c>
      <c r="K505" s="30"/>
      <c r="L505" s="60"/>
    </row>
    <row r="506" spans="1:12" ht="15">
      <c r="A506" s="67">
        <v>476</v>
      </c>
      <c r="B506" s="68" t="s">
        <v>1127</v>
      </c>
      <c r="C506" s="67" t="s">
        <v>1128</v>
      </c>
      <c r="D506" s="67" t="s">
        <v>1085</v>
      </c>
      <c r="E506" s="16" t="s">
        <v>1129</v>
      </c>
      <c r="F506" s="52">
        <f>G506+H506+I506+J506</f>
        <v>3895591</v>
      </c>
      <c r="G506" s="30">
        <v>615460</v>
      </c>
      <c r="H506" s="30">
        <v>1137226</v>
      </c>
      <c r="I506" s="30">
        <v>469005</v>
      </c>
      <c r="J506" s="30">
        <v>1673900</v>
      </c>
      <c r="K506" s="30"/>
      <c r="L506" s="45"/>
    </row>
    <row r="507" spans="1:12" ht="15">
      <c r="A507" s="67">
        <v>477</v>
      </c>
      <c r="B507" s="68" t="s">
        <v>1130</v>
      </c>
      <c r="C507" s="67" t="s">
        <v>1131</v>
      </c>
      <c r="D507" s="67" t="s">
        <v>1085</v>
      </c>
      <c r="E507" s="16" t="s">
        <v>1132</v>
      </c>
      <c r="F507" s="52">
        <f>G507+H507+I507+J507</f>
        <v>3257138</v>
      </c>
      <c r="G507" s="30">
        <v>439974</v>
      </c>
      <c r="H507" s="30">
        <v>392259</v>
      </c>
      <c r="I507" s="30">
        <v>1316165</v>
      </c>
      <c r="J507" s="30">
        <v>1108740</v>
      </c>
      <c r="K507" s="30"/>
      <c r="L507" s="60"/>
    </row>
    <row r="508" spans="1:12" ht="15">
      <c r="A508" s="67">
        <v>478</v>
      </c>
      <c r="B508" s="68" t="s">
        <v>1133</v>
      </c>
      <c r="C508" s="67" t="s">
        <v>1134</v>
      </c>
      <c r="D508" s="67" t="s">
        <v>1085</v>
      </c>
      <c r="E508" s="16" t="s">
        <v>1135</v>
      </c>
      <c r="F508" s="52">
        <f>G508+H508+I508+J508</f>
        <v>1619842</v>
      </c>
      <c r="G508" s="30">
        <v>241300</v>
      </c>
      <c r="H508" s="30">
        <v>1054972</v>
      </c>
      <c r="I508" s="30">
        <v>0</v>
      </c>
      <c r="J508" s="30">
        <v>323570</v>
      </c>
      <c r="K508" s="30"/>
      <c r="L508" s="60"/>
    </row>
    <row r="509" spans="1:12" ht="15">
      <c r="A509" s="67">
        <v>479</v>
      </c>
      <c r="B509" s="68" t="s">
        <v>1137</v>
      </c>
      <c r="C509" s="67" t="s">
        <v>1138</v>
      </c>
      <c r="D509" s="67" t="s">
        <v>1136</v>
      </c>
      <c r="E509" s="16" t="s">
        <v>1139</v>
      </c>
      <c r="F509" s="52">
        <f>G509+H509+I509+J509</f>
        <v>17545523</v>
      </c>
      <c r="G509" s="30">
        <v>180031</v>
      </c>
      <c r="H509" s="30">
        <v>4201539</v>
      </c>
      <c r="I509" s="30">
        <v>114000</v>
      </c>
      <c r="J509" s="30">
        <v>13049953</v>
      </c>
      <c r="K509" s="30"/>
      <c r="L509" s="60"/>
    </row>
    <row r="510" spans="1:12" ht="15">
      <c r="A510" s="67">
        <v>480</v>
      </c>
      <c r="B510" s="68" t="s">
        <v>1140</v>
      </c>
      <c r="C510" s="67" t="s">
        <v>1141</v>
      </c>
      <c r="D510" s="67" t="s">
        <v>1136</v>
      </c>
      <c r="E510" s="16" t="s">
        <v>1142</v>
      </c>
      <c r="F510" s="52">
        <f>G510+H510+I510+J510</f>
        <v>38787211</v>
      </c>
      <c r="G510" s="30">
        <v>11058834</v>
      </c>
      <c r="H510" s="30">
        <v>18097467</v>
      </c>
      <c r="I510" s="30">
        <v>648502</v>
      </c>
      <c r="J510" s="30">
        <v>8982408</v>
      </c>
      <c r="K510" s="30"/>
      <c r="L510" s="60"/>
    </row>
    <row r="511" spans="1:12" ht="15">
      <c r="A511" s="67">
        <v>481</v>
      </c>
      <c r="B511" s="68" t="s">
        <v>1143</v>
      </c>
      <c r="C511" s="67" t="s">
        <v>1144</v>
      </c>
      <c r="D511" s="67" t="s">
        <v>1136</v>
      </c>
      <c r="E511" s="16" t="s">
        <v>1145</v>
      </c>
      <c r="F511" s="52">
        <f>G511+H511+I511+J511</f>
        <v>21840314</v>
      </c>
      <c r="G511" s="30">
        <v>8508901</v>
      </c>
      <c r="H511" s="30">
        <v>7015906</v>
      </c>
      <c r="I511" s="30">
        <v>552877</v>
      </c>
      <c r="J511" s="30">
        <v>5762630</v>
      </c>
      <c r="K511" s="30"/>
      <c r="L511" s="60"/>
    </row>
    <row r="512" spans="1:12" ht="15">
      <c r="A512" s="67">
        <v>482</v>
      </c>
      <c r="B512" s="68" t="s">
        <v>1146</v>
      </c>
      <c r="C512" s="67" t="s">
        <v>1147</v>
      </c>
      <c r="D512" s="67" t="s">
        <v>1136</v>
      </c>
      <c r="E512" s="16" t="s">
        <v>1148</v>
      </c>
      <c r="F512" s="52">
        <f>G512+H512+I512+J512</f>
        <v>4731116</v>
      </c>
      <c r="G512" s="30">
        <v>427300</v>
      </c>
      <c r="H512" s="30">
        <v>2539773</v>
      </c>
      <c r="I512" s="30">
        <v>650</v>
      </c>
      <c r="J512" s="30">
        <v>1763393</v>
      </c>
      <c r="K512" s="30"/>
      <c r="L512" s="60"/>
    </row>
    <row r="513" spans="1:12" ht="15">
      <c r="A513" s="67">
        <v>483</v>
      </c>
      <c r="B513" s="68" t="s">
        <v>1149</v>
      </c>
      <c r="C513" s="67" t="s">
        <v>1150</v>
      </c>
      <c r="D513" s="67" t="s">
        <v>1136</v>
      </c>
      <c r="E513" s="16" t="s">
        <v>1151</v>
      </c>
      <c r="F513" s="52">
        <f>G513+H513+I513+J513</f>
        <v>38576644</v>
      </c>
      <c r="G513" s="30">
        <v>743233</v>
      </c>
      <c r="H513" s="30">
        <v>5693577</v>
      </c>
      <c r="I513" s="30">
        <v>12351471</v>
      </c>
      <c r="J513" s="30">
        <v>19788363</v>
      </c>
      <c r="K513" s="30"/>
      <c r="L513" s="60"/>
    </row>
    <row r="514" spans="1:12" ht="15">
      <c r="A514" s="67">
        <v>484</v>
      </c>
      <c r="B514" s="68" t="s">
        <v>1152</v>
      </c>
      <c r="C514" s="67" t="s">
        <v>1153</v>
      </c>
      <c r="D514" s="67" t="s">
        <v>1136</v>
      </c>
      <c r="E514" s="16" t="s">
        <v>1154</v>
      </c>
      <c r="F514" s="52">
        <f>G514+H514+I514+J514</f>
        <v>80308949</v>
      </c>
      <c r="G514" s="30">
        <v>9568703</v>
      </c>
      <c r="H514" s="30">
        <v>16995630</v>
      </c>
      <c r="I514" s="30">
        <v>12369871</v>
      </c>
      <c r="J514" s="30">
        <v>41374745</v>
      </c>
      <c r="K514" s="30"/>
      <c r="L514" s="60"/>
    </row>
    <row r="515" spans="1:12" ht="15">
      <c r="A515" s="67">
        <v>485</v>
      </c>
      <c r="B515" s="68" t="s">
        <v>1155</v>
      </c>
      <c r="C515" s="67" t="s">
        <v>1156</v>
      </c>
      <c r="D515" s="67" t="s">
        <v>1136</v>
      </c>
      <c r="E515" s="16" t="s">
        <v>1157</v>
      </c>
      <c r="F515" s="52">
        <f>G515+H515+I515+J515</f>
        <v>2978524</v>
      </c>
      <c r="G515" s="30">
        <v>533000</v>
      </c>
      <c r="H515" s="30">
        <v>1955360</v>
      </c>
      <c r="I515" s="30">
        <v>0</v>
      </c>
      <c r="J515" s="30">
        <v>490164</v>
      </c>
      <c r="K515" s="30"/>
      <c r="L515" s="60"/>
    </row>
    <row r="516" spans="1:12" ht="15">
      <c r="A516" s="67">
        <v>486</v>
      </c>
      <c r="B516" s="68" t="s">
        <v>1158</v>
      </c>
      <c r="C516" s="67" t="s">
        <v>1159</v>
      </c>
      <c r="D516" s="67" t="s">
        <v>1136</v>
      </c>
      <c r="E516" s="16" t="s">
        <v>2111</v>
      </c>
      <c r="F516" s="52">
        <f>G516+H516+I516+J516</f>
        <v>122533338</v>
      </c>
      <c r="G516" s="30">
        <v>19384070</v>
      </c>
      <c r="H516" s="30">
        <v>15893443</v>
      </c>
      <c r="I516" s="30">
        <v>3751945</v>
      </c>
      <c r="J516" s="30">
        <v>83503880</v>
      </c>
      <c r="K516" s="30"/>
      <c r="L516" s="60"/>
    </row>
    <row r="517" spans="1:12" ht="15">
      <c r="A517" s="67">
        <v>487</v>
      </c>
      <c r="B517" s="68" t="s">
        <v>1160</v>
      </c>
      <c r="C517" s="67" t="s">
        <v>1161</v>
      </c>
      <c r="D517" s="67" t="s">
        <v>1136</v>
      </c>
      <c r="E517" s="16" t="s">
        <v>1175</v>
      </c>
      <c r="F517" s="52">
        <f>G517+H517+I517+J517</f>
        <v>4255819</v>
      </c>
      <c r="G517" s="30">
        <v>218500</v>
      </c>
      <c r="H517" s="30">
        <v>2136000</v>
      </c>
      <c r="I517" s="30">
        <v>850000</v>
      </c>
      <c r="J517" s="30">
        <v>1051319</v>
      </c>
      <c r="K517" s="30"/>
      <c r="L517" s="60"/>
    </row>
    <row r="518" spans="1:12" ht="15">
      <c r="A518" s="67">
        <v>488</v>
      </c>
      <c r="B518" s="68" t="s">
        <v>1176</v>
      </c>
      <c r="C518" s="67" t="s">
        <v>1177</v>
      </c>
      <c r="D518" s="67" t="s">
        <v>1136</v>
      </c>
      <c r="E518" s="16" t="s">
        <v>1178</v>
      </c>
      <c r="F518" s="52">
        <f>G518+H518+I518+J518</f>
        <v>52606995</v>
      </c>
      <c r="G518" s="30">
        <v>19552617</v>
      </c>
      <c r="H518" s="30">
        <v>18210882</v>
      </c>
      <c r="I518" s="30">
        <v>3317512</v>
      </c>
      <c r="J518" s="30">
        <v>11525984</v>
      </c>
      <c r="K518" s="30"/>
      <c r="L518" s="60"/>
    </row>
    <row r="519" spans="1:12" s="5" customFormat="1" ht="15">
      <c r="A519" s="67">
        <v>489</v>
      </c>
      <c r="B519" s="68" t="s">
        <v>1179</v>
      </c>
      <c r="C519" s="67" t="s">
        <v>1180</v>
      </c>
      <c r="D519" s="67" t="s">
        <v>1136</v>
      </c>
      <c r="E519" s="16" t="s">
        <v>1181</v>
      </c>
      <c r="F519" s="52">
        <f>G519+H519+I519+J519</f>
        <v>6431180</v>
      </c>
      <c r="G519" s="30">
        <v>150000</v>
      </c>
      <c r="H519" s="30">
        <v>4523529</v>
      </c>
      <c r="I519" s="30">
        <v>15700</v>
      </c>
      <c r="J519" s="30">
        <v>1741951</v>
      </c>
      <c r="K519" s="30"/>
      <c r="L519" s="60"/>
    </row>
    <row r="520" spans="1:12" ht="15">
      <c r="A520" s="67">
        <v>490</v>
      </c>
      <c r="B520" s="68" t="s">
        <v>1182</v>
      </c>
      <c r="C520" s="67" t="s">
        <v>1183</v>
      </c>
      <c r="D520" s="67" t="s">
        <v>1136</v>
      </c>
      <c r="E520" s="16" t="s">
        <v>1184</v>
      </c>
      <c r="F520" s="52">
        <f>G520+H520+I520+J520</f>
        <v>575506</v>
      </c>
      <c r="G520" s="30">
        <v>0</v>
      </c>
      <c r="H520" s="30">
        <v>496646</v>
      </c>
      <c r="I520" s="30">
        <v>900</v>
      </c>
      <c r="J520" s="30">
        <v>77960</v>
      </c>
      <c r="K520" s="30"/>
      <c r="L520" s="60"/>
    </row>
    <row r="521" spans="1:12" ht="15">
      <c r="A521" s="67">
        <v>491</v>
      </c>
      <c r="B521" s="68" t="s">
        <v>1185</v>
      </c>
      <c r="C521" s="67" t="s">
        <v>1186</v>
      </c>
      <c r="D521" s="67" t="s">
        <v>1136</v>
      </c>
      <c r="E521" s="16" t="s">
        <v>1187</v>
      </c>
      <c r="F521" s="52">
        <f>G521+H521+I521+J521</f>
        <v>36812078</v>
      </c>
      <c r="G521" s="30">
        <v>1195852</v>
      </c>
      <c r="H521" s="30">
        <v>12051971</v>
      </c>
      <c r="I521" s="30">
        <v>750084</v>
      </c>
      <c r="J521" s="30">
        <v>22814171</v>
      </c>
      <c r="K521" s="30"/>
      <c r="L521" s="60"/>
    </row>
    <row r="522" spans="1:12" ht="15">
      <c r="A522" s="67">
        <v>492</v>
      </c>
      <c r="B522" s="68" t="s">
        <v>1188</v>
      </c>
      <c r="C522" s="67" t="s">
        <v>1189</v>
      </c>
      <c r="D522" s="67" t="s">
        <v>1136</v>
      </c>
      <c r="E522" s="16" t="s">
        <v>1190</v>
      </c>
      <c r="F522" s="52">
        <f>G522+H522+I522+J522</f>
        <v>4783278</v>
      </c>
      <c r="G522" s="30">
        <v>21600</v>
      </c>
      <c r="H522" s="30">
        <v>3454459</v>
      </c>
      <c r="I522" s="30">
        <v>0</v>
      </c>
      <c r="J522" s="30">
        <v>1307219</v>
      </c>
      <c r="K522" s="30"/>
      <c r="L522" s="60"/>
    </row>
    <row r="523" spans="1:12" ht="15">
      <c r="A523" s="67">
        <v>493</v>
      </c>
      <c r="B523" s="68" t="s">
        <v>1191</v>
      </c>
      <c r="C523" s="67" t="s">
        <v>1192</v>
      </c>
      <c r="D523" s="67" t="s">
        <v>1136</v>
      </c>
      <c r="E523" s="16" t="s">
        <v>2292</v>
      </c>
      <c r="F523" s="52">
        <f>G523+H523+I523+J523</f>
        <v>6956516</v>
      </c>
      <c r="G523" s="30">
        <v>3824700</v>
      </c>
      <c r="H523" s="30">
        <v>1814160</v>
      </c>
      <c r="I523" s="30">
        <v>465410</v>
      </c>
      <c r="J523" s="30">
        <v>852246</v>
      </c>
      <c r="K523" s="30"/>
      <c r="L523" s="60"/>
    </row>
    <row r="524" spans="1:12" ht="15">
      <c r="A524" s="67">
        <v>494</v>
      </c>
      <c r="B524" s="68" t="s">
        <v>1193</v>
      </c>
      <c r="C524" s="67" t="s">
        <v>1194</v>
      </c>
      <c r="D524" s="67" t="s">
        <v>1136</v>
      </c>
      <c r="E524" s="16" t="s">
        <v>1195</v>
      </c>
      <c r="F524" s="52">
        <f>G524+H524+I524+J524</f>
        <v>15953441</v>
      </c>
      <c r="G524" s="30">
        <v>4451</v>
      </c>
      <c r="H524" s="30">
        <v>8074700</v>
      </c>
      <c r="I524" s="30">
        <v>0</v>
      </c>
      <c r="J524" s="30">
        <v>7874290</v>
      </c>
      <c r="K524" s="30"/>
      <c r="L524" s="60"/>
    </row>
    <row r="525" spans="1:12" ht="15">
      <c r="A525" s="67">
        <v>495</v>
      </c>
      <c r="B525" s="68" t="s">
        <v>1196</v>
      </c>
      <c r="C525" s="67" t="s">
        <v>1197</v>
      </c>
      <c r="D525" s="67" t="s">
        <v>1136</v>
      </c>
      <c r="E525" s="16" t="s">
        <v>1198</v>
      </c>
      <c r="F525" s="52">
        <f>G525+H525+I525+J525</f>
        <v>1851969</v>
      </c>
      <c r="G525" s="30">
        <v>226000</v>
      </c>
      <c r="H525" s="30">
        <v>295598</v>
      </c>
      <c r="I525" s="30">
        <v>4773</v>
      </c>
      <c r="J525" s="30">
        <v>1325598</v>
      </c>
      <c r="K525" s="30"/>
      <c r="L525" s="60"/>
    </row>
    <row r="526" spans="1:12" ht="15">
      <c r="A526" s="67">
        <v>496</v>
      </c>
      <c r="B526" s="68" t="s">
        <v>1199</v>
      </c>
      <c r="C526" s="67" t="s">
        <v>1200</v>
      </c>
      <c r="D526" s="67" t="s">
        <v>1136</v>
      </c>
      <c r="E526" s="16" t="s">
        <v>1201</v>
      </c>
      <c r="F526" s="52">
        <f>G526+H526+I526+J526</f>
        <v>15031927</v>
      </c>
      <c r="G526" s="30">
        <v>0</v>
      </c>
      <c r="H526" s="30">
        <v>3282468</v>
      </c>
      <c r="I526" s="30">
        <v>12470</v>
      </c>
      <c r="J526" s="30">
        <v>11736989</v>
      </c>
      <c r="K526" s="30"/>
      <c r="L526" s="60"/>
    </row>
    <row r="527" spans="1:12" ht="15">
      <c r="A527" s="67">
        <v>497</v>
      </c>
      <c r="B527" s="68" t="s">
        <v>1202</v>
      </c>
      <c r="C527" s="67" t="s">
        <v>1203</v>
      </c>
      <c r="D527" s="67" t="s">
        <v>1136</v>
      </c>
      <c r="E527" s="16" t="s">
        <v>1121</v>
      </c>
      <c r="F527" s="52">
        <f>G527+H527+I527+J527</f>
        <v>1575238</v>
      </c>
      <c r="G527" s="30">
        <v>268200</v>
      </c>
      <c r="H527" s="30">
        <v>1124740</v>
      </c>
      <c r="I527" s="30">
        <v>0</v>
      </c>
      <c r="J527" s="30">
        <v>182298</v>
      </c>
      <c r="K527" s="30"/>
      <c r="L527" s="60"/>
    </row>
    <row r="528" spans="1:12" ht="15">
      <c r="A528" s="67">
        <v>498</v>
      </c>
      <c r="B528" s="68" t="s">
        <v>1204</v>
      </c>
      <c r="C528" s="67" t="s">
        <v>1205</v>
      </c>
      <c r="D528" s="67" t="s">
        <v>1136</v>
      </c>
      <c r="E528" s="16" t="s">
        <v>1206</v>
      </c>
      <c r="F528" s="52">
        <f>G528+H528+I528+J528</f>
        <v>44652712</v>
      </c>
      <c r="G528" s="30">
        <v>16339834</v>
      </c>
      <c r="H528" s="30">
        <v>10112210</v>
      </c>
      <c r="I528" s="30">
        <v>4725553</v>
      </c>
      <c r="J528" s="30">
        <v>13475115</v>
      </c>
      <c r="K528" s="30"/>
      <c r="L528" s="60"/>
    </row>
    <row r="529" spans="1:12" ht="15">
      <c r="A529" s="67">
        <v>499</v>
      </c>
      <c r="B529" s="68" t="s">
        <v>1207</v>
      </c>
      <c r="C529" s="67" t="s">
        <v>1208</v>
      </c>
      <c r="D529" s="67" t="s">
        <v>1136</v>
      </c>
      <c r="E529" s="16" t="s">
        <v>1209</v>
      </c>
      <c r="F529" s="52">
        <f>G529+H529+I529+J529</f>
        <v>10487144</v>
      </c>
      <c r="G529" s="30">
        <v>2103000</v>
      </c>
      <c r="H529" s="30">
        <v>4004289</v>
      </c>
      <c r="I529" s="30">
        <v>31780</v>
      </c>
      <c r="J529" s="30">
        <v>4348075</v>
      </c>
      <c r="K529" s="30"/>
      <c r="L529" s="45"/>
    </row>
    <row r="530" spans="1:12" ht="15">
      <c r="A530" s="67">
        <v>500</v>
      </c>
      <c r="B530" s="68" t="s">
        <v>1211</v>
      </c>
      <c r="C530" s="67" t="s">
        <v>1212</v>
      </c>
      <c r="D530" s="67" t="s">
        <v>1210</v>
      </c>
      <c r="E530" s="16" t="s">
        <v>1213</v>
      </c>
      <c r="F530" s="52">
        <f>G530+H530+I530+J530</f>
        <v>214800</v>
      </c>
      <c r="G530" s="30">
        <v>0</v>
      </c>
      <c r="H530" s="30">
        <v>91900</v>
      </c>
      <c r="I530" s="30">
        <v>100000</v>
      </c>
      <c r="J530" s="30">
        <v>22900</v>
      </c>
      <c r="K530" s="30"/>
      <c r="L530" s="60"/>
    </row>
    <row r="531" spans="1:12" ht="15">
      <c r="A531" s="67">
        <v>501</v>
      </c>
      <c r="B531" s="68" t="s">
        <v>1214</v>
      </c>
      <c r="C531" s="67" t="s">
        <v>1215</v>
      </c>
      <c r="D531" s="67" t="s">
        <v>1210</v>
      </c>
      <c r="E531" s="16" t="s">
        <v>1216</v>
      </c>
      <c r="F531" s="52">
        <f>G531+H531+I531+J531</f>
        <v>4687697</v>
      </c>
      <c r="G531" s="30">
        <v>169800</v>
      </c>
      <c r="H531" s="30">
        <v>2207365</v>
      </c>
      <c r="I531" s="30">
        <v>1078724</v>
      </c>
      <c r="J531" s="30">
        <v>1231808</v>
      </c>
      <c r="K531" s="30"/>
      <c r="L531" s="60"/>
    </row>
    <row r="532" spans="1:12" ht="15">
      <c r="A532" s="67">
        <v>502</v>
      </c>
      <c r="B532" s="68" t="s">
        <v>1217</v>
      </c>
      <c r="C532" s="67" t="s">
        <v>1218</v>
      </c>
      <c r="D532" s="67" t="s">
        <v>1210</v>
      </c>
      <c r="E532" s="16" t="s">
        <v>1219</v>
      </c>
      <c r="F532" s="52">
        <f>G532+H532+I532+J532</f>
        <v>460522</v>
      </c>
      <c r="G532" s="30">
        <v>0</v>
      </c>
      <c r="H532" s="30">
        <v>260641</v>
      </c>
      <c r="I532" s="30">
        <v>0</v>
      </c>
      <c r="J532" s="30">
        <v>199881</v>
      </c>
      <c r="K532" s="30"/>
      <c r="L532" s="45"/>
    </row>
    <row r="533" spans="1:12" ht="15">
      <c r="A533" s="67">
        <v>503</v>
      </c>
      <c r="B533" s="68" t="s">
        <v>1220</v>
      </c>
      <c r="C533" s="67" t="s">
        <v>1221</v>
      </c>
      <c r="D533" s="67" t="s">
        <v>1210</v>
      </c>
      <c r="E533" s="16" t="s">
        <v>1222</v>
      </c>
      <c r="F533" s="52">
        <f>G533+H533+I533+J533</f>
        <v>4461179</v>
      </c>
      <c r="G533" s="30">
        <v>785946</v>
      </c>
      <c r="H533" s="30">
        <v>2626335</v>
      </c>
      <c r="I533" s="30">
        <v>118500</v>
      </c>
      <c r="J533" s="30">
        <v>930398</v>
      </c>
      <c r="K533" s="30"/>
      <c r="L533" s="60"/>
    </row>
    <row r="534" spans="1:12" ht="15">
      <c r="A534" s="67">
        <v>504</v>
      </c>
      <c r="B534" s="68" t="s">
        <v>1223</v>
      </c>
      <c r="C534" s="67" t="s">
        <v>1224</v>
      </c>
      <c r="D534" s="67" t="s">
        <v>1210</v>
      </c>
      <c r="E534" s="16" t="s">
        <v>1225</v>
      </c>
      <c r="F534" s="52">
        <f>G534+H534+I534+J534</f>
        <v>5947974</v>
      </c>
      <c r="G534" s="30">
        <v>2143400</v>
      </c>
      <c r="H534" s="30">
        <v>3061259</v>
      </c>
      <c r="I534" s="30">
        <v>220250</v>
      </c>
      <c r="J534" s="30">
        <v>523065</v>
      </c>
      <c r="K534" s="52"/>
      <c r="L534" s="60"/>
    </row>
    <row r="535" spans="1:12" ht="15">
      <c r="A535" s="67">
        <v>505</v>
      </c>
      <c r="B535" s="68" t="s">
        <v>1226</v>
      </c>
      <c r="C535" s="67" t="s">
        <v>1227</v>
      </c>
      <c r="D535" s="67" t="s">
        <v>1210</v>
      </c>
      <c r="E535" s="16" t="s">
        <v>1228</v>
      </c>
      <c r="F535" s="52">
        <f>G535+H535+I535+J535</f>
        <v>1988814</v>
      </c>
      <c r="G535" s="30">
        <v>0</v>
      </c>
      <c r="H535" s="30">
        <v>782989</v>
      </c>
      <c r="I535" s="30">
        <v>8700</v>
      </c>
      <c r="J535" s="30">
        <v>1197125</v>
      </c>
      <c r="K535" s="30"/>
      <c r="L535" s="60"/>
    </row>
    <row r="536" spans="1:12" ht="15">
      <c r="A536" s="67">
        <v>506</v>
      </c>
      <c r="B536" s="68" t="s">
        <v>1229</v>
      </c>
      <c r="C536" s="67" t="s">
        <v>1230</v>
      </c>
      <c r="D536" s="67" t="s">
        <v>1210</v>
      </c>
      <c r="E536" s="16" t="s">
        <v>1231</v>
      </c>
      <c r="F536" s="52">
        <f>G536+H536+I536+J536</f>
        <v>3060211</v>
      </c>
      <c r="G536" s="30">
        <v>488347</v>
      </c>
      <c r="H536" s="30">
        <v>1434028</v>
      </c>
      <c r="I536" s="30">
        <v>62550</v>
      </c>
      <c r="J536" s="30">
        <v>1075286</v>
      </c>
      <c r="K536" s="30"/>
      <c r="L536" s="60"/>
    </row>
    <row r="537" spans="1:12" ht="15">
      <c r="A537" s="67">
        <v>507</v>
      </c>
      <c r="B537" s="68" t="s">
        <v>1232</v>
      </c>
      <c r="C537" s="67" t="s">
        <v>1233</v>
      </c>
      <c r="D537" s="67" t="s">
        <v>1210</v>
      </c>
      <c r="E537" s="16" t="s">
        <v>1234</v>
      </c>
      <c r="F537" s="52">
        <f>G537+H537+I537+J537</f>
        <v>2380927</v>
      </c>
      <c r="G537" s="30">
        <v>634300</v>
      </c>
      <c r="H537" s="30">
        <v>789487</v>
      </c>
      <c r="I537" s="30">
        <v>177680</v>
      </c>
      <c r="J537" s="30">
        <v>779460</v>
      </c>
      <c r="K537" s="30"/>
      <c r="L537" s="45"/>
    </row>
    <row r="538" spans="1:12" ht="15">
      <c r="A538" s="67">
        <v>508</v>
      </c>
      <c r="B538" s="68" t="s">
        <v>1235</v>
      </c>
      <c r="C538" s="67" t="s">
        <v>1236</v>
      </c>
      <c r="D538" s="67" t="s">
        <v>1210</v>
      </c>
      <c r="E538" s="16" t="s">
        <v>1237</v>
      </c>
      <c r="F538" s="52">
        <f>G538+H538+I538+J538</f>
        <v>1829831</v>
      </c>
      <c r="G538" s="30">
        <v>0</v>
      </c>
      <c r="H538" s="30">
        <v>779807</v>
      </c>
      <c r="I538" s="30">
        <v>328331</v>
      </c>
      <c r="J538" s="30">
        <v>721693</v>
      </c>
      <c r="K538" s="30"/>
      <c r="L538" s="60"/>
    </row>
    <row r="539" spans="1:12" ht="15">
      <c r="A539" s="67">
        <v>509</v>
      </c>
      <c r="B539" s="68" t="s">
        <v>1238</v>
      </c>
      <c r="C539" s="67" t="s">
        <v>1239</v>
      </c>
      <c r="D539" s="67" t="s">
        <v>1210</v>
      </c>
      <c r="E539" s="16" t="s">
        <v>1240</v>
      </c>
      <c r="F539" s="52">
        <f>G539+H539+I539+J539</f>
        <v>4242871</v>
      </c>
      <c r="G539" s="30">
        <v>6600</v>
      </c>
      <c r="H539" s="30">
        <v>1941696</v>
      </c>
      <c r="I539" s="30">
        <v>878426</v>
      </c>
      <c r="J539" s="30">
        <v>1416149</v>
      </c>
      <c r="K539" s="30"/>
      <c r="L539" s="60"/>
    </row>
    <row r="540" spans="1:12" ht="15">
      <c r="A540" s="67">
        <v>510</v>
      </c>
      <c r="B540" s="68" t="s">
        <v>1241</v>
      </c>
      <c r="C540" s="67" t="s">
        <v>1242</v>
      </c>
      <c r="D540" s="67" t="s">
        <v>1210</v>
      </c>
      <c r="E540" s="16" t="s">
        <v>1243</v>
      </c>
      <c r="F540" s="52">
        <f>G540+H540+I540+J540</f>
        <v>8303999</v>
      </c>
      <c r="G540" s="30">
        <v>2178537</v>
      </c>
      <c r="H540" s="30">
        <v>2562339</v>
      </c>
      <c r="I540" s="30">
        <v>387135</v>
      </c>
      <c r="J540" s="30">
        <v>3175988</v>
      </c>
      <c r="K540" s="30"/>
      <c r="L540" s="60"/>
    </row>
    <row r="541" spans="1:12" ht="15">
      <c r="A541" s="67">
        <v>511</v>
      </c>
      <c r="B541" s="68" t="s">
        <v>1244</v>
      </c>
      <c r="C541" s="67" t="s">
        <v>1245</v>
      </c>
      <c r="D541" s="67" t="s">
        <v>1210</v>
      </c>
      <c r="E541" s="16" t="s">
        <v>1246</v>
      </c>
      <c r="F541" s="52">
        <f>G541+H541+I541+J541</f>
        <v>6102401</v>
      </c>
      <c r="G541" s="30">
        <v>373200</v>
      </c>
      <c r="H541" s="30">
        <v>3365508</v>
      </c>
      <c r="I541" s="30">
        <v>79950</v>
      </c>
      <c r="J541" s="30">
        <v>2283743</v>
      </c>
      <c r="K541" s="30"/>
      <c r="L541" s="60"/>
    </row>
    <row r="542" spans="1:12" ht="15">
      <c r="A542" s="67">
        <v>512</v>
      </c>
      <c r="B542" s="68" t="s">
        <v>1247</v>
      </c>
      <c r="C542" s="67" t="s">
        <v>1248</v>
      </c>
      <c r="D542" s="67" t="s">
        <v>1210</v>
      </c>
      <c r="E542" s="16" t="s">
        <v>1249</v>
      </c>
      <c r="F542" s="52">
        <f>G542+H542+I542+J542</f>
        <v>2262641</v>
      </c>
      <c r="G542" s="30">
        <v>1103709</v>
      </c>
      <c r="H542" s="30">
        <v>766067</v>
      </c>
      <c r="I542" s="30">
        <v>165000</v>
      </c>
      <c r="J542" s="30">
        <v>227865</v>
      </c>
      <c r="K542" s="30"/>
      <c r="L542" s="60"/>
    </row>
    <row r="543" spans="1:12" ht="15">
      <c r="A543" s="67">
        <v>513</v>
      </c>
      <c r="B543" s="68" t="s">
        <v>1250</v>
      </c>
      <c r="C543" s="67" t="s">
        <v>1251</v>
      </c>
      <c r="D543" s="67" t="s">
        <v>1210</v>
      </c>
      <c r="E543" s="16" t="s">
        <v>1252</v>
      </c>
      <c r="F543" s="52">
        <f>G543+H543+I543+J543</f>
        <v>1483448</v>
      </c>
      <c r="G543" s="30">
        <v>236600</v>
      </c>
      <c r="H543" s="30">
        <v>738337</v>
      </c>
      <c r="I543" s="30">
        <v>176000</v>
      </c>
      <c r="J543" s="30">
        <v>332511</v>
      </c>
      <c r="K543" s="30"/>
      <c r="L543" s="60"/>
    </row>
    <row r="544" spans="1:12" ht="15">
      <c r="A544" s="67">
        <v>514</v>
      </c>
      <c r="B544" s="68" t="s">
        <v>1253</v>
      </c>
      <c r="C544" s="67" t="s">
        <v>1254</v>
      </c>
      <c r="D544" s="67" t="s">
        <v>1210</v>
      </c>
      <c r="E544" s="16" t="s">
        <v>1255</v>
      </c>
      <c r="F544" s="52">
        <f>G544+H544+I544+J544</f>
        <v>8120797</v>
      </c>
      <c r="G544" s="30">
        <v>8302</v>
      </c>
      <c r="H544" s="30">
        <v>1431642</v>
      </c>
      <c r="I544" s="30">
        <v>3329133</v>
      </c>
      <c r="J544" s="30">
        <v>3351720</v>
      </c>
      <c r="K544" s="30"/>
      <c r="L544" s="60"/>
    </row>
    <row r="545" spans="1:12" ht="15">
      <c r="A545" s="67">
        <v>515</v>
      </c>
      <c r="B545" s="68" t="s">
        <v>1256</v>
      </c>
      <c r="C545" s="67" t="s">
        <v>1257</v>
      </c>
      <c r="D545" s="67" t="s">
        <v>1210</v>
      </c>
      <c r="E545" s="16" t="s">
        <v>1258</v>
      </c>
      <c r="F545" s="52">
        <f>G545+H545+I545+J545</f>
        <v>1099774</v>
      </c>
      <c r="G545" s="30">
        <v>0</v>
      </c>
      <c r="H545" s="30">
        <v>443775</v>
      </c>
      <c r="I545" s="30">
        <v>12750</v>
      </c>
      <c r="J545" s="30">
        <v>643249</v>
      </c>
      <c r="K545" s="30"/>
      <c r="L545" s="60"/>
    </row>
    <row r="546" spans="1:12" s="5" customFormat="1" ht="15">
      <c r="A546" s="67">
        <v>516</v>
      </c>
      <c r="B546" s="68" t="s">
        <v>1259</v>
      </c>
      <c r="C546" s="67" t="s">
        <v>1260</v>
      </c>
      <c r="D546" s="67" t="s">
        <v>1210</v>
      </c>
      <c r="E546" s="16" t="s">
        <v>1261</v>
      </c>
      <c r="F546" s="52">
        <f>G546+H546+I546+J546</f>
        <v>658666</v>
      </c>
      <c r="G546" s="30">
        <v>3000</v>
      </c>
      <c r="H546" s="30">
        <v>556390</v>
      </c>
      <c r="I546" s="30">
        <v>50300</v>
      </c>
      <c r="J546" s="30">
        <v>48976</v>
      </c>
      <c r="K546" s="30"/>
      <c r="L546" s="60"/>
    </row>
    <row r="547" spans="1:12" ht="15">
      <c r="A547" s="67">
        <v>517</v>
      </c>
      <c r="B547" s="68" t="s">
        <v>1262</v>
      </c>
      <c r="C547" s="67" t="s">
        <v>1263</v>
      </c>
      <c r="D547" s="67" t="s">
        <v>1210</v>
      </c>
      <c r="E547" s="16" t="s">
        <v>1264</v>
      </c>
      <c r="F547" s="52">
        <f>G547+H547+I547+J547</f>
        <v>20292886</v>
      </c>
      <c r="G547" s="30">
        <v>4049602</v>
      </c>
      <c r="H547" s="30">
        <v>9820867</v>
      </c>
      <c r="I547" s="30">
        <v>978001</v>
      </c>
      <c r="J547" s="30">
        <v>5444416</v>
      </c>
      <c r="K547" s="30"/>
      <c r="L547" s="60"/>
    </row>
    <row r="548" spans="1:12" ht="15">
      <c r="A548" s="67">
        <v>518</v>
      </c>
      <c r="B548" s="68" t="s">
        <v>1265</v>
      </c>
      <c r="C548" s="67" t="s">
        <v>1266</v>
      </c>
      <c r="D548" s="67" t="s">
        <v>1210</v>
      </c>
      <c r="E548" s="16" t="s">
        <v>1267</v>
      </c>
      <c r="F548" s="52">
        <f>G548+H548+I548+J548</f>
        <v>1674247</v>
      </c>
      <c r="G548" s="30">
        <v>0</v>
      </c>
      <c r="H548" s="30">
        <v>1147847</v>
      </c>
      <c r="I548" s="30">
        <v>0</v>
      </c>
      <c r="J548" s="30">
        <v>526400</v>
      </c>
      <c r="K548" s="30"/>
      <c r="L548" s="60"/>
    </row>
    <row r="549" spans="1:12" ht="15">
      <c r="A549" s="67">
        <v>519</v>
      </c>
      <c r="B549" s="68" t="s">
        <v>1268</v>
      </c>
      <c r="C549" s="67" t="s">
        <v>1269</v>
      </c>
      <c r="D549" s="67" t="s">
        <v>1210</v>
      </c>
      <c r="E549" s="16" t="s">
        <v>1270</v>
      </c>
      <c r="F549" s="52">
        <f>G549+H549+I549+J549</f>
        <v>1906043</v>
      </c>
      <c r="G549" s="30">
        <v>120000</v>
      </c>
      <c r="H549" s="30">
        <v>1639643</v>
      </c>
      <c r="I549" s="30">
        <v>26700</v>
      </c>
      <c r="J549" s="30">
        <v>119700</v>
      </c>
      <c r="K549" s="30"/>
      <c r="L549" s="60"/>
    </row>
    <row r="550" spans="1:12" ht="15">
      <c r="A550" s="67">
        <v>520</v>
      </c>
      <c r="B550" s="68" t="s">
        <v>1271</v>
      </c>
      <c r="C550" s="67" t="s">
        <v>1272</v>
      </c>
      <c r="D550" s="67" t="s">
        <v>1210</v>
      </c>
      <c r="E550" s="16" t="s">
        <v>1273</v>
      </c>
      <c r="F550" s="52">
        <f>G550+H550+I550+J550</f>
        <v>729666</v>
      </c>
      <c r="G550" s="30">
        <v>0</v>
      </c>
      <c r="H550" s="30">
        <v>166609</v>
      </c>
      <c r="I550" s="30">
        <v>2759</v>
      </c>
      <c r="J550" s="30">
        <v>560298</v>
      </c>
      <c r="K550" s="30"/>
      <c r="L550" s="60"/>
    </row>
    <row r="551" spans="1:12" ht="15">
      <c r="A551" s="67">
        <v>521</v>
      </c>
      <c r="B551" s="68" t="s">
        <v>1274</v>
      </c>
      <c r="C551" s="67" t="s">
        <v>1275</v>
      </c>
      <c r="D551" s="67" t="s">
        <v>1210</v>
      </c>
      <c r="E551" s="16" t="s">
        <v>1285</v>
      </c>
      <c r="F551" s="52">
        <f>G551+H551+I551+J551</f>
        <v>15576377</v>
      </c>
      <c r="G551" s="30">
        <v>1741387</v>
      </c>
      <c r="H551" s="30">
        <v>6079800</v>
      </c>
      <c r="I551" s="30">
        <v>6668169</v>
      </c>
      <c r="J551" s="30">
        <v>1087021</v>
      </c>
      <c r="K551" s="30"/>
      <c r="L551" s="60"/>
    </row>
    <row r="552" spans="1:12" ht="15">
      <c r="A552" s="67">
        <v>522</v>
      </c>
      <c r="B552" s="68" t="s">
        <v>1286</v>
      </c>
      <c r="C552" s="67" t="s">
        <v>1287</v>
      </c>
      <c r="D552" s="67" t="s">
        <v>1210</v>
      </c>
      <c r="E552" s="16" t="s">
        <v>1288</v>
      </c>
      <c r="F552" s="52">
        <f>G552+H552+I552+J552</f>
        <v>113401</v>
      </c>
      <c r="G552" s="30">
        <v>0</v>
      </c>
      <c r="H552" s="30">
        <v>113400</v>
      </c>
      <c r="I552" s="30">
        <v>0</v>
      </c>
      <c r="J552" s="30">
        <v>1</v>
      </c>
      <c r="K552" s="30"/>
      <c r="L552" s="60"/>
    </row>
    <row r="553" spans="1:12" ht="15">
      <c r="A553" s="67">
        <v>523</v>
      </c>
      <c r="B553" s="68" t="s">
        <v>1289</v>
      </c>
      <c r="C553" s="67" t="s">
        <v>1290</v>
      </c>
      <c r="D553" s="67" t="s">
        <v>1210</v>
      </c>
      <c r="E553" s="16" t="s">
        <v>1291</v>
      </c>
      <c r="F553" s="52">
        <f>G553+H553+I553+J553</f>
        <v>6678901</v>
      </c>
      <c r="G553" s="30">
        <v>1102427</v>
      </c>
      <c r="H553" s="30">
        <v>1714160</v>
      </c>
      <c r="I553" s="30">
        <v>1077121</v>
      </c>
      <c r="J553" s="30">
        <v>2785193</v>
      </c>
      <c r="K553" s="30"/>
      <c r="L553" s="60"/>
    </row>
    <row r="554" spans="1:12" ht="15">
      <c r="A554" s="67">
        <v>524</v>
      </c>
      <c r="B554" s="68" t="s">
        <v>1294</v>
      </c>
      <c r="C554" s="67" t="s">
        <v>1292</v>
      </c>
      <c r="D554" s="67" t="s">
        <v>1293</v>
      </c>
      <c r="E554" s="16" t="s">
        <v>1295</v>
      </c>
      <c r="F554" s="52">
        <f>G554+H554+I554+J554</f>
        <v>23287901</v>
      </c>
      <c r="G554" s="30">
        <v>3098800</v>
      </c>
      <c r="H554" s="30">
        <v>10507581</v>
      </c>
      <c r="I554" s="30">
        <v>183300</v>
      </c>
      <c r="J554" s="30">
        <v>9498220</v>
      </c>
      <c r="K554" s="30"/>
      <c r="L554" s="45"/>
    </row>
    <row r="555" spans="1:12" ht="15">
      <c r="A555" s="67">
        <v>525</v>
      </c>
      <c r="B555" s="68" t="s">
        <v>1297</v>
      </c>
      <c r="C555" s="67" t="s">
        <v>1296</v>
      </c>
      <c r="D555" s="67" t="s">
        <v>1293</v>
      </c>
      <c r="E555" s="16" t="s">
        <v>1298</v>
      </c>
      <c r="F555" s="52">
        <f>G555+H555+I555+J555</f>
        <v>17654823</v>
      </c>
      <c r="G555" s="30">
        <v>921750</v>
      </c>
      <c r="H555" s="30">
        <v>6345319</v>
      </c>
      <c r="I555" s="30">
        <v>31500</v>
      </c>
      <c r="J555" s="30">
        <v>10356254</v>
      </c>
      <c r="K555" s="30"/>
      <c r="L555" s="60"/>
    </row>
    <row r="556" spans="1:12" ht="15">
      <c r="A556" s="67">
        <v>526</v>
      </c>
      <c r="B556" s="68" t="s">
        <v>1300</v>
      </c>
      <c r="C556" s="67" t="s">
        <v>1299</v>
      </c>
      <c r="D556" s="67" t="s">
        <v>1293</v>
      </c>
      <c r="E556" s="16" t="s">
        <v>1301</v>
      </c>
      <c r="F556" s="52">
        <f>G556+H556+I556+J556</f>
        <v>35343234</v>
      </c>
      <c r="G556" s="30">
        <v>1189081</v>
      </c>
      <c r="H556" s="30">
        <v>22995650</v>
      </c>
      <c r="I556" s="30">
        <v>440401</v>
      </c>
      <c r="J556" s="30">
        <v>10718102</v>
      </c>
      <c r="K556" s="50"/>
      <c r="L556" s="60"/>
    </row>
    <row r="557" spans="1:12" ht="15">
      <c r="A557" s="67">
        <v>527</v>
      </c>
      <c r="B557" s="68" t="s">
        <v>1303</v>
      </c>
      <c r="C557" s="67" t="s">
        <v>1302</v>
      </c>
      <c r="D557" s="67" t="s">
        <v>1293</v>
      </c>
      <c r="E557" s="16" t="s">
        <v>1304</v>
      </c>
      <c r="F557" s="52">
        <f>G557+H557+I557+J557</f>
        <v>52299039</v>
      </c>
      <c r="G557" s="30">
        <v>3229857</v>
      </c>
      <c r="H557" s="30">
        <v>14541009</v>
      </c>
      <c r="I557" s="30">
        <v>5751500</v>
      </c>
      <c r="J557" s="30">
        <v>28776673</v>
      </c>
      <c r="K557" s="30"/>
      <c r="L557" s="60"/>
    </row>
    <row r="558" spans="1:12" ht="15">
      <c r="A558" s="67">
        <v>528</v>
      </c>
      <c r="B558" s="68" t="s">
        <v>1306</v>
      </c>
      <c r="C558" s="67" t="s">
        <v>1305</v>
      </c>
      <c r="D558" s="67" t="s">
        <v>1293</v>
      </c>
      <c r="E558" s="16" t="s">
        <v>1307</v>
      </c>
      <c r="F558" s="52">
        <f>G558+H558+I558+J558</f>
        <v>6236162</v>
      </c>
      <c r="G558" s="30">
        <v>2593722</v>
      </c>
      <c r="H558" s="30">
        <v>3176166</v>
      </c>
      <c r="I558" s="30">
        <v>112550</v>
      </c>
      <c r="J558" s="30">
        <v>353724</v>
      </c>
      <c r="K558" s="30"/>
      <c r="L558" s="60"/>
    </row>
    <row r="559" spans="1:12" ht="15">
      <c r="A559" s="67">
        <v>529</v>
      </c>
      <c r="B559" s="68" t="s">
        <v>1309</v>
      </c>
      <c r="C559" s="67" t="s">
        <v>1308</v>
      </c>
      <c r="D559" s="67" t="s">
        <v>1293</v>
      </c>
      <c r="E559" s="16" t="s">
        <v>1310</v>
      </c>
      <c r="F559" s="52">
        <f>G559+H559+I559+J559</f>
        <v>2393531</v>
      </c>
      <c r="G559" s="30">
        <v>17000</v>
      </c>
      <c r="H559" s="30">
        <v>1093079</v>
      </c>
      <c r="I559" s="30">
        <v>0</v>
      </c>
      <c r="J559" s="30">
        <v>1283452</v>
      </c>
      <c r="K559" s="30"/>
      <c r="L559" s="60"/>
    </row>
    <row r="560" spans="1:12" ht="15">
      <c r="A560" s="67">
        <v>530</v>
      </c>
      <c r="B560" s="68" t="s">
        <v>1312</v>
      </c>
      <c r="C560" s="67" t="s">
        <v>1311</v>
      </c>
      <c r="D560" s="67" t="s">
        <v>1293</v>
      </c>
      <c r="E560" s="16" t="s">
        <v>1313</v>
      </c>
      <c r="F560" s="52">
        <f>G560+H560+I560+J560</f>
        <v>11573360</v>
      </c>
      <c r="G560" s="30">
        <v>0</v>
      </c>
      <c r="H560" s="30">
        <v>2755077</v>
      </c>
      <c r="I560" s="30">
        <v>2939374</v>
      </c>
      <c r="J560" s="30">
        <v>5878909</v>
      </c>
      <c r="K560" s="30"/>
      <c r="L560" s="60"/>
    </row>
    <row r="561" spans="1:12" ht="15">
      <c r="A561" s="67">
        <v>531</v>
      </c>
      <c r="B561" s="68" t="s">
        <v>1315</v>
      </c>
      <c r="C561" s="67" t="s">
        <v>1314</v>
      </c>
      <c r="D561" s="67" t="s">
        <v>1293</v>
      </c>
      <c r="E561" s="16" t="s">
        <v>1316</v>
      </c>
      <c r="F561" s="52">
        <f>G561+H561+I561+J561</f>
        <v>42085287</v>
      </c>
      <c r="G561" s="30">
        <v>1710200</v>
      </c>
      <c r="H561" s="30">
        <v>2640764</v>
      </c>
      <c r="I561" s="30">
        <v>17981206</v>
      </c>
      <c r="J561" s="30">
        <v>19753117</v>
      </c>
      <c r="K561" s="30"/>
      <c r="L561" s="60"/>
    </row>
    <row r="562" spans="1:12" ht="15">
      <c r="A562" s="67">
        <v>532</v>
      </c>
      <c r="B562" s="68" t="s">
        <v>1318</v>
      </c>
      <c r="C562" s="67" t="s">
        <v>1317</v>
      </c>
      <c r="D562" s="67" t="s">
        <v>1293</v>
      </c>
      <c r="E562" s="16" t="s">
        <v>1319</v>
      </c>
      <c r="F562" s="52">
        <f>G562+H562+I562+J562</f>
        <v>49308652</v>
      </c>
      <c r="G562" s="30">
        <v>1213062</v>
      </c>
      <c r="H562" s="30">
        <v>7763733</v>
      </c>
      <c r="I562" s="30">
        <v>14025700</v>
      </c>
      <c r="J562" s="30">
        <v>26306157</v>
      </c>
      <c r="K562" s="30"/>
      <c r="L562" s="60"/>
    </row>
    <row r="563" spans="1:12" ht="15">
      <c r="A563" s="67">
        <v>533</v>
      </c>
      <c r="B563" s="68" t="s">
        <v>1321</v>
      </c>
      <c r="C563" s="67" t="s">
        <v>1320</v>
      </c>
      <c r="D563" s="67" t="s">
        <v>1293</v>
      </c>
      <c r="E563" s="16" t="s">
        <v>1322</v>
      </c>
      <c r="F563" s="52">
        <f>G563+H563+I563+J563</f>
        <v>10195994</v>
      </c>
      <c r="G563" s="30">
        <v>967700</v>
      </c>
      <c r="H563" s="30">
        <v>5801805</v>
      </c>
      <c r="I563" s="30">
        <v>0</v>
      </c>
      <c r="J563" s="30">
        <v>3426489</v>
      </c>
      <c r="K563" s="30"/>
      <c r="L563" s="60"/>
    </row>
    <row r="564" spans="1:12" ht="15">
      <c r="A564" s="67">
        <v>534</v>
      </c>
      <c r="B564" s="68" t="s">
        <v>1324</v>
      </c>
      <c r="C564" s="67" t="s">
        <v>1323</v>
      </c>
      <c r="D564" s="67" t="s">
        <v>1293</v>
      </c>
      <c r="E564" s="16" t="s">
        <v>1325</v>
      </c>
      <c r="F564" s="52">
        <f>G564+H564+I564+J564</f>
        <v>16140797</v>
      </c>
      <c r="G564" s="30">
        <v>809000</v>
      </c>
      <c r="H564" s="30">
        <v>9458710</v>
      </c>
      <c r="I564" s="30">
        <v>0</v>
      </c>
      <c r="J564" s="30">
        <v>5873087</v>
      </c>
      <c r="K564" s="30"/>
      <c r="L564" s="60"/>
    </row>
    <row r="565" spans="1:12" ht="15">
      <c r="A565" s="67">
        <v>535</v>
      </c>
      <c r="B565" s="68" t="s">
        <v>1327</v>
      </c>
      <c r="C565" s="67" t="s">
        <v>1326</v>
      </c>
      <c r="D565" s="67" t="s">
        <v>1293</v>
      </c>
      <c r="E565" s="16" t="s">
        <v>1328</v>
      </c>
      <c r="F565" s="52">
        <f>G565+H565+I565+J565</f>
        <v>10704799</v>
      </c>
      <c r="G565" s="30">
        <v>125350</v>
      </c>
      <c r="H565" s="30">
        <v>9693129</v>
      </c>
      <c r="I565" s="30">
        <v>0</v>
      </c>
      <c r="J565" s="30">
        <v>886320</v>
      </c>
      <c r="K565" s="30"/>
      <c r="L565" s="60"/>
    </row>
    <row r="566" spans="1:12" ht="15">
      <c r="A566" s="67">
        <v>536</v>
      </c>
      <c r="B566" s="68" t="s">
        <v>1330</v>
      </c>
      <c r="C566" s="67" t="s">
        <v>1329</v>
      </c>
      <c r="D566" s="67" t="s">
        <v>1293</v>
      </c>
      <c r="E566" s="16" t="s">
        <v>1331</v>
      </c>
      <c r="F566" s="52">
        <f>G566+H566+I566+J566</f>
        <v>48115959</v>
      </c>
      <c r="G566" s="30">
        <v>712100</v>
      </c>
      <c r="H566" s="30">
        <v>7549743</v>
      </c>
      <c r="I566" s="30">
        <v>5222818</v>
      </c>
      <c r="J566" s="30">
        <v>34631298</v>
      </c>
      <c r="K566" s="30"/>
      <c r="L566" s="60"/>
    </row>
    <row r="567" spans="1:12" ht="15">
      <c r="A567" s="67">
        <v>537</v>
      </c>
      <c r="B567" s="68" t="s">
        <v>1333</v>
      </c>
      <c r="C567" s="67" t="s">
        <v>1332</v>
      </c>
      <c r="D567" s="67" t="s">
        <v>1293</v>
      </c>
      <c r="E567" s="16" t="s">
        <v>1334</v>
      </c>
      <c r="F567" s="52">
        <f>G567+H567+I567+J567</f>
        <v>20757243</v>
      </c>
      <c r="G567" s="30">
        <v>972365</v>
      </c>
      <c r="H567" s="30">
        <v>3411334</v>
      </c>
      <c r="I567" s="30">
        <v>4855400</v>
      </c>
      <c r="J567" s="30">
        <v>11518144</v>
      </c>
      <c r="K567" s="52"/>
      <c r="L567" s="60"/>
    </row>
    <row r="568" spans="1:12" ht="15">
      <c r="A568" s="67">
        <v>538</v>
      </c>
      <c r="B568" s="68" t="s">
        <v>1336</v>
      </c>
      <c r="C568" s="67" t="s">
        <v>1335</v>
      </c>
      <c r="D568" s="67" t="s">
        <v>1293</v>
      </c>
      <c r="E568" s="16" t="s">
        <v>1337</v>
      </c>
      <c r="F568" s="52">
        <f>G568+H568+I568+J568</f>
        <v>5280242</v>
      </c>
      <c r="G568" s="30">
        <v>10000</v>
      </c>
      <c r="H568" s="30">
        <v>2980654</v>
      </c>
      <c r="I568" s="30">
        <v>4119</v>
      </c>
      <c r="J568" s="30">
        <v>2285469</v>
      </c>
      <c r="K568" s="30"/>
      <c r="L568" s="45"/>
    </row>
    <row r="569" spans="1:12" ht="15">
      <c r="A569" s="67">
        <v>539</v>
      </c>
      <c r="B569" s="68" t="s">
        <v>1339</v>
      </c>
      <c r="C569" s="67" t="s">
        <v>1338</v>
      </c>
      <c r="D569" s="67" t="s">
        <v>1293</v>
      </c>
      <c r="E569" s="16" t="s">
        <v>1340</v>
      </c>
      <c r="F569" s="52">
        <f>G569+H569+I569+J569</f>
        <v>21491715</v>
      </c>
      <c r="G569" s="30">
        <v>4976563</v>
      </c>
      <c r="H569" s="30">
        <v>12972867</v>
      </c>
      <c r="I569" s="30">
        <v>1147600</v>
      </c>
      <c r="J569" s="30">
        <v>2394685</v>
      </c>
      <c r="K569" s="30"/>
      <c r="L569" s="60"/>
    </row>
    <row r="570" spans="1:12" s="5" customFormat="1" ht="15">
      <c r="A570" s="67">
        <v>540</v>
      </c>
      <c r="B570" s="68" t="s">
        <v>1342</v>
      </c>
      <c r="C570" s="67" t="s">
        <v>1341</v>
      </c>
      <c r="D570" s="67" t="s">
        <v>1293</v>
      </c>
      <c r="E570" s="16" t="s">
        <v>1809</v>
      </c>
      <c r="F570" s="52">
        <f>G570+H570+I570+J570</f>
        <v>18472608</v>
      </c>
      <c r="G570" s="30">
        <v>3133402</v>
      </c>
      <c r="H570" s="30">
        <v>8481307</v>
      </c>
      <c r="I570" s="30">
        <v>449400</v>
      </c>
      <c r="J570" s="30">
        <v>6408499</v>
      </c>
      <c r="K570" s="30"/>
      <c r="L570" s="60"/>
    </row>
    <row r="571" spans="1:12" ht="15">
      <c r="A571" s="67">
        <v>541</v>
      </c>
      <c r="B571" s="68" t="s">
        <v>1344</v>
      </c>
      <c r="C571" s="67" t="s">
        <v>1343</v>
      </c>
      <c r="D571" s="67" t="s">
        <v>1293</v>
      </c>
      <c r="E571" s="16" t="s">
        <v>1345</v>
      </c>
      <c r="F571" s="52">
        <f>G571+H571+I571+J571</f>
        <v>59188895</v>
      </c>
      <c r="G571" s="30">
        <v>6306035</v>
      </c>
      <c r="H571" s="30">
        <v>28278918</v>
      </c>
      <c r="I571" s="30">
        <v>285550</v>
      </c>
      <c r="J571" s="30">
        <v>24318392</v>
      </c>
      <c r="K571" s="30"/>
      <c r="L571" s="60"/>
    </row>
    <row r="572" spans="1:12" ht="15">
      <c r="A572" s="67">
        <v>542</v>
      </c>
      <c r="B572" s="68" t="s">
        <v>1347</v>
      </c>
      <c r="C572" s="67" t="s">
        <v>1346</v>
      </c>
      <c r="D572" s="67" t="s">
        <v>1293</v>
      </c>
      <c r="E572" s="16" t="s">
        <v>2278</v>
      </c>
      <c r="F572" s="52">
        <f>G572+H572+I572+J572</f>
        <v>65666873</v>
      </c>
      <c r="G572" s="30">
        <v>811300</v>
      </c>
      <c r="H572" s="30">
        <v>9690222</v>
      </c>
      <c r="I572" s="30">
        <v>3011356</v>
      </c>
      <c r="J572" s="30">
        <v>52153995</v>
      </c>
      <c r="K572" s="30"/>
      <c r="L572" s="60"/>
    </row>
    <row r="573" spans="1:12" ht="15">
      <c r="A573" s="67">
        <v>543</v>
      </c>
      <c r="B573" s="68" t="s">
        <v>1349</v>
      </c>
      <c r="C573" s="67" t="s">
        <v>1348</v>
      </c>
      <c r="D573" s="67" t="s">
        <v>1293</v>
      </c>
      <c r="E573" s="16" t="s">
        <v>1350</v>
      </c>
      <c r="F573" s="52">
        <f>G573+H573+I573+J573</f>
        <v>38841991</v>
      </c>
      <c r="G573" s="30">
        <v>7921789</v>
      </c>
      <c r="H573" s="30">
        <v>25042595</v>
      </c>
      <c r="I573" s="30">
        <v>1127000</v>
      </c>
      <c r="J573" s="30">
        <v>4750607</v>
      </c>
      <c r="K573" s="50"/>
      <c r="L573" s="60"/>
    </row>
    <row r="574" spans="1:12" ht="15">
      <c r="A574" s="67">
        <v>544</v>
      </c>
      <c r="B574" s="68" t="s">
        <v>1352</v>
      </c>
      <c r="C574" s="67" t="s">
        <v>1351</v>
      </c>
      <c r="D574" s="67" t="s">
        <v>1293</v>
      </c>
      <c r="E574" s="16" t="s">
        <v>1353</v>
      </c>
      <c r="F574" s="52">
        <f>G574+H574+I574+J574</f>
        <v>21180</v>
      </c>
      <c r="G574" s="30">
        <v>0</v>
      </c>
      <c r="H574" s="30">
        <v>21180</v>
      </c>
      <c r="I574" s="30">
        <v>0</v>
      </c>
      <c r="J574" s="30">
        <v>0</v>
      </c>
      <c r="K574" s="30"/>
      <c r="L574" s="60"/>
    </row>
    <row r="575" spans="1:12" ht="15">
      <c r="A575" s="67">
        <v>545</v>
      </c>
      <c r="B575" s="68" t="s">
        <v>1359</v>
      </c>
      <c r="C575" s="67" t="s">
        <v>1354</v>
      </c>
      <c r="D575" s="67" t="s">
        <v>1358</v>
      </c>
      <c r="E575" s="16" t="s">
        <v>1360</v>
      </c>
      <c r="F575" s="52">
        <f>G575+H575+I575+J575</f>
        <v>4850040</v>
      </c>
      <c r="G575" s="30">
        <v>3570940</v>
      </c>
      <c r="H575" s="30">
        <v>0</v>
      </c>
      <c r="I575" s="30">
        <v>20000</v>
      </c>
      <c r="J575" s="30">
        <v>1259100</v>
      </c>
      <c r="K575" s="30"/>
      <c r="L575" s="60"/>
    </row>
    <row r="576" spans="1:12" ht="15">
      <c r="A576" s="67">
        <v>546</v>
      </c>
      <c r="B576" s="68" t="s">
        <v>1362</v>
      </c>
      <c r="C576" s="67" t="s">
        <v>1355</v>
      </c>
      <c r="D576" s="67" t="s">
        <v>1358</v>
      </c>
      <c r="E576" s="16" t="s">
        <v>1363</v>
      </c>
      <c r="F576" s="52">
        <f>G576+H576+I576+J576</f>
        <v>1046259</v>
      </c>
      <c r="G576" s="30">
        <v>0</v>
      </c>
      <c r="H576" s="30">
        <v>559745</v>
      </c>
      <c r="I576" s="30">
        <v>230000</v>
      </c>
      <c r="J576" s="30">
        <v>256514</v>
      </c>
      <c r="K576" s="30"/>
      <c r="L576" s="45"/>
    </row>
    <row r="577" spans="1:12" ht="15">
      <c r="A577" s="67">
        <v>547</v>
      </c>
      <c r="B577" s="68" t="s">
        <v>1365</v>
      </c>
      <c r="C577" s="67" t="s">
        <v>1356</v>
      </c>
      <c r="D577" s="67" t="s">
        <v>1358</v>
      </c>
      <c r="E577" s="16" t="s">
        <v>1366</v>
      </c>
      <c r="F577" s="52">
        <f>G577+H577+I577+J577</f>
        <v>3796129</v>
      </c>
      <c r="G577" s="30">
        <v>0</v>
      </c>
      <c r="H577" s="30">
        <v>458731</v>
      </c>
      <c r="I577" s="30">
        <v>0</v>
      </c>
      <c r="J577" s="30">
        <v>3337398</v>
      </c>
      <c r="K577" s="30"/>
      <c r="L577" s="60"/>
    </row>
    <row r="578" spans="1:12" ht="15">
      <c r="A578" s="67">
        <v>548</v>
      </c>
      <c r="B578" s="68" t="s">
        <v>1376</v>
      </c>
      <c r="C578" s="67" t="s">
        <v>1357</v>
      </c>
      <c r="D578" s="67" t="s">
        <v>1358</v>
      </c>
      <c r="E578" s="16" t="s">
        <v>1377</v>
      </c>
      <c r="F578" s="52">
        <f>G578+H578+I578+J578</f>
        <v>2517957</v>
      </c>
      <c r="G578" s="30">
        <v>25172</v>
      </c>
      <c r="H578" s="30">
        <v>981953</v>
      </c>
      <c r="I578" s="30">
        <v>528200</v>
      </c>
      <c r="J578" s="30">
        <v>982632</v>
      </c>
      <c r="K578" s="30"/>
      <c r="L578" s="60"/>
    </row>
    <row r="579" spans="1:12" ht="15">
      <c r="A579" s="67">
        <v>549</v>
      </c>
      <c r="B579" s="68" t="s">
        <v>1379</v>
      </c>
      <c r="C579" s="67" t="s">
        <v>1361</v>
      </c>
      <c r="D579" s="67" t="s">
        <v>1358</v>
      </c>
      <c r="E579" s="16" t="s">
        <v>2111</v>
      </c>
      <c r="F579" s="52">
        <f>G579+H579+I579+J579</f>
        <v>3399111</v>
      </c>
      <c r="G579" s="30">
        <v>293503</v>
      </c>
      <c r="H579" s="30">
        <v>586251</v>
      </c>
      <c r="I579" s="30">
        <v>139000</v>
      </c>
      <c r="J579" s="30">
        <v>2380357</v>
      </c>
      <c r="K579" s="30"/>
      <c r="L579" s="60"/>
    </row>
    <row r="580" spans="1:12" ht="15">
      <c r="A580" s="67">
        <v>550</v>
      </c>
      <c r="B580" s="68" t="s">
        <v>1381</v>
      </c>
      <c r="C580" s="67" t="s">
        <v>1364</v>
      </c>
      <c r="D580" s="67" t="s">
        <v>1358</v>
      </c>
      <c r="E580" s="16" t="s">
        <v>1382</v>
      </c>
      <c r="F580" s="52">
        <f>G580+H580+I580+J580</f>
        <v>1447223</v>
      </c>
      <c r="G580" s="30">
        <v>500</v>
      </c>
      <c r="H580" s="30">
        <v>275498</v>
      </c>
      <c r="I580" s="30">
        <v>368175</v>
      </c>
      <c r="J580" s="30">
        <v>803050</v>
      </c>
      <c r="K580" s="30"/>
      <c r="L580" s="60"/>
    </row>
    <row r="581" spans="1:12" ht="15">
      <c r="A581" s="67">
        <v>551</v>
      </c>
      <c r="B581" s="68" t="s">
        <v>1384</v>
      </c>
      <c r="C581" s="67" t="s">
        <v>1375</v>
      </c>
      <c r="D581" s="67" t="s">
        <v>1358</v>
      </c>
      <c r="E581" s="16" t="s">
        <v>2006</v>
      </c>
      <c r="F581" s="52">
        <f>G581+H581+I581+J581</f>
        <v>3696020</v>
      </c>
      <c r="G581" s="30">
        <v>0</v>
      </c>
      <c r="H581" s="30">
        <v>1174959</v>
      </c>
      <c r="I581" s="30">
        <v>22400</v>
      </c>
      <c r="J581" s="30">
        <v>2498661</v>
      </c>
      <c r="K581" s="30"/>
      <c r="L581" s="60"/>
    </row>
    <row r="582" spans="1:12" ht="15">
      <c r="A582" s="67">
        <v>552</v>
      </c>
      <c r="B582" s="68" t="s">
        <v>1386</v>
      </c>
      <c r="C582" s="67" t="s">
        <v>1378</v>
      </c>
      <c r="D582" s="67" t="s">
        <v>1358</v>
      </c>
      <c r="E582" s="16" t="s">
        <v>1387</v>
      </c>
      <c r="F582" s="52">
        <f>G582+H582+I582+J582</f>
        <v>5438142</v>
      </c>
      <c r="G582" s="30">
        <v>665000</v>
      </c>
      <c r="H582" s="30">
        <v>240362</v>
      </c>
      <c r="I582" s="30">
        <v>24000</v>
      </c>
      <c r="J582" s="30">
        <v>4508780</v>
      </c>
      <c r="K582" s="30"/>
      <c r="L582" s="60"/>
    </row>
    <row r="583" spans="1:12" ht="15">
      <c r="A583" s="67">
        <v>553</v>
      </c>
      <c r="B583" s="68" t="s">
        <v>1389</v>
      </c>
      <c r="C583" s="67" t="s">
        <v>1380</v>
      </c>
      <c r="D583" s="67" t="s">
        <v>1358</v>
      </c>
      <c r="E583" s="16" t="s">
        <v>1390</v>
      </c>
      <c r="F583" s="52">
        <f>G583+H583+I583+J583</f>
        <v>720022</v>
      </c>
      <c r="G583" s="30">
        <v>115100</v>
      </c>
      <c r="H583" s="30">
        <v>444557</v>
      </c>
      <c r="I583" s="30">
        <v>120375</v>
      </c>
      <c r="J583" s="30">
        <v>39990</v>
      </c>
      <c r="K583" s="30"/>
      <c r="L583" s="60"/>
    </row>
    <row r="584" spans="1:12" ht="15">
      <c r="A584" s="67">
        <v>554</v>
      </c>
      <c r="B584" s="68" t="s">
        <v>1392</v>
      </c>
      <c r="C584" s="67" t="s">
        <v>1383</v>
      </c>
      <c r="D584" s="67" t="s">
        <v>1358</v>
      </c>
      <c r="E584" s="16" t="s">
        <v>1393</v>
      </c>
      <c r="F584" s="52">
        <f>G584+H584+I584+J584</f>
        <v>2059645</v>
      </c>
      <c r="G584" s="30">
        <v>211876</v>
      </c>
      <c r="H584" s="30">
        <v>673620</v>
      </c>
      <c r="I584" s="30">
        <v>126760</v>
      </c>
      <c r="J584" s="30">
        <v>1047389</v>
      </c>
      <c r="K584" s="30"/>
      <c r="L584" s="60"/>
    </row>
    <row r="585" spans="1:12" ht="15">
      <c r="A585" s="67">
        <v>555</v>
      </c>
      <c r="B585" s="68" t="s">
        <v>1395</v>
      </c>
      <c r="C585" s="67" t="s">
        <v>1385</v>
      </c>
      <c r="D585" s="67" t="s">
        <v>1358</v>
      </c>
      <c r="E585" s="16" t="s">
        <v>1396</v>
      </c>
      <c r="F585" s="52">
        <f>G585+H585+I585+J585</f>
        <v>1152558</v>
      </c>
      <c r="G585" s="30">
        <v>40000</v>
      </c>
      <c r="H585" s="30">
        <v>495503</v>
      </c>
      <c r="I585" s="30">
        <v>308600</v>
      </c>
      <c r="J585" s="30">
        <v>308455</v>
      </c>
      <c r="K585" s="30"/>
      <c r="L585" s="60"/>
    </row>
    <row r="586" spans="1:12" ht="15">
      <c r="A586" s="67">
        <v>556</v>
      </c>
      <c r="B586" s="68" t="s">
        <v>1398</v>
      </c>
      <c r="C586" s="67" t="s">
        <v>1388</v>
      </c>
      <c r="D586" s="67" t="s">
        <v>1358</v>
      </c>
      <c r="E586" s="16" t="s">
        <v>1399</v>
      </c>
      <c r="F586" s="52">
        <f>G586+H586+I586+J586</f>
        <v>2169311</v>
      </c>
      <c r="G586" s="30">
        <v>437200</v>
      </c>
      <c r="H586" s="30">
        <v>1374293</v>
      </c>
      <c r="I586" s="30">
        <v>52000</v>
      </c>
      <c r="J586" s="30">
        <v>305818</v>
      </c>
      <c r="K586" s="30"/>
      <c r="L586" s="60"/>
    </row>
    <row r="587" spans="1:12" ht="15">
      <c r="A587" s="67">
        <v>557</v>
      </c>
      <c r="B587" s="68" t="s">
        <v>1401</v>
      </c>
      <c r="C587" s="67" t="s">
        <v>1391</v>
      </c>
      <c r="D587" s="67" t="s">
        <v>1358</v>
      </c>
      <c r="E587" s="16" t="s">
        <v>1402</v>
      </c>
      <c r="F587" s="52">
        <f>G587+H587+I587+J587</f>
        <v>1287130</v>
      </c>
      <c r="G587" s="30">
        <v>106810</v>
      </c>
      <c r="H587" s="30">
        <v>634595</v>
      </c>
      <c r="I587" s="30">
        <v>135115</v>
      </c>
      <c r="J587" s="30">
        <v>410610</v>
      </c>
      <c r="K587" s="50"/>
      <c r="L587" s="60"/>
    </row>
    <row r="588" spans="1:12" ht="15">
      <c r="A588" s="67">
        <v>558</v>
      </c>
      <c r="B588" s="68" t="s">
        <v>1404</v>
      </c>
      <c r="C588" s="67" t="s">
        <v>1394</v>
      </c>
      <c r="D588" s="67" t="s">
        <v>1358</v>
      </c>
      <c r="E588" s="16" t="s">
        <v>1405</v>
      </c>
      <c r="F588" s="52">
        <f>G588+H588+I588+J588</f>
        <v>1200925</v>
      </c>
      <c r="G588" s="30">
        <v>376150</v>
      </c>
      <c r="H588" s="30">
        <v>543655</v>
      </c>
      <c r="I588" s="30">
        <v>139245</v>
      </c>
      <c r="J588" s="30">
        <v>141875</v>
      </c>
      <c r="K588" s="30"/>
      <c r="L588" s="60"/>
    </row>
    <row r="589" spans="1:12" ht="15">
      <c r="A589" s="67">
        <v>559</v>
      </c>
      <c r="B589" s="68" t="s">
        <v>1407</v>
      </c>
      <c r="C589" s="67" t="s">
        <v>1397</v>
      </c>
      <c r="D589" s="67" t="s">
        <v>1358</v>
      </c>
      <c r="E589" s="16" t="s">
        <v>1408</v>
      </c>
      <c r="F589" s="52">
        <f>G589+H589+I589+J589</f>
        <v>7442251</v>
      </c>
      <c r="G589" s="30">
        <v>4081572</v>
      </c>
      <c r="H589" s="30">
        <v>1059590</v>
      </c>
      <c r="I589" s="30">
        <v>42800</v>
      </c>
      <c r="J589" s="30">
        <v>2258289</v>
      </c>
      <c r="K589" s="30"/>
      <c r="L589" s="60"/>
    </row>
    <row r="590" spans="1:12" ht="15">
      <c r="A590" s="67">
        <v>560</v>
      </c>
      <c r="B590" s="68" t="s">
        <v>1410</v>
      </c>
      <c r="C590" s="67" t="s">
        <v>1400</v>
      </c>
      <c r="D590" s="67" t="s">
        <v>1358</v>
      </c>
      <c r="E590" s="16" t="s">
        <v>1761</v>
      </c>
      <c r="F590" s="52">
        <f>G590+H590+I590+J590</f>
        <v>2845365</v>
      </c>
      <c r="G590" s="30">
        <v>13000</v>
      </c>
      <c r="H590" s="30">
        <v>2120530</v>
      </c>
      <c r="I590" s="30">
        <v>0</v>
      </c>
      <c r="J590" s="30">
        <v>711835</v>
      </c>
      <c r="K590" s="30"/>
      <c r="L590" s="60"/>
    </row>
    <row r="591" spans="1:12" ht="15">
      <c r="A591" s="67">
        <v>561</v>
      </c>
      <c r="B591" s="68" t="s">
        <v>1412</v>
      </c>
      <c r="C591" s="67" t="s">
        <v>1403</v>
      </c>
      <c r="D591" s="67" t="s">
        <v>1358</v>
      </c>
      <c r="E591" s="16" t="s">
        <v>1413</v>
      </c>
      <c r="F591" s="52">
        <f>G591+H591+I591+J591</f>
        <v>666870</v>
      </c>
      <c r="G591" s="30">
        <v>0</v>
      </c>
      <c r="H591" s="30">
        <v>491490</v>
      </c>
      <c r="I591" s="30">
        <v>9310</v>
      </c>
      <c r="J591" s="30">
        <v>166070</v>
      </c>
      <c r="K591" s="30"/>
      <c r="L591" s="60"/>
    </row>
    <row r="592" spans="1:12" ht="15">
      <c r="A592" s="67">
        <v>562</v>
      </c>
      <c r="B592" s="70">
        <v>41090</v>
      </c>
      <c r="C592" s="71" t="s">
        <v>2283</v>
      </c>
      <c r="D592" s="67" t="s">
        <v>1358</v>
      </c>
      <c r="E592" s="16" t="s">
        <v>1283</v>
      </c>
      <c r="F592" s="52" t="s">
        <v>1284</v>
      </c>
      <c r="G592" s="52"/>
      <c r="H592" s="52"/>
      <c r="I592" s="52"/>
      <c r="J592" s="52"/>
      <c r="K592" s="30"/>
      <c r="L592" s="60"/>
    </row>
    <row r="593" spans="1:12" ht="15">
      <c r="A593" s="67">
        <v>563</v>
      </c>
      <c r="B593" s="68" t="s">
        <v>1415</v>
      </c>
      <c r="C593" s="67" t="s">
        <v>1406</v>
      </c>
      <c r="D593" s="67" t="s">
        <v>1358</v>
      </c>
      <c r="E593" s="16" t="s">
        <v>1416</v>
      </c>
      <c r="F593" s="52">
        <f>G593+H593+I593+J593</f>
        <v>9430902</v>
      </c>
      <c r="G593" s="30">
        <v>0</v>
      </c>
      <c r="H593" s="30">
        <v>4067356</v>
      </c>
      <c r="I593" s="30">
        <v>12700</v>
      </c>
      <c r="J593" s="30">
        <v>5350846</v>
      </c>
      <c r="K593" s="53"/>
      <c r="L593" s="53"/>
    </row>
    <row r="594" spans="1:12" ht="15">
      <c r="A594" s="67">
        <v>564</v>
      </c>
      <c r="B594" s="68" t="s">
        <v>1418</v>
      </c>
      <c r="C594" s="67" t="s">
        <v>1409</v>
      </c>
      <c r="D594" s="67" t="s">
        <v>1358</v>
      </c>
      <c r="E594" s="16" t="s">
        <v>1419</v>
      </c>
      <c r="F594" s="52">
        <f>G594+H594+I594+J594</f>
        <v>4663028</v>
      </c>
      <c r="G594" s="30">
        <v>236500</v>
      </c>
      <c r="H594" s="30">
        <v>492336</v>
      </c>
      <c r="I594" s="30">
        <v>3570300</v>
      </c>
      <c r="J594" s="30">
        <v>363892</v>
      </c>
      <c r="K594" s="53"/>
      <c r="L594" s="53"/>
    </row>
    <row r="595" spans="1:12" ht="15">
      <c r="A595" s="67">
        <v>565</v>
      </c>
      <c r="B595" s="68" t="s">
        <v>1421</v>
      </c>
      <c r="C595" s="67" t="s">
        <v>1411</v>
      </c>
      <c r="D595" s="67" t="s">
        <v>1358</v>
      </c>
      <c r="E595" s="16" t="s">
        <v>1422</v>
      </c>
      <c r="F595" s="52">
        <f>G595+H595+I595+J595</f>
        <v>5519419</v>
      </c>
      <c r="G595" s="30">
        <v>3489269</v>
      </c>
      <c r="H595" s="30">
        <v>924526</v>
      </c>
      <c r="I595" s="30">
        <v>22400</v>
      </c>
      <c r="J595" s="30">
        <v>1083224</v>
      </c>
      <c r="K595" s="53"/>
      <c r="L595" s="53"/>
    </row>
    <row r="596" spans="1:12" s="5" customFormat="1" ht="15">
      <c r="A596" s="67">
        <v>566</v>
      </c>
      <c r="B596" s="68" t="s">
        <v>1423</v>
      </c>
      <c r="C596" s="67" t="s">
        <v>1414</v>
      </c>
      <c r="D596" s="67" t="s">
        <v>1358</v>
      </c>
      <c r="E596" s="16" t="s">
        <v>1694</v>
      </c>
      <c r="F596" s="52">
        <f>G596+H596+I596+J596</f>
        <v>5396703</v>
      </c>
      <c r="G596" s="30">
        <v>391150</v>
      </c>
      <c r="H596" s="30">
        <v>2099369</v>
      </c>
      <c r="I596" s="30">
        <v>924635</v>
      </c>
      <c r="J596" s="30">
        <v>1981549</v>
      </c>
      <c r="K596" s="53"/>
      <c r="L596" s="53"/>
    </row>
    <row r="597" spans="1:12" ht="15">
      <c r="A597" s="67">
        <v>567</v>
      </c>
      <c r="B597" s="68" t="s">
        <v>1424</v>
      </c>
      <c r="C597" s="67" t="s">
        <v>1417</v>
      </c>
      <c r="D597" s="67" t="s">
        <v>1358</v>
      </c>
      <c r="E597" s="16" t="s">
        <v>1425</v>
      </c>
      <c r="F597" s="52">
        <f>G597+H597+I597+J597</f>
        <v>5790529</v>
      </c>
      <c r="G597" s="30">
        <v>292710</v>
      </c>
      <c r="H597" s="30">
        <v>1273679</v>
      </c>
      <c r="I597" s="30">
        <v>114600</v>
      </c>
      <c r="J597" s="30">
        <v>4109540</v>
      </c>
      <c r="K597" s="53"/>
      <c r="L597" s="53"/>
    </row>
    <row r="598" spans="1:12" s="6" customFormat="1" ht="15.75">
      <c r="A598" s="23">
        <v>568</v>
      </c>
      <c r="B598" s="72"/>
      <c r="C598" s="26" t="s">
        <v>1420</v>
      </c>
      <c r="D598" s="23"/>
      <c r="E598" s="57" t="s">
        <v>1282</v>
      </c>
      <c r="F598" s="52">
        <f>G598+H598+I598+J598</f>
        <v>339889844</v>
      </c>
      <c r="G598" s="30">
        <v>2977001</v>
      </c>
      <c r="H598" s="30">
        <v>693017</v>
      </c>
      <c r="I598" s="30">
        <v>186252307</v>
      </c>
      <c r="J598" s="30">
        <v>149967519</v>
      </c>
      <c r="K598" s="53"/>
      <c r="L598" s="53"/>
    </row>
    <row r="599" spans="6:10" ht="15">
      <c r="F599" s="53"/>
      <c r="G599" s="53"/>
      <c r="H599" s="53"/>
      <c r="I599" s="53"/>
      <c r="J599" s="53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2005-02-08T21:29:36Z</cp:lastPrinted>
  <dcterms:created xsi:type="dcterms:W3CDTF">2002-03-27T21:40:16Z</dcterms:created>
  <dcterms:modified xsi:type="dcterms:W3CDTF">2012-06-08T15:42:17Z</dcterms:modified>
  <cp:category/>
  <cp:version/>
  <cp:contentType/>
  <cp:contentStatus/>
</cp:coreProperties>
</file>