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2730" windowWidth="21600" windowHeight="113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<sst xmlns="http://schemas.openxmlformats.org/spreadsheetml/2006/main" count="10153" uniqueCount="2301">
  <si>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</si>
  <si>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</si>
  <si>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</si>
  <si>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</si>
  <si>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</si>
  <si>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</si>
  <si>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</si>
  <si>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</si>
  <si>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</si>
  <si>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</si>
  <si>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</si>
  <si>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</si>
  <si>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</si>
  <si>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</si>
  <si>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</si>
  <si>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</si>
  <si>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</si>
  <si>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</si>
  <si>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</si>
  <si>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</si>
  <si>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</si>
  <si>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</si>
  <si>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</si>
  <si>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</si>
  <si>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</si>
  <si>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</si>
  <si>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</si>
  <si>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</si>
  <si>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</si>
  <si>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</si>
  <si>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</si>
  <si>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</si>
  <si>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</si>
  <si>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</si>
  <si>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</si>
  <si>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</si>
  <si>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</si>
  <si>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</si>
  <si>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</si>
  <si>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</si>
  <si>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</si>
  <si>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</si>
  <si>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</si>
  <si>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</si>
  <si>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</si>
  <si>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</si>
  <si>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</si>
  <si>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</si>
  <si>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</si>
  <si>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</si>
  <si>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</si>
  <si>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</si>
  <si>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</si>
  <si>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</si>
  <si>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</si>
  <si>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</si>
  <si>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</si>
  <si>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</si>
  <si>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</si>
  <si>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</si>
  <si>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</si>
  <si>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</si>
  <si>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</si>
  <si>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</si>
  <si>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</si>
  <si>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</si>
  <si>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</si>
  <si>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</si>
  <si>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</si>
  <si>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</si>
  <si>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</si>
  <si>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</si>
  <si>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</si>
  <si>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</si>
  <si>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</si>
  <si>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</si>
  <si>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</si>
  <si>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</si>
  <si>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</si>
  <si>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</si>
  <si>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</si>
  <si>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</si>
  <si>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</si>
  <si>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</si>
  <si>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</si>
  <si>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</si>
  <si>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</si>
  <si>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</si>
  <si>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</si>
  <si>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</si>
  <si>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</si>
  <si>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</si>
  <si>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</si>
  <si>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</si>
  <si>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</si>
  <si>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</si>
  <si>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</si>
  <si>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</si>
  <si>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</si>
  <si>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</si>
  <si>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</si>
  <si>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</si>
  <si>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</si>
  <si>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</si>
  <si>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</si>
  <si>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</si>
  <si>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</si>
  <si>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</si>
  <si>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</si>
  <si>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</si>
  <si>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</si>
  <si>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</si>
  <si>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</si>
  <si>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</si>
  <si>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</si>
  <si>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</si>
  <si>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</si>
  <si>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</si>
  <si>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</si>
  <si>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</si>
  <si>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</si>
  <si>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</si>
  <si>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</si>
  <si>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</si>
  <si>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</si>
  <si>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</si>
  <si>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</si>
  <si>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</si>
  <si>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</si>
  <si>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</si>
  <si>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</si>
  <si>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</si>
  <si>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</si>
  <si>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</si>
  <si>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</si>
  <si>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</si>
  <si>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</si>
  <si>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</si>
  <si>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</si>
  <si>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</si>
  <si>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</si>
  <si>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</si>
  <si>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</si>
  <si>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</si>
  <si>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</si>
  <si>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</si>
  <si>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</si>
  <si>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</si>
  <si>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</si>
  <si>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</si>
  <si>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</si>
  <si>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</si>
  <si>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</si>
  <si>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</si>
  <si>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</si>
  <si>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</si>
  <si>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</si>
  <si>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</si>
  <si>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</si>
  <si>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</si>
  <si>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</si>
  <si>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</si>
  <si>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</si>
  <si>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</si>
  <si>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</si>
  <si>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</si>
  <si>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</si>
  <si>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</si>
  <si>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</si>
  <si>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</si>
  <si>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</si>
  <si>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</si>
  <si>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</si>
  <si>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</si>
  <si>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</si>
  <si>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</si>
  <si>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</si>
  <si>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</si>
  <si>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</si>
  <si>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</si>
  <si>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</si>
  <si>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</si>
  <si>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</si>
  <si>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</si>
  <si>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</si>
  <si>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</si>
  <si>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</si>
  <si>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</si>
  <si>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</si>
  <si>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</si>
  <si>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</si>
  <si>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</si>
  <si>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</si>
  <si>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</si>
  <si>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</si>
  <si>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</si>
  <si>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</si>
  <si>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</si>
  <si>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</si>
  <si>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</si>
  <si>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</si>
  <si>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</si>
  <si>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</si>
  <si>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</si>
  <si>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</si>
  <si>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</si>
  <si>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</si>
  <si>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</si>
  <si>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</si>
  <si>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</si>
  <si>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</si>
  <si>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</si>
  <si>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</si>
  <si>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</si>
  <si>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</si>
  <si>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</si>
  <si>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</si>
  <si>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</si>
  <si>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</si>
  <si>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</si>
  <si>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</si>
  <si>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</si>
  <si>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</si>
  <si>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</si>
  <si>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</si>
  <si>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</si>
  <si>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</si>
  <si>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</si>
  <si>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</si>
  <si>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</si>
  <si>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</si>
  <si>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</si>
  <si>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</si>
  <si>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</si>
  <si>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</si>
  <si>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</si>
  <si>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</si>
  <si>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</si>
  <si>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</si>
  <si>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</si>
  <si>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</si>
  <si>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</si>
  <si>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</si>
  <si>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</si>
  <si>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</si>
  <si>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</si>
  <si>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</si>
  <si>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</si>
  <si>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</si>
  <si>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</si>
  <si>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</si>
  <si>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</si>
  <si>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</si>
  <si>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</si>
  <si>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</si>
  <si>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</si>
  <si>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</si>
  <si>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</si>
  <si>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</si>
  <si>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</si>
  <si>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</si>
  <si>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</si>
  <si>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</si>
  <si>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</si>
  <si>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</si>
  <si>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</si>
  <si>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</si>
  <si>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</si>
  <si>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</si>
  <si>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</si>
  <si>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</si>
  <si>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</si>
  <si>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</si>
  <si>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</si>
  <si>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</si>
  <si>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</si>
  <si>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</si>
  <si>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</si>
  <si>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</si>
  <si>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</si>
  <si>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</si>
  <si>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</si>
  <si>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</si>
  <si>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</si>
  <si>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</si>
  <si>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</si>
  <si>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</si>
  <si>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</si>
  <si>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</si>
  <si>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</si>
  <si>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</si>
  <si>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</si>
  <si>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</si>
  <si>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</si>
  <si>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</si>
  <si>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</si>
  <si>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</si>
  <si>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</si>
  <si>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</si>
  <si>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</si>
  <si>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</si>
  <si>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</si>
  <si>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</si>
  <si>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</si>
  <si>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</si>
  <si>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</si>
  <si>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</si>
  <si>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</si>
  <si>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</si>
  <si>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</si>
  <si>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</si>
  <si>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</si>
  <si>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</si>
  <si>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</si>
  <si>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</si>
  <si>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</si>
  <si>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</si>
  <si>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</si>
  <si>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</si>
  <si>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</si>
  <si>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</si>
  <si>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</si>
  <si>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</si>
  <si>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</si>
  <si>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</si>
  <si>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</si>
  <si>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</si>
  <si>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</si>
  <si>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</si>
  <si>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</si>
  <si>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</si>
  <si>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</si>
  <si>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</si>
  <si>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</si>
  <si>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</si>
  <si>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</si>
  <si>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</si>
  <si>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</si>
  <si>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</si>
  <si>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</si>
  <si>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</si>
  <si>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</si>
  <si>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</si>
  <si>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</si>
  <si>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</si>
  <si>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</si>
  <si>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</si>
  <si>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</si>
  <si>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</si>
  <si>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</si>
  <si>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</si>
  <si>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</si>
  <si>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</si>
  <si>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</si>
  <si>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</si>
  <si>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</si>
  <si>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</si>
  <si>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</si>
  <si>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</si>
  <si>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</si>
  <si>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</si>
  <si>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</si>
  <si>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</si>
  <si>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</si>
  <si>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</si>
  <si>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</si>
  <si>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</si>
  <si>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</si>
  <si>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</si>
  <si>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</si>
  <si>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</si>
  <si>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</si>
  <si>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</si>
  <si>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</si>
  <si>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</si>
  <si>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</si>
  <si>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</si>
  <si>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</si>
  <si>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</si>
  <si>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</si>
  <si>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</si>
  <si>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</si>
  <si>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</si>
  <si>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</si>
  <si>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</si>
  <si>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</si>
  <si>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</si>
  <si>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</si>
  <si>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</si>
  <si>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</si>
  <si>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</si>
  <si>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</si>
  <si>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</si>
  <si>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</si>
  <si>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</si>
  <si>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</si>
  <si>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</si>
  <si>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</si>
  <si>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</si>
  <si>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</si>
  <si>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</si>
  <si>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</si>
  <si>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</si>
  <si>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</si>
  <si>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</si>
  <si>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</si>
  <si>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</si>
  <si>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</si>
  <si>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</si>
  <si>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</si>
  <si>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</si>
  <si>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</si>
  <si>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</si>
  <si>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</si>
  <si>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</si>
  <si>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</si>
  <si>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</si>
  <si>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</si>
  <si>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</si>
  <si>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</si>
  <si>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</si>
  <si>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</si>
  <si>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</si>
  <si>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</si>
  <si>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</si>
  <si>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</si>
  <si>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</si>
  <si>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</si>
  <si>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</si>
  <si>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</si>
  <si>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</si>
  <si>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</si>
  <si>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</si>
  <si>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</si>
  <si>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</si>
  <si>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</si>
  <si>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</si>
  <si>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</si>
  <si>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</si>
  <si>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</si>
  <si>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</si>
  <si>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</si>
  <si>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</si>
  <si>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</si>
  <si>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</si>
  <si>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</si>
  <si>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</si>
  <si>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</si>
  <si>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</si>
  <si>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</si>
  <si>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</si>
  <si>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</si>
  <si>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</si>
  <si>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</si>
  <si>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</si>
  <si>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</si>
  <si>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</si>
  <si>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</si>
  <si>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</si>
  <si>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</si>
  <si>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</si>
  <si>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</si>
  <si>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</si>
  <si>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</si>
  <si>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</si>
  <si>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</si>
  <si>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</si>
  <si>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</si>
  <si>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</si>
  <si>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</si>
  <si>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</si>
  <si>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</si>
  <si>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</si>
  <si>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</si>
  <si>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</si>
  <si>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</si>
  <si>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</si>
  <si>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</si>
  <si>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</si>
  <si>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</si>
  <si>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</si>
  <si>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</si>
  <si>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</si>
  <si>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</si>
  <si>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</si>
  <si>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</si>
  <si>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</si>
  <si>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</si>
  <si>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</si>
  <si>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</si>
  <si>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</si>
  <si>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</si>
  <si>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</si>
  <si>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</si>
  <si>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</si>
  <si>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</si>
  <si>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</si>
  <si>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</si>
  <si>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</si>
  <si>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</si>
  <si>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</si>
  <si>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</si>
  <si>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</si>
  <si>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</si>
  <si>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</si>
  <si>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</si>
  <si>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</si>
  <si>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</si>
  <si>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</si>
  <si>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</si>
  <si>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</si>
  <si>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</si>
  <si>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</si>
  <si>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</si>
  <si>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</si>
  <si>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</si>
  <si>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</si>
  <si>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</si>
  <si>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</si>
  <si>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</si>
  <si>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</si>
  <si>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</si>
  <si>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</si>
  <si>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</si>
  <si>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</si>
  <si>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</si>
  <si>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</si>
  <si>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</si>
  <si>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</si>
  <si>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</si>
  <si>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</si>
  <si>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</si>
  <si>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</si>
  <si>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</si>
  <si>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</si>
  <si>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</si>
  <si>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</si>
  <si>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</si>
  <si>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</si>
  <si>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</si>
  <si>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</si>
  <si>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</si>
  <si>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</si>
  <si>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</si>
  <si>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</si>
  <si>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</si>
  <si>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</si>
  <si>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</si>
  <si>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</si>
  <si>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</si>
  <si>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</si>
  <si>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</si>
  <si>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</si>
  <si>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</si>
  <si>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</si>
  <si>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</si>
  <si>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</si>
  <si>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</si>
  <si>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</si>
  <si>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</si>
  <si>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</si>
  <si>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</si>
  <si>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</si>
  <si>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</si>
  <si>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</si>
  <si>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</si>
  <si>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</si>
  <si>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</si>
  <si>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</si>
  <si>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</si>
  <si>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</si>
  <si>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</si>
  <si>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</si>
  <si>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</si>
  <si>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</si>
  <si>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</si>
  <si>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</si>
  <si>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</si>
  <si>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</si>
  <si>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</si>
  <si>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</si>
  <si>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</si>
  <si>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</si>
  <si>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</si>
  <si>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</si>
  <si>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</si>
  <si>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</si>
  <si>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</si>
  <si>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</si>
  <si>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</si>
  <si>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</si>
  <si>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</si>
  <si>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</si>
  <si>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</si>
  <si>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</si>
  <si>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</si>
  <si>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</si>
  <si>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</si>
  <si>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</si>
  <si>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</si>
  <si>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</si>
  <si>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</si>
  <si>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</si>
  <si>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</si>
  <si>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</si>
  <si>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</si>
  <si>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</si>
  <si>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</si>
  <si>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</si>
  <si>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</si>
  <si>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</si>
  <si>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</si>
  <si>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</si>
  <si>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</si>
  <si>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</si>
  <si>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</si>
  <si>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</si>
  <si>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</si>
  <si>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</si>
  <si>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</si>
  <si>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</si>
  <si>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</si>
  <si>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</si>
  <si>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</si>
  <si>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</si>
  <si>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</si>
  <si>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</si>
  <si>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</si>
  <si>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</si>
  <si>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</si>
  <si>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</si>
  <si>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</si>
  <si>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</si>
  <si>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</si>
  <si>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</si>
  <si>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</si>
  <si>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</si>
  <si>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</si>
  <si>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</si>
  <si>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</si>
  <si>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</si>
  <si>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</si>
  <si>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</si>
  <si>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</si>
  <si>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</si>
  <si>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</si>
  <si>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</si>
  <si>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</si>
  <si>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</si>
  <si>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</si>
  <si>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</si>
  <si>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</si>
  <si>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</si>
  <si>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</si>
  <si>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</si>
  <si>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</si>
  <si>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</si>
  <si>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</si>
  <si>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</si>
  <si>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</si>
  <si>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</si>
  <si>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</si>
  <si>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</si>
  <si>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</si>
  <si>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</si>
  <si>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</si>
  <si>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</si>
  <si>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</si>
  <si>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</si>
  <si>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</si>
  <si>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</si>
  <si>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</si>
  <si>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</si>
  <si>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</si>
  <si>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</si>
  <si>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</si>
  <si>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</si>
  <si>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</si>
  <si>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</si>
  <si>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</si>
  <si>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</si>
  <si>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</si>
  <si>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</si>
  <si>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</si>
  <si>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</si>
  <si>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</si>
  <si>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</si>
  <si>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</si>
  <si>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</si>
  <si>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</si>
  <si>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</si>
  <si>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</si>
  <si>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</si>
  <si>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</si>
  <si>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</si>
  <si>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</si>
  <si>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</si>
  <si>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</si>
  <si>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</si>
  <si>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</si>
  <si>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</si>
  <si>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</si>
  <si>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</si>
  <si>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</si>
  <si>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</si>
  <si>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</si>
  <si>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</si>
  <si>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</si>
  <si>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</si>
  <si>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</si>
  <si>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</si>
  <si>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</si>
  <si>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</si>
  <si>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</si>
  <si>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</si>
  <si>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</si>
  <si>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</si>
  <si>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</si>
  <si>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</si>
  <si>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</si>
  <si>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</si>
  <si>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</si>
  <si>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</si>
  <si>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</si>
  <si>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</si>
  <si>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</si>
  <si>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</si>
  <si>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</si>
  <si>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</si>
  <si>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</si>
  <si>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</si>
  <si>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</si>
  <si>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</si>
  <si>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</si>
  <si>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</si>
  <si>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</si>
  <si>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</si>
  <si>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</si>
  <si>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</si>
  <si>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</si>
  <si>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</si>
  <si>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</si>
  <si>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</si>
  <si>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</si>
  <si>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</si>
  <si>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</si>
  <si>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</si>
  <si>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</si>
  <si>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</si>
  <si>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</si>
  <si>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</si>
  <si>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</si>
  <si>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</si>
  <si>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</si>
  <si>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</si>
  <si>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</si>
  <si>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</si>
  <si>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</si>
  <si>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</si>
  <si>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</si>
  <si>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</si>
  <si>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</si>
  <si>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</si>
  <si>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</si>
  <si>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</si>
  <si>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</si>
  <si>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</si>
  <si>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</si>
  <si>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</si>
  <si>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</si>
  <si>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</si>
  <si>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</si>
  <si>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</si>
  <si>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</si>
  <si>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</si>
  <si>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</si>
  <si>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</si>
  <si>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</si>
  <si>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</si>
  <si>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</si>
  <si>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</si>
  <si>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</si>
  <si>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</si>
  <si>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</si>
  <si>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</si>
  <si>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</si>
  <si>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</si>
  <si>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</si>
  <si>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</si>
  <si>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</si>
  <si>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</si>
  <si>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</si>
  <si>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</si>
  <si>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</si>
  <si>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</si>
  <si>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</si>
  <si>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</si>
  <si>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</si>
  <si>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</si>
  <si>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</si>
  <si>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</si>
  <si>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</si>
  <si>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</si>
  <si>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</si>
  <si>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</si>
  <si>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</si>
  <si>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</si>
  <si>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</si>
  <si>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</si>
  <si>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</si>
  <si>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</si>
  <si>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</si>
  <si>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</si>
  <si>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</si>
  <si>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</si>
  <si>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</si>
  <si>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</si>
  <si>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</si>
  <si>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</si>
  <si>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</si>
  <si>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</si>
  <si>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</si>
  <si>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</si>
  <si>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</si>
  <si>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</si>
  <si>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</si>
  <si>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</si>
  <si>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</si>
  <si>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</si>
  <si>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</si>
  <si>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</si>
  <si>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</si>
  <si>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</si>
  <si>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</si>
  <si>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</si>
  <si>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</si>
  <si>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</si>
  <si>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</si>
  <si>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</si>
  <si>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</si>
  <si>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</si>
  <si>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</si>
  <si>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</si>
  <si>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</si>
  <si>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</si>
  <si>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</si>
  <si>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</si>
  <si>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</si>
  <si>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</si>
  <si>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</si>
  <si>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</si>
  <si>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</si>
  <si>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</si>
  <si>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</si>
  <si>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</si>
  <si>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</si>
  <si>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</si>
  <si>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</si>
  <si>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</si>
  <si>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</si>
  <si>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</si>
  <si>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</si>
  <si>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</si>
  <si>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</si>
  <si>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</si>
  <si>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</si>
  <si>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</si>
  <si>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</si>
  <si>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</si>
  <si>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</si>
  <si>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</si>
  <si>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</si>
  <si>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</si>
  <si>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</si>
  <si>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</si>
  <si>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</si>
  <si>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</si>
  <si>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</si>
  <si>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</si>
  <si>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</si>
  <si>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</si>
  <si>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</si>
  <si>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</si>
  <si>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</si>
  <si>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</si>
  <si>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</si>
  <si>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</si>
  <si>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</si>
  <si>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</si>
  <si>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</si>
  <si>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</si>
  <si>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</si>
  <si>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</si>
  <si>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</si>
  <si>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</si>
  <si>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</si>
  <si>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</si>
  <si>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</si>
  <si>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</si>
  <si>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</si>
  <si>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</si>
  <si>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</si>
  <si>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</si>
  <si>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</si>
  <si>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</si>
  <si>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</si>
  <si>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</si>
  <si>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</si>
  <si>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</si>
  <si>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</si>
  <si>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</si>
  <si>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</si>
  <si>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</si>
  <si>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</si>
  <si>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</si>
  <si>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</si>
  <si>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</si>
  <si>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</si>
  <si>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</si>
  <si>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</si>
  <si>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</si>
  <si>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</si>
  <si>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</si>
  <si>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</si>
  <si>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</si>
  <si>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</si>
  <si>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</si>
  <si>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</si>
  <si>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</si>
  <si>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</si>
  <si>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</si>
  <si>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</si>
  <si>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</si>
  <si>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</si>
  <si>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</si>
  <si>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</si>
  <si>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</si>
  <si>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</si>
  <si>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</si>
  <si>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</si>
  <si>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</si>
  <si>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</si>
  <si>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</si>
  <si>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</si>
  <si>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</si>
  <si>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</si>
  <si>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</si>
  <si>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</si>
  <si>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</si>
  <si>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</si>
  <si>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</si>
  <si>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</si>
  <si>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</si>
  <si>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</si>
  <si>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</si>
  <si>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</si>
  <si>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</si>
  <si>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</si>
  <si>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</si>
  <si>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</si>
  <si>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</si>
  <si>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</si>
  <si>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</si>
  <si>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</si>
  <si>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</si>
  <si>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</si>
  <si>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</si>
  <si>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</si>
  <si>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</si>
  <si>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</si>
  <si>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</si>
  <si>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</si>
  <si>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</si>
  <si>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</si>
  <si>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</si>
  <si>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</si>
  <si>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</si>
  <si>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</si>
  <si>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</si>
  <si>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</si>
  <si>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</si>
  <si>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</si>
  <si>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</si>
  <si>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</si>
  <si>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</si>
  <si>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</si>
  <si>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</si>
  <si>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</si>
  <si>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</si>
  <si>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</si>
  <si>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</si>
  <si>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</si>
  <si>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</si>
  <si>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</si>
  <si>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</si>
  <si>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</si>
  <si>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</si>
  <si>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</si>
  <si>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</si>
  <si>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</si>
  <si>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</si>
  <si>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</si>
  <si>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</si>
  <si>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</si>
  <si>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</si>
  <si>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</si>
  <si>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</si>
  <si>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</si>
  <si>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</si>
  <si>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</si>
  <si>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</si>
  <si>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</si>
  <si>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</si>
  <si>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</si>
  <si>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</si>
  <si>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</si>
  <si>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</si>
  <si>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</si>
  <si>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</si>
  <si>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</si>
  <si>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</si>
  <si>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</si>
  <si>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</si>
  <si>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</si>
  <si>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</si>
  <si>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</si>
  <si>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</si>
  <si>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</si>
  <si>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</si>
  <si>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</si>
  <si>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</si>
  <si>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</si>
  <si>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</si>
  <si>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</si>
  <si>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</si>
  <si>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</si>
  <si>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</si>
  <si>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</si>
  <si>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</si>
  <si>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</si>
  <si>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</si>
  <si>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</si>
  <si>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</si>
  <si>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</si>
  <si>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</si>
  <si>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</si>
  <si>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</si>
  <si>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</si>
  <si>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</si>
  <si>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</si>
  <si>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</si>
  <si>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</si>
  <si>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</si>
  <si>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</si>
  <si>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</si>
  <si>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</si>
  <si>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</si>
  <si>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</si>
  <si>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</si>
  <si>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</si>
  <si>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</si>
  <si>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</si>
  <si>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</si>
  <si>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</si>
  <si>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</si>
  <si>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</si>
  <si>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</si>
  <si>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</si>
  <si>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</si>
  <si>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</si>
  <si>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</si>
  <si>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</si>
  <si>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</si>
  <si>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</si>
  <si>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</si>
  <si>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</si>
  <si>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</si>
  <si>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</si>
  <si>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</si>
  <si>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</si>
  <si>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</si>
  <si>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</si>
  <si>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</si>
  <si>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</si>
  <si>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</si>
  <si>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</si>
  <si>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</si>
  <si>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</si>
  <si>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</si>
  <si>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</si>
  <si>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</si>
  <si>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</si>
  <si>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</si>
  <si>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</si>
  <si>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</si>
  <si>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</si>
  <si>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</si>
  <si>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</si>
  <si>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</si>
  <si>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</si>
  <si>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</si>
  <si>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</si>
  <si>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</si>
  <si>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</si>
  <si>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</si>
  <si>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</si>
  <si>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</si>
  <si>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</si>
  <si>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</si>
  <si>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</si>
  <si>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</si>
  <si>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</si>
  <si>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</si>
  <si>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</si>
  <si>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</si>
  <si>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</si>
  <si>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</si>
  <si>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</si>
  <si>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</si>
  <si>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</si>
  <si>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</si>
  <si>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</si>
  <si>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</si>
  <si>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</si>
  <si>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</si>
  <si>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</si>
  <si>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</si>
  <si>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</si>
  <si>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</si>
  <si>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</si>
  <si>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</si>
  <si>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</si>
  <si>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</si>
  <si>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</si>
  <si>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</si>
  <si>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</si>
  <si>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</si>
  <si>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</si>
  <si>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</si>
  <si>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</si>
  <si>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</si>
  <si>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</si>
  <si>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</si>
  <si>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</si>
  <si>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</si>
  <si>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</si>
  <si>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</si>
  <si>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</si>
  <si>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</si>
  <si>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</si>
  <si>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</si>
  <si>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</si>
  <si>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</si>
  <si>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</si>
  <si>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</si>
  <si>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</si>
  <si>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</si>
  <si>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</si>
  <si>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</si>
  <si>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</si>
  <si>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</si>
  <si>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</si>
  <si>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</si>
  <si>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</si>
  <si>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</si>
  <si>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</si>
  <si>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</si>
  <si>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</si>
  <si>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</si>
  <si>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</si>
  <si>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</si>
  <si>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</si>
  <si>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</si>
  <si>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</si>
  <si>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</si>
  <si>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</si>
  <si>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</si>
  <si>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</si>
  <si>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</si>
  <si>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</si>
  <si>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</si>
  <si>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</si>
  <si>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</si>
  <si>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</si>
  <si>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</si>
  <si>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</si>
  <si>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</si>
  <si>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</si>
  <si>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</si>
  <si>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</si>
  <si>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</si>
  <si>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</si>
  <si>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</si>
  <si>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</si>
  <si>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</si>
  <si>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</si>
  <si>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</si>
  <si>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</si>
  <si>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</si>
  <si>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</si>
  <si>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</si>
  <si>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</si>
  <si>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</si>
  <si>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</si>
  <si>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</si>
  <si>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</si>
  <si>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</si>
  <si>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</si>
  <si>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</si>
  <si>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</si>
  <si>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</si>
  <si>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</si>
  <si>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</si>
  <si>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</si>
  <si>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</si>
  <si>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</si>
  <si>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</si>
  <si>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</si>
  <si>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</si>
  <si>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</si>
  <si>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</si>
  <si>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</si>
  <si>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</si>
  <si>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</si>
  <si>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</si>
  <si>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</si>
  <si>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</si>
  <si>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</si>
  <si>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</si>
  <si>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</si>
  <si>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</si>
  <si>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</si>
  <si>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</si>
  <si>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</si>
  <si>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</si>
  <si>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</si>
  <si>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</si>
  <si>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</si>
  <si>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</si>
  <si>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</si>
  <si>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</si>
  <si>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</si>
  <si>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</si>
  <si>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</si>
  <si>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</si>
  <si>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</si>
  <si>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</si>
  <si>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</si>
  <si>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</si>
  <si>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</si>
  <si>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</si>
  <si>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</si>
  <si>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</si>
  <si>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</si>
  <si>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</si>
  <si>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</si>
  <si>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</si>
  <si>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</si>
  <si>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</si>
  <si>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</si>
  <si>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</si>
  <si>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</si>
  <si>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</si>
  <si>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</si>
  <si>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</si>
  <si>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</si>
  <si>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</si>
  <si>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</si>
  <si>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</si>
  <si>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</si>
  <si>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</si>
  <si>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</si>
  <si>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</si>
  <si>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</si>
  <si>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</si>
  <si>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</si>
  <si>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</si>
  <si>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</si>
  <si>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</si>
  <si>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</si>
  <si>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</si>
  <si>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</si>
  <si>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</si>
  <si>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</si>
  <si>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</si>
  <si>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</si>
  <si>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</si>
  <si>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</si>
  <si>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</si>
  <si>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</si>
  <si>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</si>
  <si>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</si>
  <si>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</si>
  <si>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</si>
  <si>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</si>
  <si>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</si>
  <si>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</si>
  <si>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</si>
  <si>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</si>
  <si>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</si>
  <si>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</si>
  <si>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</si>
  <si>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</si>
  <si>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</si>
  <si>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</si>
  <si>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</si>
  <si>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</si>
  <si>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</si>
  <si>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</si>
  <si>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</si>
  <si>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</si>
  <si>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</si>
  <si>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</si>
  <si>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</si>
  <si>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</si>
  <si>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</si>
  <si>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</si>
  <si>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</si>
  <si>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</si>
  <si>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</si>
  <si>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</si>
  <si>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</si>
  <si>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</si>
  <si>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</si>
  <si>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</si>
  <si>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</si>
  <si>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</si>
  <si>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</si>
  <si>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</si>
  <si>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</si>
  <si>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</si>
  <si>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</si>
  <si>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</si>
  <si>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</si>
  <si>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</si>
  <si>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</si>
  <si>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</si>
  <si>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</si>
  <si>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</si>
  <si>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</si>
  <si>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</si>
  <si>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</si>
  <si>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</si>
  <si>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</si>
  <si>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</si>
  <si>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</si>
  <si>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</si>
  <si>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</si>
  <si>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</si>
  <si>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</si>
  <si>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</si>
  <si>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</si>
  <si>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</si>
  <si>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</si>
  <si>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</si>
  <si>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</si>
  <si>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</si>
  <si>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</si>
  <si>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</si>
  <si>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</si>
  <si>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</si>
  <si>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</si>
  <si>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</si>
  <si>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</si>
  <si>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</si>
  <si>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</si>
  <si>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</si>
  <si>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</si>
  <si>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</si>
  <si>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</si>
  <si>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</si>
  <si>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</si>
  <si>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</si>
  <si>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</si>
  <si>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</si>
  <si>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</si>
  <si>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</si>
  <si>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</si>
  <si>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</si>
  <si>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</si>
  <si>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</si>
  <si>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</si>
  <si>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</si>
  <si>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</si>
  <si>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</si>
  <si>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</si>
  <si>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</si>
  <si>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</si>
  <si>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</si>
  <si>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</si>
  <si>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</si>
  <si>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</si>
  <si>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</si>
  <si>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</si>
  <si>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</si>
  <si>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</si>
  <si>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</si>
  <si>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</si>
  <si>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</si>
  <si>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</si>
  <si>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</si>
  <si>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</si>
  <si>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</si>
  <si>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</si>
  <si>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</si>
  <si>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</si>
  <si>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</si>
  <si>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</si>
  <si>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</si>
  <si>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</si>
  <si>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</si>
  <si>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</si>
  <si>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</si>
  <si>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</si>
  <si>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</si>
  <si>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</si>
  <si>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</si>
  <si>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</si>
  <si>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</si>
  <si>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</si>
  <si>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</si>
  <si>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</si>
  <si>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</si>
  <si>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</si>
  <si>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</si>
  <si>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</si>
  <si>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</si>
  <si>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</si>
  <si>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</si>
  <si>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</si>
  <si>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</si>
  <si>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</si>
  <si>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</si>
  <si>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</si>
  <si>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</si>
  <si>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</si>
  <si>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</si>
  <si>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</si>
  <si>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</si>
  <si>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</si>
  <si>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</si>
  <si>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</si>
  <si>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</si>
  <si>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</si>
  <si>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</si>
  <si>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</si>
  <si>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</si>
  <si>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</si>
  <si>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</si>
  <si>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</si>
  <si>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</si>
  <si>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</si>
  <si>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</si>
  <si>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</si>
  <si>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</si>
  <si>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</si>
  <si>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</si>
  <si>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</si>
  <si>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</si>
  <si>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</si>
  <si>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</si>
  <si>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</si>
  <si>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</si>
  <si>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</si>
  <si>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</si>
  <si>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</si>
  <si>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</si>
  <si>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</si>
  <si>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</si>
  <si>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</si>
  <si>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</si>
  <si>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</si>
  <si>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</si>
  <si>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</si>
  <si>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</si>
  <si>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</si>
  <si>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</si>
  <si>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</si>
  <si>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</si>
  <si>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</si>
  <si>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</si>
  <si>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</si>
  <si>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</si>
  <si>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</si>
  <si>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</si>
  <si>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</si>
  <si>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</si>
  <si>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</si>
  <si>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</si>
  <si>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</si>
  <si>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</si>
  <si>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</si>
  <si>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</si>
  <si>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</si>
  <si>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</si>
  <si>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</si>
  <si>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</si>
  <si>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</si>
  <si>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</si>
  <si>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</si>
  <si>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</si>
  <si>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</si>
  <si>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</si>
  <si>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</si>
  <si>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</si>
  <si>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</si>
  <si>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</si>
  <si>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</si>
  <si>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</si>
  <si>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</si>
  <si>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</si>
  <si>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</si>
  <si>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</si>
  <si>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</si>
  <si>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</si>
  <si>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</si>
  <si>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</si>
  <si>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</si>
  <si>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</si>
  <si>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</si>
  <si>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</si>
  <si>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</si>
  <si>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</si>
  <si>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</si>
  <si>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</si>
  <si>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</si>
  <si>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</si>
  <si>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</si>
  <si>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</si>
  <si>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</si>
  <si>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</si>
  <si>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</si>
  <si>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</si>
  <si>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</si>
  <si>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</si>
  <si>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</si>
  <si>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</si>
  <si>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</si>
  <si>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</si>
  <si>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</si>
  <si>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</si>
  <si>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</si>
  <si>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</si>
  <si>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</si>
  <si>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</si>
  <si>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</si>
  <si>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</si>
  <si>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</si>
  <si>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</si>
  <si>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</si>
  <si>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</si>
  <si>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</si>
  <si>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</si>
  <si>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</si>
  <si>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</si>
  <si>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</si>
  <si>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</si>
  <si>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</si>
  <si>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</si>
  <si>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</si>
  <si>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</si>
  <si>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</si>
  <si>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</si>
  <si>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</si>
  <si>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</si>
  <si>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</si>
  <si>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</si>
  <si>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</si>
  <si>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</si>
  <si>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</si>
  <si>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</si>
  <si>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</si>
  <si>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</si>
  <si>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</si>
  <si>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</si>
  <si>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</si>
  <si>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</si>
  <si>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</si>
  <si>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</si>
  <si>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</si>
  <si>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</si>
  <si>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</si>
  <si>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</si>
  <si>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</si>
  <si>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</si>
  <si>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</si>
  <si>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</si>
  <si>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</si>
  <si>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</si>
  <si>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</si>
  <si>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</si>
  <si>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</si>
  <si>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</si>
  <si>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</si>
  <si>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</si>
  <si>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</si>
  <si>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</si>
  <si>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</si>
  <si>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</si>
  <si>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</si>
  <si>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</si>
  <si>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</si>
  <si>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</si>
  <si>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</si>
  <si>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</si>
  <si>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</si>
  <si>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</si>
  <si>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</si>
  <si>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</si>
  <si>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</si>
  <si>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</si>
  <si>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</si>
  <si>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</si>
  <si>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</si>
  <si>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</si>
  <si>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</si>
  <si>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</si>
  <si>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</si>
  <si>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</si>
  <si>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</si>
  <si>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</si>
  <si>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</si>
  <si>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</si>
  <si>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</si>
  <si>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</si>
  <si>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</si>
  <si>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</si>
  <si>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</si>
  <si>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</si>
  <si>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</si>
  <si>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</si>
  <si>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</si>
  <si>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</si>
  <si>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</si>
  <si>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</si>
  <si>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</si>
  <si>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</si>
  <si>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</si>
  <si>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</si>
  <si>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</si>
  <si>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</si>
  <si>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</si>
  <si>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</si>
  <si>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</si>
  <si>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</si>
  <si>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</si>
  <si>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</si>
  <si>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</si>
  <si>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</si>
  <si>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</si>
  <si>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</si>
  <si>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</si>
  <si>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</si>
  <si>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</si>
  <si>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</si>
  <si>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</si>
  <si>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</si>
  <si>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</si>
  <si>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</si>
  <si>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</si>
  <si>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</si>
  <si>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</si>
  <si>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</si>
  <si>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</si>
  <si>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</si>
  <si>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</si>
  <si>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</si>
  <si>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</si>
  <si>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</si>
  <si>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</si>
  <si>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</si>
  <si>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</si>
  <si>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</si>
  <si>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</si>
  <si>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</si>
  <si>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</si>
  <si>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</si>
  <si>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</si>
  <si>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</si>
  <si>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</si>
  <si>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</si>
  <si>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</si>
  <si>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</si>
  <si>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</si>
  <si>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</si>
  <si>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</si>
  <si>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</si>
  <si>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</si>
  <si>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</si>
  <si>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</si>
  <si>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</si>
  <si>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</si>
  <si>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</si>
  <si>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</si>
  <si>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</si>
  <si>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</si>
  <si>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</si>
  <si>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</si>
  <si>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</si>
  <si>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</si>
  <si>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</si>
  <si>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</si>
  <si>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</si>
  <si>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</si>
  <si>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</si>
  <si>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</si>
  <si>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</si>
  <si>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</si>
  <si>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</si>
  <si>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</si>
  <si>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</si>
  <si>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</si>
  <si>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</si>
  <si>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</si>
  <si>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</si>
  <si>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</si>
  <si>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</si>
  <si>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</si>
  <si>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</si>
  <si>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</si>
  <si>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</si>
  <si>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</si>
  <si>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</si>
  <si>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</si>
  <si>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</si>
  <si>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</si>
  <si>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</si>
  <si>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</si>
  <si>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</si>
  <si>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</si>
  <si>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</si>
  <si>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</si>
  <si>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</si>
  <si>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</si>
  <si>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</si>
  <si>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</si>
  <si>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</si>
  <si>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</si>
  <si>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</si>
  <si>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</si>
  <si>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</si>
  <si>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</si>
  <si>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</si>
  <si>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</si>
  <si>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</si>
  <si>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</si>
  <si>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</si>
  <si>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</si>
  <si>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</si>
  <si>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</si>
  <si>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</si>
  <si>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</si>
  <si>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</si>
  <si>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</si>
  <si>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</si>
  <si>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</si>
  <si>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</si>
  <si>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</si>
  <si>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</si>
  <si>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</si>
  <si>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</si>
  <si>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</si>
  <si>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</si>
  <si>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</si>
  <si>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</si>
  <si>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</si>
  <si>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</si>
  <si>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</si>
  <si>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</si>
  <si>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</si>
  <si>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</si>
  <si>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</si>
  <si>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</si>
  <si>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</si>
  <si>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</si>
  <si>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</si>
  <si>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</si>
  <si>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</si>
  <si>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</si>
  <si>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</si>
  <si>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</si>
  <si>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</si>
  <si>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</si>
  <si>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</si>
  <si>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</si>
  <si>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</si>
  <si>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</si>
  <si>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</si>
  <si>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</si>
  <si>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</si>
  <si>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</si>
  <si>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</si>
  <si>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</si>
  <si>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</si>
  <si>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</si>
  <si>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</si>
  <si>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</si>
  <si>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</si>
  <si>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</si>
  <si>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</si>
  <si>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</si>
  <si>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</si>
  <si>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</si>
  <si>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</si>
  <si>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</si>
  <si>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</si>
  <si>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</si>
  <si>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</si>
  <si>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</si>
  <si>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</si>
  <si>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</si>
  <si>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</si>
  <si>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</si>
  <si>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</si>
  <si>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</si>
  <si>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</si>
  <si>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</si>
  <si>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</si>
  <si>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</si>
  <si>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</si>
  <si>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</si>
  <si>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</si>
  <si>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</si>
  <si>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</si>
  <si>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</si>
  <si>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</si>
  <si>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</si>
  <si>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</si>
  <si>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</si>
  <si>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</si>
  <si>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</si>
  <si>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</si>
  <si>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</si>
  <si>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</si>
  <si>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</si>
  <si>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</si>
  <si>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</si>
  <si>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</si>
  <si>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</si>
  <si>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</si>
  <si>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</si>
  <si>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</si>
  <si>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</si>
  <si>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</si>
  <si>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</si>
  <si>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</si>
  <si>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</si>
  <si>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</si>
  <si>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</si>
  <si>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</si>
  <si>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</si>
  <si>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</si>
  <si>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</si>
  <si>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</si>
  <si>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</si>
  <si>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</si>
  <si>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</si>
  <si>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</si>
  <si>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</si>
  <si>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</si>
  <si>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</si>
  <si>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</si>
  <si>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</si>
  <si>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</si>
  <si>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</si>
  <si>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</si>
  <si>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</si>
  <si>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</si>
  <si>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</si>
  <si>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</si>
  <si>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</si>
  <si>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</si>
  <si>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</si>
  <si>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</si>
  <si>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</si>
  <si>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</si>
  <si>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</si>
  <si>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</si>
  <si>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</si>
  <si>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</si>
  <si>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</si>
  <si>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</si>
  <si>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</si>
  <si>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</si>
  <si>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</si>
  <si>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</si>
  <si>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</si>
  <si>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</si>
  <si>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</si>
  <si>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</si>
  <si>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</si>
  <si>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</si>
  <si>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</si>
  <si>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</si>
  <si>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</si>
  <si>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</si>
  <si>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</si>
  <si>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</si>
  <si>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</si>
  <si>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</si>
  <si>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</si>
  <si>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</si>
  <si>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</si>
  <si>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</si>
  <si>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</si>
  <si>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</si>
  <si>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</si>
  <si>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</si>
  <si>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</si>
  <si>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</si>
  <si>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</si>
  <si>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</si>
  <si>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</si>
  <si>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</si>
  <si>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</si>
  <si>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</si>
  <si>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</si>
  <si>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</si>
  <si>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</si>
  <si>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</si>
  <si>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</si>
  <si>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</si>
  <si>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</si>
  <si>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</si>
  <si>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</si>
  <si>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</si>
  <si>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</si>
  <si>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</si>
  <si>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</si>
  <si>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</si>
  <si>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</si>
  <si>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</si>
  <si>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</si>
  <si>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</si>
  <si>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</si>
  <si>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</si>
  <si>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</si>
  <si>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</si>
  <si>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</si>
  <si>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</si>
  <si>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</si>
  <si>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</si>
  <si>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</si>
  <si>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</si>
  <si>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</si>
  <si>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</si>
  <si>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</si>
  <si>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</si>
  <si>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</si>
  <si>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</si>
  <si>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</si>
  <si>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</si>
  <si>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</si>
  <si>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</si>
  <si>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</si>
  <si>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</si>
  <si>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</si>
  <si>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</si>
  <si>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</si>
  <si>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</si>
  <si>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</si>
  <si>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</si>
  <si>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</si>
  <si>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</si>
  <si>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</si>
  <si>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</si>
  <si>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</si>
  <si>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</si>
  <si>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</si>
  <si>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</si>
  <si>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</si>
  <si>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</si>
  <si>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</si>
  <si>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</si>
  <si>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</si>
  <si>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</si>
  <si>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</si>
  <si>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</si>
  <si>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</si>
  <si>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</si>
  <si>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</si>
  <si>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</si>
  <si>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</si>
  <si>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</si>
  <si>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</si>
  <si>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</si>
  <si>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</si>
  <si>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</si>
  <si>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</si>
  <si>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</si>
  <si>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</si>
  <si>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</si>
  <si>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</si>
  <si>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</si>
  <si>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</si>
  <si>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</si>
  <si>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</si>
  <si>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</si>
  <si>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</si>
  <si>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</si>
  <si>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</si>
  <si>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</si>
  <si>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</si>
  <si>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</si>
  <si>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</si>
  <si>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</si>
  <si>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</si>
  <si>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</si>
  <si>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</si>
  <si>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</si>
  <si>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</si>
  <si>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</si>
  <si>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</si>
  <si>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</si>
  <si>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</si>
  <si>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</si>
  <si>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</si>
  <si>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</si>
  <si>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</si>
  <si>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</si>
  <si>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</si>
  <si>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</si>
  <si>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</si>
  <si>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</si>
  <si>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</si>
  <si>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</si>
  <si>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</si>
  <si>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</si>
  <si>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</si>
  <si>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</si>
  <si>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</si>
  <si>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</si>
  <si>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</si>
  <si>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</si>
  <si>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</si>
  <si>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</si>
  <si>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</si>
  <si>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</si>
  <si>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</si>
  <si>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</si>
  <si>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</si>
  <si>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</si>
  <si>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LACEY TWP</t>
  </si>
  <si>
    <t>LITTLE EGG HARBOR TWP</t>
  </si>
  <si>
    <t>LONG BEACH TWP</t>
  </si>
  <si>
    <t>MANTOLOKING BORO</t>
  </si>
  <si>
    <t>POINT PLEASANT BORO</t>
  </si>
  <si>
    <t>SHIP BOTTOM BORO</t>
  </si>
  <si>
    <t>SOUTH TOMS RIVER BORO</t>
  </si>
  <si>
    <t>STAFFORD TWP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</si>
  <si>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</si>
  <si>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</si>
  <si>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</si>
  <si>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</si>
  <si>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</si>
  <si>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</si>
  <si>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</si>
  <si>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</si>
  <si>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</si>
  <si>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</si>
  <si>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</si>
  <si>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</si>
  <si>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</si>
  <si>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</si>
  <si>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</si>
  <si>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</si>
  <si>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</si>
  <si>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</si>
  <si>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</si>
  <si>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</si>
  <si>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</si>
  <si>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</si>
  <si>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</si>
  <si>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</si>
  <si>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</si>
  <si>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</si>
  <si>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</si>
  <si>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</si>
  <si>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</si>
  <si>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</si>
  <si>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</si>
  <si>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</si>
  <si>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</si>
  <si>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</si>
  <si>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</si>
  <si>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</si>
  <si>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</si>
  <si>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</si>
  <si>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</si>
  <si>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</si>
  <si>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</si>
  <si>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</si>
  <si>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</si>
  <si>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</si>
  <si>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</si>
  <si>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</si>
  <si>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</si>
  <si>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</si>
  <si>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</si>
  <si>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</si>
  <si>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</si>
  <si>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</si>
  <si>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</si>
  <si>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</si>
  <si>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</si>
  <si>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</si>
  <si>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</si>
  <si>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</si>
  <si>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</si>
  <si>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</si>
  <si>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</si>
  <si>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</si>
  <si>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</si>
  <si>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</si>
  <si>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</si>
  <si>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</si>
  <si>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</si>
  <si>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</si>
  <si>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</si>
  <si>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</si>
  <si>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</si>
  <si>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</si>
  <si>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</si>
  <si>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</si>
  <si>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</si>
  <si>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</si>
  <si>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</si>
  <si>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</si>
  <si>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</si>
  <si>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</si>
  <si>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FAIRFIELD TWP</t>
  </si>
  <si>
    <t>SWEDESBORO BORO</t>
  </si>
  <si>
    <t>MILFORD BORO</t>
  </si>
  <si>
    <t>UPPER PITTSGROVE TWP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</si>
  <si>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</si>
  <si>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</si>
  <si>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</si>
  <si>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</si>
  <si>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</si>
  <si>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</si>
  <si>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</si>
  <si>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</si>
  <si>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</si>
  <si>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</si>
  <si>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</si>
  <si>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</si>
  <si>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</si>
  <si>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</si>
  <si>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</si>
  <si>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</si>
  <si>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</si>
  <si>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</si>
  <si>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</si>
  <si>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</si>
  <si>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</si>
  <si>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ATLANTIC CITY</t>
  </si>
  <si>
    <t>LINWOOD CITY</t>
  </si>
  <si>
    <t>ENGLEWOOD CITY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</si>
  <si>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</si>
  <si>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</si>
  <si>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</si>
  <si>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</si>
  <si>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</si>
  <si>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</si>
  <si>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SPARTA TWP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</si>
  <si>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</si>
  <si>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</si>
  <si>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</si>
  <si>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</si>
  <si>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</si>
  <si>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</si>
  <si>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</si>
  <si>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</si>
  <si>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</si>
  <si>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</si>
  <si>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</si>
  <si>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</si>
  <si>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</si>
  <si>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</si>
  <si>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</si>
  <si>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</si>
  <si>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</si>
  <si>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</si>
  <si>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</si>
  <si>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</si>
  <si>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</si>
  <si>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</si>
  <si>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</si>
  <si>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</si>
  <si>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</si>
  <si>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</si>
  <si>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</si>
  <si>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</si>
  <si>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</si>
  <si>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</si>
  <si>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</si>
  <si>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</si>
  <si>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</si>
  <si>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</si>
  <si>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</si>
  <si>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</si>
  <si>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</si>
  <si>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</si>
  <si>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GLOUCESTER TWP</t>
  </si>
  <si>
    <t>CAPE MAY POINT BORO</t>
  </si>
  <si>
    <t>LOGAN TWP</t>
  </si>
  <si>
    <t>MOUNTAIN LAKES BORO</t>
  </si>
  <si>
    <t>HAWTHORNE BORO</t>
  </si>
  <si>
    <t>DELANCO TWP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</si>
  <si>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</si>
  <si>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</si>
  <si>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</si>
  <si>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</si>
  <si>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</si>
  <si>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</si>
  <si>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</si>
  <si>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</si>
  <si>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</si>
  <si>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</si>
  <si>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</si>
  <si>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</si>
  <si>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</si>
  <si>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</si>
  <si>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</si>
  <si>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</si>
  <si>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</si>
  <si>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</si>
  <si>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</si>
  <si>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</si>
  <si>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</si>
  <si>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</si>
  <si>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</si>
  <si>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</si>
  <si>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RUTHERFORD BORO</t>
  </si>
  <si>
    <t>BURLINGTON CITY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</si>
  <si>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</si>
  <si>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</si>
  <si>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</si>
  <si>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</si>
  <si>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</si>
  <si>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</si>
  <si>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</si>
  <si>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</si>
  <si>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</si>
  <si>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</si>
  <si>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</si>
  <si>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</si>
  <si>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</si>
  <si>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</si>
  <si>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</si>
  <si>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HI-NELLA BORO</t>
  </si>
  <si>
    <t>LOCH ARBOUR VILLAGE</t>
  </si>
  <si>
    <t>CLIFFSIDE PARK BORO</t>
  </si>
  <si>
    <t>MOONACHIE BORO</t>
  </si>
  <si>
    <t>NORTH HANOVER TWP</t>
  </si>
  <si>
    <t>CLEMENTON BORO</t>
  </si>
  <si>
    <t>ESSEX FELLS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</si>
  <si>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</si>
  <si>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</si>
  <si>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</si>
  <si>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</si>
  <si>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</si>
  <si>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</si>
  <si>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</si>
  <si>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</si>
  <si>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</si>
  <si>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</si>
  <si>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</si>
  <si>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</si>
  <si>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CORBIN CITY</t>
  </si>
  <si>
    <t>ALPINE BORO</t>
  </si>
  <si>
    <t>MERCHANTVILLE BORO</t>
  </si>
  <si>
    <t>CARTERET BORO</t>
  </si>
  <si>
    <t>AVON BY THE SEA BORO</t>
  </si>
  <si>
    <t>CHATHAM TWP</t>
  </si>
  <si>
    <t>HANOVER TWP</t>
  </si>
  <si>
    <t>HILLSBOROUGH TWP</t>
  </si>
  <si>
    <t>BERKELEY HEIGHTS TWP</t>
  </si>
  <si>
    <t>GLEN ROCK BORO</t>
  </si>
  <si>
    <t>NORTH BERGEN TWP</t>
  </si>
  <si>
    <t>WEEHAWKEN TWP</t>
  </si>
  <si>
    <t>CALIFON BORO</t>
  </si>
  <si>
    <t>LEBANON TWP</t>
  </si>
  <si>
    <t>TEWKSBURY TWP</t>
  </si>
  <si>
    <t>KEANSBURG BORO</t>
  </si>
  <si>
    <t>NEPTUNE TWP</t>
  </si>
  <si>
    <t>HALEDON BORO</t>
  </si>
  <si>
    <t>NORTH PLAINFIELD BORO</t>
  </si>
  <si>
    <t>BRANCHVILLE BORO</t>
  </si>
  <si>
    <t>ROSELLE BORO</t>
  </si>
  <si>
    <t>PEAPACK-GLADSTONE BORO</t>
  </si>
  <si>
    <t>20210107</t>
  </si>
  <si>
    <t>See Princeton (1114)</t>
  </si>
  <si>
    <t>20210209</t>
  </si>
  <si>
    <t>RIDGEWOOD VILLAGE</t>
  </si>
  <si>
    <t>Estimated cost of construction authorized by building permits, January 2021</t>
  </si>
  <si>
    <t>Source:  New Jersey Department of Community Affairs, 3/08/2021</t>
  </si>
  <si>
    <t>20210308</t>
  </si>
  <si>
    <t>See Hardwick</t>
  </si>
  <si>
    <t>January</t>
  </si>
  <si>
    <t xml:space="preserve"> Jan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</si>
</sst>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5" fillId="2" borderId="0" xfId="0" applyNumberFormat="1" applyFont="1" applyAlignment="1" applyProtection="1">
      <alignment horizontal="left"/>
      <protection locked="0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49" fontId="5" fillId="2" borderId="0" xfId="0" applyNumberFormat="1" applyFont="1" applyAlignment="1" applyProtection="1">
      <alignment/>
      <protection locked="0"/>
    </xf>
    <xf numFmtId="0" fontId="22" fillId="2" borderId="12" xfId="0" applyFont="1" applyBorder="1" applyAlignment="1" applyProtection="1">
      <alignment horizontal="right"/>
      <protection locked="0"/>
    </xf>
    <xf numFmtId="0" fontId="22" fillId="2" borderId="12" xfId="0" applyFont="1" applyBorder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2193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2194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2197</v>
      </c>
      <c r="T8" s="152" t="s">
        <v>2197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2195</v>
      </c>
      <c r="R9" s="153" t="s">
        <v>2197</v>
      </c>
      <c r="S9" s="153" t="s">
        <v>2199</v>
      </c>
      <c r="T9" s="153" t="s">
        <v>2198</v>
      </c>
      <c r="U9" s="128"/>
    </row>
    <row r="10" spans="15:21" ht="18" customHeight="1" thickBot="1">
      <c r="O10" s="143"/>
      <c r="P10" s="141"/>
      <c r="Q10" s="43" t="s">
        <v>2196</v>
      </c>
      <c r="R10" s="43" t="s">
        <v>2198</v>
      </c>
      <c r="S10" s="43" t="s">
        <v>2200</v>
      </c>
      <c r="T10" s="43" t="s">
        <v>2200</v>
      </c>
      <c r="U10" s="144"/>
    </row>
    <row r="11" spans="15:21" ht="18" customHeight="1" thickTop="1">
      <c r="O11" s="133"/>
      <c r="P11" s="137" t="s">
        <v>2188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2171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2172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2173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2174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2175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2176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2177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2178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2179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2180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2181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2182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2183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2184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2185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2186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2187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33" t="s">
        <v>2189</v>
      </c>
      <c r="R30" s="233"/>
      <c r="S30" s="51"/>
      <c r="T30" s="51"/>
      <c r="U30" s="128"/>
    </row>
    <row r="31" spans="15:21" ht="18" customHeight="1">
      <c r="O31" s="133"/>
      <c r="P31" s="140" t="s">
        <v>2190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2191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2192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2191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2295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2296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39596618</v>
      </c>
      <c r="G7" s="39">
        <f>SUM(G31:G53)</f>
        <v>17781194</v>
      </c>
      <c r="H7" s="39">
        <f>SUM(H31:H53)</f>
        <v>7503275</v>
      </c>
      <c r="I7" s="39">
        <f>SUM(I31:I53)</f>
        <v>8713946</v>
      </c>
      <c r="J7" s="39">
        <f>SUM(J31:J53)</f>
        <v>5598203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101299947</v>
      </c>
      <c r="G8" s="37">
        <f>SUM(G54:G123)</f>
        <v>37102090</v>
      </c>
      <c r="H8" s="37">
        <f>SUM(H54:H123)</f>
        <v>40003863</v>
      </c>
      <c r="I8" s="37">
        <f>SUM(I54:I123)</f>
        <v>8824293</v>
      </c>
      <c r="J8" s="37">
        <f>SUM(J54:J123)</f>
        <v>15369701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61925262</v>
      </c>
      <c r="G9" s="37">
        <f>SUM(G124:G163)</f>
        <v>30863124</v>
      </c>
      <c r="H9" s="37">
        <f>SUM(H124:H163)</f>
        <v>17460052</v>
      </c>
      <c r="I9" s="37">
        <f>SUM(I124:I163)</f>
        <v>4616670</v>
      </c>
      <c r="J9" s="37">
        <f>SUM(J124:J163)</f>
        <v>8985416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27741607</v>
      </c>
      <c r="G10" s="37">
        <f>SUM(G164:G200)</f>
        <v>5255100</v>
      </c>
      <c r="H10" s="37">
        <f>SUM(H164:H200)</f>
        <v>11727264</v>
      </c>
      <c r="I10" s="37">
        <f>SUM(I164:I200)</f>
        <v>703900</v>
      </c>
      <c r="J10" s="37">
        <f>SUM(J164:J200)</f>
        <v>10055343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36809841</v>
      </c>
      <c r="G11" s="37">
        <f>SUM(G201:G216)</f>
        <v>25213864</v>
      </c>
      <c r="H11" s="37">
        <f>SUM(H201:H216)</f>
        <v>8648353</v>
      </c>
      <c r="I11" s="37">
        <f>SUM(I201:I216)</f>
        <v>615902</v>
      </c>
      <c r="J11" s="37">
        <f>SUM(J201:J216)</f>
        <v>2331722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3950439</v>
      </c>
      <c r="G12" s="37">
        <f>SUM(G217:G230)</f>
        <v>742085</v>
      </c>
      <c r="H12" s="37">
        <f>SUM(H217:H230)</f>
        <v>1393918</v>
      </c>
      <c r="I12" s="37">
        <f>SUM(I217:I230)</f>
        <v>312595</v>
      </c>
      <c r="J12" s="37">
        <f>SUM(J217:J230)</f>
        <v>1501841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110367459</v>
      </c>
      <c r="G13" s="37">
        <f>SUM(G231:G252)</f>
        <v>64015015</v>
      </c>
      <c r="H13" s="37">
        <f>SUM(H231:H252)</f>
        <v>21134902</v>
      </c>
      <c r="I13" s="37">
        <f>SUM(I231:I252)</f>
        <v>3958878</v>
      </c>
      <c r="J13" s="37">
        <f>SUM(J231:J252)</f>
        <v>21258664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26991174</v>
      </c>
      <c r="G14" s="37">
        <f>SUM(G253:G276)</f>
        <v>10028695</v>
      </c>
      <c r="H14" s="37">
        <f>SUM(H253:H276)</f>
        <v>6845092</v>
      </c>
      <c r="I14" s="37">
        <f>SUM(I253:I276)</f>
        <v>694136</v>
      </c>
      <c r="J14" s="37">
        <f>SUM(J253:J276)</f>
        <v>9423251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95044348</v>
      </c>
      <c r="G15" s="37">
        <f>SUM(G277:G288)</f>
        <v>48886191</v>
      </c>
      <c r="H15" s="37">
        <f>SUM(H277:H288)</f>
        <v>23197291</v>
      </c>
      <c r="I15" s="37">
        <f>SUM(I277:I288)</f>
        <v>326800</v>
      </c>
      <c r="J15" s="37">
        <f>SUM(J277:J288)</f>
        <v>22634066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15468775</v>
      </c>
      <c r="G16" s="37">
        <f>SUM(G289:G314)</f>
        <v>687575</v>
      </c>
      <c r="H16" s="37">
        <f>SUM(H289:H314)</f>
        <v>4183278</v>
      </c>
      <c r="I16" s="37">
        <f>SUM(I289:I314)</f>
        <v>358375</v>
      </c>
      <c r="J16" s="37">
        <f>SUM(J289:J314)</f>
        <v>10239547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34064634</v>
      </c>
      <c r="G17" s="37">
        <f>SUM(G315:G327)</f>
        <v>4008711</v>
      </c>
      <c r="H17" s="37">
        <f>SUM(H315:H327)</f>
        <v>10534706</v>
      </c>
      <c r="I17" s="37">
        <f>SUM(I315:I327)</f>
        <v>3251212</v>
      </c>
      <c r="J17" s="37">
        <f>SUM(J315:J327)</f>
        <v>16270005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117683126</v>
      </c>
      <c r="G18" s="37">
        <f>SUM(G328:G352)</f>
        <v>17134634</v>
      </c>
      <c r="H18" s="37">
        <f>SUM(H328:H352)</f>
        <v>22232895</v>
      </c>
      <c r="I18" s="37">
        <f>SUM(I328:I352)</f>
        <v>15057211</v>
      </c>
      <c r="J18" s="37">
        <f>SUM(J328:J352)</f>
        <v>63258386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105481853</v>
      </c>
      <c r="G19" s="37">
        <f>SUM(G353:G405)</f>
        <v>30644279</v>
      </c>
      <c r="H19" s="37">
        <f>SUM(H353:H405)</f>
        <v>33561302</v>
      </c>
      <c r="I19" s="37">
        <f>SUM(I353:I405)</f>
        <v>2416122</v>
      </c>
      <c r="J19" s="37">
        <f>SUM(J353:J405)</f>
        <v>38860150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45484627</v>
      </c>
      <c r="G20" s="37">
        <f>SUM(G406:G444)</f>
        <v>8580100</v>
      </c>
      <c r="H20" s="37">
        <f>SUM(H406:H444)</f>
        <v>19418285</v>
      </c>
      <c r="I20" s="37">
        <f>SUM(I406:I444)</f>
        <v>1593251</v>
      </c>
      <c r="J20" s="37">
        <f>SUM(J406:J444)</f>
        <v>15892991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93984797</v>
      </c>
      <c r="G21" s="37">
        <f>SUM(G445:G477)</f>
        <v>45407302</v>
      </c>
      <c r="H21" s="37">
        <f>SUM(H445:H477)</f>
        <v>15568380</v>
      </c>
      <c r="I21" s="37">
        <f>SUM(I445:I477)</f>
        <v>26446335</v>
      </c>
      <c r="J21" s="37">
        <f>SUM(J445:J477)</f>
        <v>6562780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28008807</v>
      </c>
      <c r="G22" s="37">
        <f>SUM(G478:G493)</f>
        <v>4389300</v>
      </c>
      <c r="H22" s="37">
        <f>SUM(H478:H493)</f>
        <v>7662906</v>
      </c>
      <c r="I22" s="37">
        <f>SUM(I478:I493)</f>
        <v>223952</v>
      </c>
      <c r="J22" s="37">
        <f>SUM(J478:J493)</f>
        <v>15732649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3572683</v>
      </c>
      <c r="G23" s="37">
        <f>SUM(G494:G508)</f>
        <v>424910</v>
      </c>
      <c r="H23" s="37">
        <f>SUM(H494:H508)</f>
        <v>972256</v>
      </c>
      <c r="I23" s="37">
        <f>SUM(I494:I508)</f>
        <v>229150</v>
      </c>
      <c r="J23" s="37">
        <f>SUM(J494:J508)</f>
        <v>1946367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85154062</v>
      </c>
      <c r="G24" s="37">
        <f>SUM(G509:G529)</f>
        <v>12218260</v>
      </c>
      <c r="H24" s="37">
        <f>SUM(H509:H529)</f>
        <v>13698831</v>
      </c>
      <c r="I24" s="37">
        <f>SUM(I509:I529)</f>
        <v>3284462</v>
      </c>
      <c r="J24" s="37">
        <f>SUM(J509:J529)</f>
        <v>55952509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11674696</v>
      </c>
      <c r="G25" s="37">
        <f>SUM(G530:G553)</f>
        <v>2477825</v>
      </c>
      <c r="H25" s="37">
        <f>SUM(H530:H553)</f>
        <v>5819426</v>
      </c>
      <c r="I25" s="37">
        <f>SUM(I530:I553)</f>
        <v>1233355</v>
      </c>
      <c r="J25" s="37">
        <f>SUM(J530:J553)</f>
        <v>2144090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59744379</v>
      </c>
      <c r="G26" s="37">
        <f>SUM(G554:G574)</f>
        <v>19140335</v>
      </c>
      <c r="H26" s="37">
        <f>SUM(H554:H574)</f>
        <v>19456363</v>
      </c>
      <c r="I26" s="37">
        <f>SUM(I554:I574)</f>
        <v>2280600</v>
      </c>
      <c r="J26" s="37">
        <f>SUM(J554:J574)</f>
        <v>18867081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3705214</v>
      </c>
      <c r="G27" s="37">
        <f>SUM(G575:G597)</f>
        <v>7100</v>
      </c>
      <c r="H27" s="37">
        <f>SUM(H575:H597)</f>
        <v>2046684</v>
      </c>
      <c r="I27" s="37">
        <f>SUM(I575:I597)</f>
        <v>16000</v>
      </c>
      <c r="J27" s="37">
        <f>SUM(J575:J597)</f>
        <v>1635430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5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1107754348</v>
      </c>
      <c r="G29" s="39">
        <f>SUM(G7:G28)</f>
        <v>385007689</v>
      </c>
      <c r="H29" s="39">
        <f>SUM(H7:H28)</f>
        <v>293069322</v>
      </c>
      <c r="I29" s="39">
        <f>SUM(I7:I28)</f>
        <v>85157145</v>
      </c>
      <c r="J29" s="39">
        <f>SUM(J7:J28)</f>
        <v>344520192</v>
      </c>
      <c r="K29" s="39"/>
      <c r="L29" s="215"/>
      <c r="N29" s="221"/>
      <c r="O29" s="215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3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165029</v>
      </c>
      <c r="G31" s="101">
        <v>0</v>
      </c>
      <c r="H31" s="101">
        <v>158848</v>
      </c>
      <c r="I31" s="101">
        <v>0</v>
      </c>
      <c r="J31" s="101">
        <v>6181</v>
      </c>
      <c r="K31" s="36"/>
      <c r="L31" s="231" t="s">
        <v>2293</v>
      </c>
      <c r="M31" s="94"/>
      <c r="N31" s="222"/>
      <c r="O31" s="96"/>
      <c r="P31" s="46"/>
      <c r="Q31" s="96"/>
      <c r="R31" s="94"/>
      <c r="S31" s="226"/>
      <c r="T31" s="96"/>
      <c r="U31" s="46"/>
      <c r="V31" s="46"/>
      <c r="W31" s="46"/>
    </row>
    <row r="32" spans="1:23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3121615</v>
      </c>
      <c r="G32" s="103">
        <v>130000</v>
      </c>
      <c r="H32" s="103">
        <v>756165</v>
      </c>
      <c r="I32" s="103">
        <v>0</v>
      </c>
      <c r="J32" s="103">
        <v>2235450</v>
      </c>
      <c r="K32" s="36"/>
      <c r="L32" s="231" t="s">
        <v>2297</v>
      </c>
      <c r="M32" s="94"/>
      <c r="N32" s="222"/>
      <c r="O32" s="96"/>
      <c r="P32" s="46"/>
      <c r="Q32" s="96"/>
      <c r="R32" s="94"/>
      <c r="S32" s="226"/>
      <c r="T32" s="46"/>
      <c r="U32" s="46"/>
      <c r="V32" s="46"/>
      <c r="W32" s="46"/>
    </row>
    <row r="33" spans="1:23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12913084</v>
      </c>
      <c r="G33" s="103">
        <v>6017701</v>
      </c>
      <c r="H33" s="103">
        <v>1212483</v>
      </c>
      <c r="I33" s="103">
        <v>5622000</v>
      </c>
      <c r="J33" s="103">
        <v>60900</v>
      </c>
      <c r="K33" s="36"/>
      <c r="L33" s="231" t="s">
        <v>2293</v>
      </c>
      <c r="M33" s="94"/>
      <c r="N33" s="222"/>
      <c r="O33" s="96"/>
      <c r="P33" s="46"/>
      <c r="Q33" s="96"/>
      <c r="R33" s="94"/>
      <c r="S33" s="226"/>
      <c r="T33" s="46"/>
      <c r="U33" s="46"/>
      <c r="V33" s="46"/>
      <c r="W33" s="46"/>
    </row>
    <row r="34" spans="1:23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 t="s">
        <v>9</v>
      </c>
      <c r="G34" s="102" t="s">
        <v>9</v>
      </c>
      <c r="H34" s="102" t="s">
        <v>9</v>
      </c>
      <c r="I34" s="102" t="s">
        <v>9</v>
      </c>
      <c r="J34" s="102" t="s">
        <v>9</v>
      </c>
      <c r="K34" s="36"/>
      <c r="L34" s="231" t="s">
        <v>9</v>
      </c>
      <c r="M34" s="94"/>
      <c r="N34" s="222"/>
      <c r="O34" s="77"/>
      <c r="P34" s="46"/>
      <c r="Q34" s="77"/>
      <c r="R34" s="94"/>
      <c r="S34" s="226"/>
      <c r="T34" s="96"/>
      <c r="U34" s="46"/>
      <c r="V34" s="46"/>
      <c r="W34" s="46"/>
    </row>
    <row r="35" spans="1:23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aca="true" t="shared" si="0" ref="F35:F53">G35+H35+I35+J35</f>
        <v>111843</v>
      </c>
      <c r="G35" s="103">
        <v>18000</v>
      </c>
      <c r="H35" s="103">
        <v>86743</v>
      </c>
      <c r="I35" s="103">
        <v>0</v>
      </c>
      <c r="J35" s="103">
        <v>7100</v>
      </c>
      <c r="K35" s="36"/>
      <c r="L35" s="231" t="s">
        <v>2293</v>
      </c>
      <c r="M35" s="94"/>
      <c r="N35" s="222"/>
      <c r="O35" s="96"/>
      <c r="P35" s="46"/>
      <c r="Q35" s="96"/>
      <c r="R35" s="94"/>
      <c r="S35" s="226"/>
      <c r="T35" s="46"/>
      <c r="U35" s="46"/>
      <c r="V35" s="46"/>
      <c r="W35" s="46"/>
    </row>
    <row r="36" spans="1:23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8350</v>
      </c>
      <c r="G36" s="103">
        <v>0</v>
      </c>
      <c r="H36" s="103">
        <v>850</v>
      </c>
      <c r="I36" s="103">
        <v>2500</v>
      </c>
      <c r="J36" s="103">
        <v>5000</v>
      </c>
      <c r="K36" s="36"/>
      <c r="L36" s="231" t="s">
        <v>2293</v>
      </c>
      <c r="M36" s="94"/>
      <c r="N36" s="222"/>
      <c r="O36" s="77"/>
      <c r="P36" s="46"/>
      <c r="Q36" s="77"/>
      <c r="R36" s="94"/>
      <c r="S36" s="226"/>
      <c r="T36" s="96"/>
      <c r="U36" s="46"/>
      <c r="V36" s="46"/>
      <c r="W36" s="46"/>
    </row>
    <row r="37" spans="1:23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708671</v>
      </c>
      <c r="G37" s="103">
        <v>0</v>
      </c>
      <c r="H37" s="103">
        <v>151087</v>
      </c>
      <c r="I37" s="103">
        <v>469640</v>
      </c>
      <c r="J37" s="103">
        <v>87944</v>
      </c>
      <c r="K37" s="36"/>
      <c r="L37" s="231" t="s">
        <v>2293</v>
      </c>
      <c r="M37" s="94"/>
      <c r="N37" s="222"/>
      <c r="O37" s="77"/>
      <c r="P37" s="46"/>
      <c r="Q37" s="77"/>
      <c r="R37" s="94"/>
      <c r="S37" s="226"/>
      <c r="T37" s="96"/>
      <c r="U37" s="46"/>
      <c r="V37" s="46"/>
      <c r="W37" s="46"/>
    </row>
    <row r="38" spans="1:23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4596391</v>
      </c>
      <c r="G38" s="103">
        <v>3121403</v>
      </c>
      <c r="H38" s="103">
        <v>989403</v>
      </c>
      <c r="I38" s="103">
        <v>0</v>
      </c>
      <c r="J38" s="103">
        <v>485585</v>
      </c>
      <c r="K38" s="36"/>
      <c r="L38" s="231" t="s">
        <v>2293</v>
      </c>
      <c r="M38" s="94"/>
      <c r="N38" s="222"/>
      <c r="O38" s="96"/>
      <c r="P38" s="46"/>
      <c r="Q38" s="96"/>
      <c r="R38" s="94"/>
      <c r="S38" s="226"/>
      <c r="T38" s="96"/>
      <c r="U38" s="46"/>
      <c r="V38" s="46"/>
      <c r="W38" s="46"/>
    </row>
    <row r="39" spans="1:23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129612</v>
      </c>
      <c r="G39" s="103">
        <v>0</v>
      </c>
      <c r="H39" s="103">
        <v>25500</v>
      </c>
      <c r="I39" s="103">
        <v>51000</v>
      </c>
      <c r="J39" s="103">
        <v>53112</v>
      </c>
      <c r="K39" s="36"/>
      <c r="L39" s="231" t="s">
        <v>2297</v>
      </c>
      <c r="M39" s="94"/>
      <c r="N39" s="222"/>
      <c r="O39" s="77"/>
      <c r="P39" s="46"/>
      <c r="Q39" s="77"/>
      <c r="R39" s="94"/>
      <c r="S39" s="226"/>
      <c r="T39" s="96"/>
      <c r="U39" s="46"/>
      <c r="V39" s="46"/>
      <c r="W39" s="46"/>
    </row>
    <row r="40" spans="1:23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7850</v>
      </c>
      <c r="G40" s="103">
        <v>0</v>
      </c>
      <c r="H40" s="103">
        <v>7600</v>
      </c>
      <c r="I40" s="103">
        <v>0</v>
      </c>
      <c r="J40" s="103">
        <v>250</v>
      </c>
      <c r="K40" s="36"/>
      <c r="L40" s="231" t="s">
        <v>2297</v>
      </c>
      <c r="M40" s="94"/>
      <c r="N40" s="222"/>
      <c r="O40" s="77"/>
      <c r="P40" s="46"/>
      <c r="Q40" s="77"/>
      <c r="R40" s="94"/>
      <c r="S40" s="226"/>
      <c r="T40" s="46"/>
      <c r="U40" s="46"/>
      <c r="V40" s="46"/>
      <c r="W40" s="46"/>
    </row>
    <row r="41" spans="1:23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1334155</v>
      </c>
      <c r="G41" s="103">
        <v>179000</v>
      </c>
      <c r="H41" s="103">
        <v>464257</v>
      </c>
      <c r="I41" s="103">
        <v>535000</v>
      </c>
      <c r="J41" s="103">
        <v>155898</v>
      </c>
      <c r="K41" s="36"/>
      <c r="L41" s="231" t="s">
        <v>2293</v>
      </c>
      <c r="M41" s="94"/>
      <c r="N41" s="222"/>
      <c r="O41" s="96"/>
      <c r="P41" s="46"/>
      <c r="Q41" s="96"/>
      <c r="R41" s="94"/>
      <c r="S41" s="226"/>
      <c r="T41" s="46"/>
      <c r="U41" s="46"/>
      <c r="V41" s="46"/>
      <c r="W41" s="46"/>
    </row>
    <row r="42" spans="1:23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4098513</v>
      </c>
      <c r="G42" s="103">
        <v>816570</v>
      </c>
      <c r="H42" s="103">
        <v>489768</v>
      </c>
      <c r="I42" s="103">
        <v>1820581</v>
      </c>
      <c r="J42" s="103">
        <v>971594</v>
      </c>
      <c r="K42" s="36"/>
      <c r="L42" s="231" t="s">
        <v>2293</v>
      </c>
      <c r="M42" s="94"/>
      <c r="N42" s="222"/>
      <c r="O42" s="96"/>
      <c r="P42" s="46"/>
      <c r="Q42" s="77"/>
      <c r="R42" s="94"/>
      <c r="S42" s="226"/>
      <c r="T42" s="96"/>
      <c r="U42" s="46"/>
      <c r="V42" s="46"/>
      <c r="W42" s="46"/>
    </row>
    <row r="43" spans="1:23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1164790</v>
      </c>
      <c r="G43" s="103">
        <v>661800</v>
      </c>
      <c r="H43" s="103">
        <v>171400</v>
      </c>
      <c r="I43" s="103">
        <v>133000</v>
      </c>
      <c r="J43" s="103">
        <v>198590</v>
      </c>
      <c r="K43" s="36"/>
      <c r="L43" s="231" t="s">
        <v>2293</v>
      </c>
      <c r="M43" s="94"/>
      <c r="N43" s="222"/>
      <c r="O43" s="96"/>
      <c r="P43" s="46"/>
      <c r="Q43" s="77"/>
      <c r="R43" s="94"/>
      <c r="S43" s="226"/>
      <c r="T43" s="46"/>
      <c r="U43" s="46"/>
      <c r="V43" s="46"/>
      <c r="W43" s="46"/>
    </row>
    <row r="44" spans="1:23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382961</v>
      </c>
      <c r="G44" s="103">
        <v>60300</v>
      </c>
      <c r="H44" s="103">
        <v>322661</v>
      </c>
      <c r="I44" s="103">
        <v>0</v>
      </c>
      <c r="J44" s="103">
        <v>0</v>
      </c>
      <c r="K44" s="36"/>
      <c r="L44" s="231" t="s">
        <v>2297</v>
      </c>
      <c r="M44" s="94"/>
      <c r="N44" s="222"/>
      <c r="O44" s="96"/>
      <c r="P44" s="46"/>
      <c r="Q44" s="96"/>
      <c r="R44" s="94"/>
      <c r="S44" s="226"/>
      <c r="T44" s="46"/>
      <c r="U44" s="46"/>
      <c r="V44" s="46"/>
      <c r="W44" s="46"/>
    </row>
    <row r="45" spans="1:23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676464</v>
      </c>
      <c r="G45" s="103">
        <v>0</v>
      </c>
      <c r="H45" s="103">
        <v>676464</v>
      </c>
      <c r="I45" s="103">
        <v>0</v>
      </c>
      <c r="J45" s="103">
        <v>0</v>
      </c>
      <c r="K45" s="36"/>
      <c r="L45" s="231" t="s">
        <v>2293</v>
      </c>
      <c r="M45" s="94"/>
      <c r="N45" s="222"/>
      <c r="O45" s="96"/>
      <c r="P45" s="46"/>
      <c r="Q45" s="96"/>
      <c r="R45" s="94"/>
      <c r="S45" s="226"/>
      <c r="T45" s="46"/>
      <c r="U45" s="46"/>
      <c r="V45" s="46"/>
      <c r="W45" s="46"/>
    </row>
    <row r="46" spans="1:23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4423643</v>
      </c>
      <c r="G46" s="103">
        <v>3530170</v>
      </c>
      <c r="H46" s="103">
        <v>518574</v>
      </c>
      <c r="I46" s="103">
        <v>0</v>
      </c>
      <c r="J46" s="103">
        <v>374899</v>
      </c>
      <c r="K46" s="36"/>
      <c r="L46" s="231" t="s">
        <v>2293</v>
      </c>
      <c r="M46" s="94"/>
      <c r="N46" s="222"/>
      <c r="O46" s="96"/>
      <c r="P46" s="46"/>
      <c r="Q46" s="96"/>
      <c r="R46" s="94"/>
      <c r="S46" s="226"/>
      <c r="T46" s="96"/>
      <c r="U46" s="46"/>
      <c r="V46" s="46"/>
      <c r="W46" s="46"/>
    </row>
    <row r="47" spans="1:23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746862</v>
      </c>
      <c r="G47" s="103">
        <v>623000</v>
      </c>
      <c r="H47" s="103">
        <v>113362</v>
      </c>
      <c r="I47" s="103">
        <v>0</v>
      </c>
      <c r="J47" s="103">
        <v>10500</v>
      </c>
      <c r="K47" s="36"/>
      <c r="L47" s="231" t="s">
        <v>2293</v>
      </c>
      <c r="M47" s="94"/>
      <c r="N47" s="222"/>
      <c r="O47" s="77"/>
      <c r="P47" s="46"/>
      <c r="Q47" s="77"/>
      <c r="R47" s="94"/>
      <c r="S47" s="226"/>
      <c r="T47" s="46"/>
      <c r="U47" s="46"/>
      <c r="V47" s="46"/>
      <c r="W47" s="46"/>
    </row>
    <row r="48" spans="1:23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250151</v>
      </c>
      <c r="G48" s="103">
        <v>0</v>
      </c>
      <c r="H48" s="103">
        <v>243351</v>
      </c>
      <c r="I48" s="103">
        <v>0</v>
      </c>
      <c r="J48" s="103">
        <v>6800</v>
      </c>
      <c r="K48" s="36"/>
      <c r="L48" s="231" t="s">
        <v>2293</v>
      </c>
      <c r="M48" s="94"/>
      <c r="N48" s="222"/>
      <c r="O48" s="96"/>
      <c r="P48" s="46"/>
      <c r="Q48" s="96"/>
      <c r="R48" s="94"/>
      <c r="S48" s="226"/>
      <c r="T48" s="46"/>
      <c r="U48" s="46"/>
      <c r="V48" s="46"/>
      <c r="W48" s="46"/>
    </row>
    <row r="49" spans="1:23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399148</v>
      </c>
      <c r="G49" s="103">
        <v>0</v>
      </c>
      <c r="H49" s="103">
        <v>264648</v>
      </c>
      <c r="I49" s="103">
        <v>0</v>
      </c>
      <c r="J49" s="103">
        <v>134500</v>
      </c>
      <c r="K49" s="36"/>
      <c r="L49" s="231" t="s">
        <v>2293</v>
      </c>
      <c r="M49" s="94"/>
      <c r="N49" s="222"/>
      <c r="O49" s="96"/>
      <c r="P49" s="46"/>
      <c r="Q49" s="96"/>
      <c r="R49" s="94"/>
      <c r="S49" s="226"/>
      <c r="T49" s="96"/>
      <c r="U49" s="46"/>
      <c r="V49" s="46"/>
      <c r="W49" s="46"/>
    </row>
    <row r="50" spans="1:23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909055</v>
      </c>
      <c r="G50" s="103">
        <v>150000</v>
      </c>
      <c r="H50" s="103">
        <v>20055</v>
      </c>
      <c r="I50" s="103">
        <v>0</v>
      </c>
      <c r="J50" s="103">
        <v>739000</v>
      </c>
      <c r="K50" s="36"/>
      <c r="L50" s="231" t="s">
        <v>2293</v>
      </c>
      <c r="M50" s="94"/>
      <c r="N50" s="222"/>
      <c r="O50" s="77"/>
      <c r="P50" s="46"/>
      <c r="Q50" s="77"/>
      <c r="R50" s="94"/>
      <c r="S50" s="226"/>
      <c r="T50" s="46"/>
      <c r="U50" s="46"/>
      <c r="V50" s="46"/>
      <c r="W50" s="46"/>
    </row>
    <row r="51" spans="1:23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190541</v>
      </c>
      <c r="G51" s="103">
        <v>0</v>
      </c>
      <c r="H51" s="103">
        <v>179541</v>
      </c>
      <c r="I51" s="103">
        <v>0</v>
      </c>
      <c r="J51" s="103">
        <v>11000</v>
      </c>
      <c r="K51" s="36"/>
      <c r="L51" s="231" t="s">
        <v>2297</v>
      </c>
      <c r="M51" s="94"/>
      <c r="N51" s="222"/>
      <c r="O51" s="96"/>
      <c r="P51" s="46"/>
      <c r="Q51" s="96"/>
      <c r="R51" s="94"/>
      <c r="S51" s="226"/>
      <c r="T51" s="46"/>
      <c r="U51" s="46"/>
      <c r="V51" s="46"/>
      <c r="W51" s="46"/>
    </row>
    <row r="52" spans="1:23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3127440</v>
      </c>
      <c r="G52" s="103">
        <v>2473250</v>
      </c>
      <c r="H52" s="103">
        <v>615990</v>
      </c>
      <c r="I52" s="103">
        <v>0</v>
      </c>
      <c r="J52" s="103">
        <v>38200</v>
      </c>
      <c r="K52" s="36"/>
      <c r="L52" s="231" t="s">
        <v>2297</v>
      </c>
      <c r="M52" s="94"/>
      <c r="N52" s="222"/>
      <c r="O52" s="96"/>
      <c r="P52" s="46"/>
      <c r="Q52" s="77"/>
      <c r="R52" s="94"/>
      <c r="S52" s="226"/>
      <c r="T52" s="46"/>
      <c r="U52" s="46"/>
      <c r="V52" s="46"/>
      <c r="W52" s="46"/>
    </row>
    <row r="53" spans="1:23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130450</v>
      </c>
      <c r="G53" s="103">
        <v>0</v>
      </c>
      <c r="H53" s="103">
        <v>34525</v>
      </c>
      <c r="I53" s="103">
        <v>80225</v>
      </c>
      <c r="J53" s="103">
        <v>15700</v>
      </c>
      <c r="K53" s="36"/>
      <c r="L53" s="231" t="s">
        <v>2293</v>
      </c>
      <c r="M53" s="94"/>
      <c r="N53" s="222"/>
      <c r="O53" s="77"/>
      <c r="P53" s="46"/>
      <c r="Q53" s="96"/>
      <c r="R53" s="94"/>
      <c r="S53" s="226"/>
      <c r="T53" s="46"/>
      <c r="U53" s="46"/>
      <c r="V53" s="46"/>
      <c r="W53" s="46"/>
    </row>
    <row r="54" spans="1:23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31" t="s">
        <v>9</v>
      </c>
      <c r="M54" s="94"/>
      <c r="N54" s="222"/>
      <c r="O54" s="96"/>
      <c r="P54" s="46"/>
      <c r="Q54" s="77"/>
      <c r="R54" s="94"/>
      <c r="S54" s="226"/>
      <c r="T54" s="46"/>
      <c r="U54" s="46"/>
      <c r="V54" s="46"/>
      <c r="W54" s="46"/>
    </row>
    <row r="55" spans="1:23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63">G55+H55+I55+J55</f>
        <v>2554038</v>
      </c>
      <c r="G55" s="103">
        <v>435844</v>
      </c>
      <c r="H55" s="103">
        <v>2063569</v>
      </c>
      <c r="I55" s="103">
        <v>0</v>
      </c>
      <c r="J55" s="103">
        <v>54625</v>
      </c>
      <c r="K55" s="36"/>
      <c r="L55" s="231" t="s">
        <v>2297</v>
      </c>
      <c r="M55" s="94"/>
      <c r="N55" s="222"/>
      <c r="O55" s="96"/>
      <c r="P55" s="46"/>
      <c r="Q55" s="77"/>
      <c r="R55" s="94"/>
      <c r="S55" s="226"/>
      <c r="T55" s="96"/>
      <c r="U55" s="46"/>
      <c r="V55" s="46"/>
      <c r="W55" s="46"/>
    </row>
    <row r="56" spans="1:23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1050886</v>
      </c>
      <c r="G56" s="103">
        <v>2000</v>
      </c>
      <c r="H56" s="103">
        <v>1048886</v>
      </c>
      <c r="I56" s="103">
        <v>0</v>
      </c>
      <c r="J56" s="103">
        <v>0</v>
      </c>
      <c r="K56" s="36"/>
      <c r="L56" s="231" t="s">
        <v>2293</v>
      </c>
      <c r="M56" s="94"/>
      <c r="N56" s="222"/>
      <c r="O56" s="77"/>
      <c r="P56" s="46"/>
      <c r="Q56" s="96"/>
      <c r="R56" s="94"/>
      <c r="S56" s="226"/>
      <c r="T56" s="46"/>
      <c r="U56" s="46"/>
      <c r="V56" s="46"/>
      <c r="W56" s="46"/>
    </row>
    <row r="57" spans="1:23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53300</v>
      </c>
      <c r="G57" s="103">
        <v>0</v>
      </c>
      <c r="H57" s="103">
        <v>51500</v>
      </c>
      <c r="I57" s="103">
        <v>0</v>
      </c>
      <c r="J57" s="103">
        <v>1800</v>
      </c>
      <c r="K57" s="36"/>
      <c r="L57" s="231" t="s">
        <v>2293</v>
      </c>
      <c r="M57" s="94"/>
      <c r="N57" s="222"/>
      <c r="O57" s="77"/>
      <c r="P57" s="46"/>
      <c r="Q57" s="77"/>
      <c r="R57" s="94"/>
      <c r="S57" s="226"/>
      <c r="T57" s="46"/>
      <c r="U57" s="46"/>
      <c r="V57" s="46"/>
      <c r="W57" s="46"/>
    </row>
    <row r="58" spans="1:23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868048</v>
      </c>
      <c r="G58" s="103">
        <v>0</v>
      </c>
      <c r="H58" s="103">
        <v>372859</v>
      </c>
      <c r="I58" s="103">
        <v>0</v>
      </c>
      <c r="J58" s="103">
        <v>495189</v>
      </c>
      <c r="K58" s="36"/>
      <c r="L58" s="231" t="s">
        <v>2297</v>
      </c>
      <c r="M58" s="94"/>
      <c r="N58" s="222"/>
      <c r="O58" s="77"/>
      <c r="P58" s="46"/>
      <c r="Q58" s="77"/>
      <c r="R58" s="94"/>
      <c r="S58" s="226"/>
      <c r="T58" s="96"/>
      <c r="U58" s="46"/>
      <c r="V58" s="46"/>
      <c r="W58" s="46"/>
    </row>
    <row r="59" spans="1:23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1553731</v>
      </c>
      <c r="G59" s="103">
        <v>745000</v>
      </c>
      <c r="H59" s="103">
        <v>182631</v>
      </c>
      <c r="I59" s="103">
        <v>0</v>
      </c>
      <c r="J59" s="103">
        <v>626100</v>
      </c>
      <c r="K59" s="36"/>
      <c r="L59" s="231" t="s">
        <v>2293</v>
      </c>
      <c r="M59" s="94"/>
      <c r="N59" s="222"/>
      <c r="O59" s="96"/>
      <c r="P59" s="46"/>
      <c r="Q59" s="77"/>
      <c r="R59" s="94"/>
      <c r="S59" s="226"/>
      <c r="T59" s="46"/>
      <c r="U59" s="46"/>
      <c r="V59" s="46"/>
      <c r="W59" s="46"/>
    </row>
    <row r="60" spans="1:23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434636</v>
      </c>
      <c r="G60" s="103">
        <v>36000</v>
      </c>
      <c r="H60" s="103">
        <v>269686</v>
      </c>
      <c r="I60" s="103">
        <v>0</v>
      </c>
      <c r="J60" s="103">
        <v>128950</v>
      </c>
      <c r="K60" s="36"/>
      <c r="L60" s="231" t="s">
        <v>2293</v>
      </c>
      <c r="M60" s="94"/>
      <c r="N60" s="222"/>
      <c r="O60" s="96"/>
      <c r="P60" s="46"/>
      <c r="Q60" s="77"/>
      <c r="R60" s="94"/>
      <c r="S60" s="226"/>
      <c r="T60" s="46"/>
      <c r="U60" s="46"/>
      <c r="V60" s="46"/>
      <c r="W60" s="46"/>
    </row>
    <row r="61" spans="1:23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635652</v>
      </c>
      <c r="G61" s="103">
        <v>0</v>
      </c>
      <c r="H61" s="103">
        <v>628152</v>
      </c>
      <c r="I61" s="103">
        <v>0</v>
      </c>
      <c r="J61" s="103">
        <v>7500</v>
      </c>
      <c r="K61" s="36"/>
      <c r="L61" s="231" t="s">
        <v>2293</v>
      </c>
      <c r="M61" s="94"/>
      <c r="N61" s="222"/>
      <c r="O61" s="77"/>
      <c r="P61" s="46"/>
      <c r="Q61" s="77"/>
      <c r="R61" s="94"/>
      <c r="S61" s="226"/>
      <c r="T61" s="46"/>
      <c r="U61" s="46"/>
      <c r="V61" s="46"/>
      <c r="W61" s="46"/>
    </row>
    <row r="62" spans="1:23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374901</v>
      </c>
      <c r="G62" s="103">
        <v>50201</v>
      </c>
      <c r="H62" s="103">
        <v>324700</v>
      </c>
      <c r="I62" s="103">
        <v>0</v>
      </c>
      <c r="J62" s="103">
        <v>0</v>
      </c>
      <c r="K62" s="36"/>
      <c r="L62" s="231" t="s">
        <v>2293</v>
      </c>
      <c r="M62" s="94"/>
      <c r="N62" s="222"/>
      <c r="O62" s="77"/>
      <c r="P62" s="46"/>
      <c r="Q62" s="96"/>
      <c r="R62" s="94"/>
      <c r="S62" s="226"/>
      <c r="T62" s="96"/>
      <c r="U62" s="46"/>
      <c r="V62" s="46"/>
      <c r="W62" s="46"/>
    </row>
    <row r="63" spans="1:23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351816</v>
      </c>
      <c r="G63" s="103">
        <v>0</v>
      </c>
      <c r="H63" s="103">
        <v>300816</v>
      </c>
      <c r="I63" s="103">
        <v>0</v>
      </c>
      <c r="J63" s="103">
        <v>51000</v>
      </c>
      <c r="K63" s="36"/>
      <c r="L63" s="231" t="s">
        <v>2293</v>
      </c>
      <c r="M63" s="94"/>
      <c r="N63" s="222"/>
      <c r="O63" s="77"/>
      <c r="P63" s="46"/>
      <c r="Q63" s="96"/>
      <c r="R63" s="94"/>
      <c r="S63" s="226"/>
      <c r="T63" s="46"/>
      <c r="U63" s="46"/>
      <c r="V63" s="46"/>
      <c r="W63" s="46"/>
    </row>
    <row r="64" spans="1:23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 t="s">
        <v>9</v>
      </c>
      <c r="G64" s="102" t="s">
        <v>9</v>
      </c>
      <c r="H64" s="102" t="s">
        <v>9</v>
      </c>
      <c r="I64" s="102" t="s">
        <v>9</v>
      </c>
      <c r="J64" s="102" t="s">
        <v>9</v>
      </c>
      <c r="K64" s="36"/>
      <c r="L64" s="231" t="s">
        <v>9</v>
      </c>
      <c r="M64" s="94"/>
      <c r="N64" s="222"/>
      <c r="O64" s="96"/>
      <c r="P64" s="46"/>
      <c r="Q64" s="77"/>
      <c r="R64" s="94"/>
      <c r="S64" s="226"/>
      <c r="T64" s="46"/>
      <c r="U64" s="46"/>
      <c r="V64" s="46"/>
      <c r="W64" s="46"/>
    </row>
    <row r="65" spans="1:23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aca="true" t="shared" si="2" ref="F65:F81">G65+H65+I65+J65</f>
        <v>1807721</v>
      </c>
      <c r="G65" s="103">
        <v>0</v>
      </c>
      <c r="H65" s="103">
        <v>0</v>
      </c>
      <c r="I65" s="103">
        <v>0</v>
      </c>
      <c r="J65" s="103">
        <v>1807721</v>
      </c>
      <c r="K65" s="36"/>
      <c r="L65" s="231" t="s">
        <v>2293</v>
      </c>
      <c r="M65" s="94"/>
      <c r="N65" s="222"/>
      <c r="O65" s="77"/>
      <c r="P65" s="46"/>
      <c r="Q65" s="96"/>
      <c r="R65" s="94"/>
      <c r="S65" s="226"/>
      <c r="T65" s="96"/>
      <c r="U65" s="46"/>
      <c r="V65" s="46"/>
      <c r="W65" s="46"/>
    </row>
    <row r="66" spans="1:23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579450</v>
      </c>
      <c r="G66" s="103">
        <v>20500</v>
      </c>
      <c r="H66" s="103">
        <v>348700</v>
      </c>
      <c r="I66" s="103">
        <v>0</v>
      </c>
      <c r="J66" s="103">
        <v>210250</v>
      </c>
      <c r="K66" s="36"/>
      <c r="L66" s="231" t="s">
        <v>2293</v>
      </c>
      <c r="M66" s="94"/>
      <c r="N66" s="222"/>
      <c r="O66" s="96"/>
      <c r="P66" s="46"/>
      <c r="Q66" s="96"/>
      <c r="R66" s="94"/>
      <c r="S66" s="226"/>
      <c r="T66" s="96"/>
      <c r="U66" s="46"/>
      <c r="V66" s="46"/>
      <c r="W66" s="46"/>
    </row>
    <row r="67" spans="1:23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467931</v>
      </c>
      <c r="G67" s="103">
        <v>0</v>
      </c>
      <c r="H67" s="103">
        <v>433631</v>
      </c>
      <c r="I67" s="103">
        <v>0</v>
      </c>
      <c r="J67" s="103">
        <v>34300</v>
      </c>
      <c r="K67" s="36"/>
      <c r="L67" s="231" t="s">
        <v>2293</v>
      </c>
      <c r="M67" s="94"/>
      <c r="N67" s="222"/>
      <c r="O67" s="77"/>
      <c r="P67" s="46"/>
      <c r="Q67" s="96"/>
      <c r="R67" s="94"/>
      <c r="S67" s="226"/>
      <c r="T67" s="46"/>
      <c r="U67" s="46"/>
      <c r="V67" s="46"/>
      <c r="W67" s="46"/>
    </row>
    <row r="68" spans="1:23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488340</v>
      </c>
      <c r="G68" s="103">
        <v>0</v>
      </c>
      <c r="H68" s="103">
        <v>278000</v>
      </c>
      <c r="I68" s="103">
        <v>0</v>
      </c>
      <c r="J68" s="103">
        <v>210340</v>
      </c>
      <c r="K68" s="36"/>
      <c r="L68" s="231" t="s">
        <v>2293</v>
      </c>
      <c r="M68" s="94"/>
      <c r="N68" s="222"/>
      <c r="O68" s="96"/>
      <c r="P68" s="46"/>
      <c r="Q68" s="96"/>
      <c r="R68" s="94"/>
      <c r="S68" s="226"/>
      <c r="T68" s="46"/>
      <c r="U68" s="46"/>
      <c r="V68" s="46"/>
      <c r="W68" s="46"/>
    </row>
    <row r="69" spans="1:23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1971212</v>
      </c>
      <c r="G69" s="103">
        <v>1535800</v>
      </c>
      <c r="H69" s="103">
        <v>435212</v>
      </c>
      <c r="I69" s="103">
        <v>0</v>
      </c>
      <c r="J69" s="103">
        <v>200</v>
      </c>
      <c r="K69" s="36"/>
      <c r="L69" s="231" t="s">
        <v>2293</v>
      </c>
      <c r="M69" s="94"/>
      <c r="N69" s="222"/>
      <c r="O69" s="96"/>
      <c r="P69" s="46"/>
      <c r="Q69" s="96"/>
      <c r="R69" s="94"/>
      <c r="S69" s="226"/>
      <c r="T69" s="46"/>
      <c r="U69" s="46"/>
      <c r="V69" s="46"/>
      <c r="W69" s="46"/>
    </row>
    <row r="70" spans="1:23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3152112</v>
      </c>
      <c r="G70" s="103">
        <v>2232096</v>
      </c>
      <c r="H70" s="103">
        <v>712223</v>
      </c>
      <c r="I70" s="103">
        <v>0</v>
      </c>
      <c r="J70" s="103">
        <v>207793</v>
      </c>
      <c r="K70" s="36"/>
      <c r="L70" s="231" t="s">
        <v>2293</v>
      </c>
      <c r="M70" s="94"/>
      <c r="N70" s="222"/>
      <c r="O70" s="77"/>
      <c r="P70" s="46"/>
      <c r="Q70" s="96"/>
      <c r="R70" s="94"/>
      <c r="S70" s="226"/>
      <c r="T70" s="46"/>
      <c r="U70" s="46"/>
      <c r="V70" s="46"/>
      <c r="W70" s="46"/>
    </row>
    <row r="71" spans="1:23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2489245</v>
      </c>
      <c r="G71" s="103">
        <v>2157000</v>
      </c>
      <c r="H71" s="103">
        <v>62520</v>
      </c>
      <c r="I71" s="103">
        <v>0</v>
      </c>
      <c r="J71" s="103">
        <v>269725</v>
      </c>
      <c r="K71" s="36"/>
      <c r="L71" s="231" t="s">
        <v>2293</v>
      </c>
      <c r="M71" s="94"/>
      <c r="N71" s="222"/>
      <c r="O71" s="96"/>
      <c r="P71" s="46"/>
      <c r="Q71" s="96"/>
      <c r="R71" s="94"/>
      <c r="S71" s="226"/>
      <c r="T71" s="96"/>
      <c r="U71" s="46"/>
      <c r="V71" s="46"/>
      <c r="W71" s="46"/>
    </row>
    <row r="72" spans="1:23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5250447</v>
      </c>
      <c r="G72" s="103">
        <v>671000</v>
      </c>
      <c r="H72" s="103">
        <v>2120145</v>
      </c>
      <c r="I72" s="103">
        <v>1410000</v>
      </c>
      <c r="J72" s="103">
        <v>1049302</v>
      </c>
      <c r="K72" s="36"/>
      <c r="L72" s="231" t="s">
        <v>2293</v>
      </c>
      <c r="M72" s="94"/>
      <c r="N72" s="222"/>
      <c r="O72" s="96"/>
      <c r="P72" s="46"/>
      <c r="Q72" s="96"/>
      <c r="R72" s="94"/>
      <c r="S72" s="226"/>
      <c r="T72" s="46"/>
      <c r="U72" s="46"/>
      <c r="V72" s="46"/>
      <c r="W72" s="46"/>
    </row>
    <row r="73" spans="1:23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11790382</v>
      </c>
      <c r="G73" s="103">
        <v>1869580</v>
      </c>
      <c r="H73" s="103">
        <v>9594779</v>
      </c>
      <c r="I73" s="103">
        <v>0</v>
      </c>
      <c r="J73" s="103">
        <v>326023</v>
      </c>
      <c r="K73" s="36"/>
      <c r="L73" s="231" t="s">
        <v>2293</v>
      </c>
      <c r="M73" s="94"/>
      <c r="N73" s="222"/>
      <c r="O73" s="77"/>
      <c r="P73" s="46"/>
      <c r="Q73" s="96"/>
      <c r="R73" s="94"/>
      <c r="S73" s="226"/>
      <c r="T73" s="96"/>
      <c r="U73" s="46"/>
      <c r="V73" s="46"/>
      <c r="W73" s="46"/>
    </row>
    <row r="74" spans="1:23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306327</v>
      </c>
      <c r="G74" s="103">
        <v>0</v>
      </c>
      <c r="H74" s="103">
        <v>280947</v>
      </c>
      <c r="I74" s="103">
        <v>0</v>
      </c>
      <c r="J74" s="103">
        <v>25380</v>
      </c>
      <c r="K74" s="36"/>
      <c r="L74" s="231" t="s">
        <v>2293</v>
      </c>
      <c r="M74" s="94"/>
      <c r="N74" s="222"/>
      <c r="O74" s="77"/>
      <c r="P74" s="46"/>
      <c r="Q74" s="77"/>
      <c r="R74" s="94"/>
      <c r="S74" s="226"/>
      <c r="T74" s="46"/>
      <c r="U74" s="46"/>
      <c r="V74" s="46"/>
      <c r="W74" s="46"/>
    </row>
    <row r="75" spans="1:23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1073839</v>
      </c>
      <c r="G75" s="103">
        <v>500</v>
      </c>
      <c r="H75" s="103">
        <v>730749</v>
      </c>
      <c r="I75" s="103">
        <v>0</v>
      </c>
      <c r="J75" s="103">
        <v>342590</v>
      </c>
      <c r="K75" s="36"/>
      <c r="L75" s="231" t="s">
        <v>2297</v>
      </c>
      <c r="M75" s="94"/>
      <c r="N75" s="222"/>
      <c r="O75" s="77"/>
      <c r="P75" s="46"/>
      <c r="Q75" s="96"/>
      <c r="R75" s="94"/>
      <c r="S75" s="226"/>
      <c r="T75" s="96"/>
      <c r="U75" s="46"/>
      <c r="V75" s="46"/>
      <c r="W75" s="46"/>
    </row>
    <row r="76" spans="1:23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1685779</v>
      </c>
      <c r="G76" s="103">
        <v>2100</v>
      </c>
      <c r="H76" s="103">
        <v>494010</v>
      </c>
      <c r="I76" s="103">
        <v>0</v>
      </c>
      <c r="J76" s="103">
        <v>1189669</v>
      </c>
      <c r="K76" s="36"/>
      <c r="L76" s="231" t="s">
        <v>2293</v>
      </c>
      <c r="M76" s="94"/>
      <c r="N76" s="222"/>
      <c r="O76" s="96"/>
      <c r="P76" s="46"/>
      <c r="Q76" s="96"/>
      <c r="R76" s="94"/>
      <c r="S76" s="226"/>
      <c r="T76" s="46"/>
      <c r="U76" s="46"/>
      <c r="V76" s="46"/>
      <c r="W76" s="46"/>
    </row>
    <row r="77" spans="1:23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620814</v>
      </c>
      <c r="G77" s="103">
        <v>0</v>
      </c>
      <c r="H77" s="103">
        <v>592864</v>
      </c>
      <c r="I77" s="103">
        <v>0</v>
      </c>
      <c r="J77" s="103">
        <v>27950</v>
      </c>
      <c r="K77" s="36"/>
      <c r="L77" s="231" t="s">
        <v>2293</v>
      </c>
      <c r="M77" s="94"/>
      <c r="N77" s="222"/>
      <c r="O77" s="96"/>
      <c r="P77" s="46"/>
      <c r="Q77" s="96"/>
      <c r="R77" s="94"/>
      <c r="S77" s="226"/>
      <c r="T77" s="46"/>
      <c r="U77" s="46"/>
      <c r="V77" s="46"/>
      <c r="W77" s="46"/>
    </row>
    <row r="78" spans="1:23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282959</v>
      </c>
      <c r="G78" s="103">
        <v>0</v>
      </c>
      <c r="H78" s="103">
        <v>197959</v>
      </c>
      <c r="I78" s="103">
        <v>0</v>
      </c>
      <c r="J78" s="103">
        <v>85000</v>
      </c>
      <c r="K78" s="36"/>
      <c r="L78" s="231" t="s">
        <v>2293</v>
      </c>
      <c r="M78" s="94"/>
      <c r="N78" s="222"/>
      <c r="O78" s="96"/>
      <c r="P78" s="46"/>
      <c r="Q78" s="96"/>
      <c r="R78" s="94"/>
      <c r="S78" s="226"/>
      <c r="T78" s="96"/>
      <c r="U78" s="46"/>
      <c r="V78" s="46"/>
      <c r="W78" s="46"/>
    </row>
    <row r="79" spans="1:23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641522</v>
      </c>
      <c r="G79" s="103">
        <v>421200</v>
      </c>
      <c r="H79" s="103">
        <v>219322</v>
      </c>
      <c r="I79" s="103">
        <v>0</v>
      </c>
      <c r="J79" s="103">
        <v>1000</v>
      </c>
      <c r="K79" s="36"/>
      <c r="L79" s="231" t="s">
        <v>2293</v>
      </c>
      <c r="M79" s="94"/>
      <c r="N79" s="222"/>
      <c r="O79" s="77"/>
      <c r="P79" s="46"/>
      <c r="Q79" s="77"/>
      <c r="R79" s="94"/>
      <c r="S79" s="226"/>
      <c r="T79" s="96"/>
      <c r="U79" s="46"/>
      <c r="V79" s="46"/>
      <c r="W79" s="46"/>
    </row>
    <row r="80" spans="1:23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853535</v>
      </c>
      <c r="G80" s="103">
        <v>1800</v>
      </c>
      <c r="H80" s="103">
        <v>597910</v>
      </c>
      <c r="I80" s="103">
        <v>0</v>
      </c>
      <c r="J80" s="103">
        <v>253825</v>
      </c>
      <c r="K80" s="36"/>
      <c r="L80" s="231" t="s">
        <v>2293</v>
      </c>
      <c r="M80" s="94"/>
      <c r="N80" s="222"/>
      <c r="O80" s="77"/>
      <c r="P80" s="46"/>
      <c r="Q80" s="96"/>
      <c r="R80" s="94"/>
      <c r="S80" s="226"/>
      <c r="T80" s="46"/>
      <c r="U80" s="46"/>
      <c r="V80" s="46"/>
      <c r="W80" s="46"/>
    </row>
    <row r="81" spans="1:23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1337005</v>
      </c>
      <c r="G81" s="103">
        <v>935740</v>
      </c>
      <c r="H81" s="103">
        <v>361065</v>
      </c>
      <c r="I81" s="103">
        <v>6500</v>
      </c>
      <c r="J81" s="103">
        <v>33700</v>
      </c>
      <c r="K81" s="36"/>
      <c r="L81" s="231" t="s">
        <v>2293</v>
      </c>
      <c r="M81" s="94"/>
      <c r="N81" s="222"/>
      <c r="O81" s="96"/>
      <c r="P81" s="46"/>
      <c r="Q81" s="96"/>
      <c r="R81" s="94"/>
      <c r="S81" s="226"/>
      <c r="T81" s="46"/>
      <c r="U81" s="46"/>
      <c r="V81" s="46"/>
      <c r="W81" s="46"/>
    </row>
    <row r="82" spans="1:23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 t="s">
        <v>9</v>
      </c>
      <c r="G82" s="102" t="s">
        <v>9</v>
      </c>
      <c r="H82" s="102" t="s">
        <v>9</v>
      </c>
      <c r="I82" s="102" t="s">
        <v>9</v>
      </c>
      <c r="J82" s="102" t="s">
        <v>9</v>
      </c>
      <c r="K82" s="36"/>
      <c r="L82" s="231" t="s">
        <v>9</v>
      </c>
      <c r="M82" s="94"/>
      <c r="N82" s="222"/>
      <c r="O82" s="77"/>
      <c r="P82" s="46"/>
      <c r="Q82" s="96"/>
      <c r="R82" s="94"/>
      <c r="S82" s="226"/>
      <c r="T82" s="46"/>
      <c r="U82" s="46"/>
      <c r="V82" s="46"/>
      <c r="W82" s="46"/>
    </row>
    <row r="83" spans="1:23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>G83+H83+I83+J83</f>
        <v>689781</v>
      </c>
      <c r="G83" s="103">
        <v>1500</v>
      </c>
      <c r="H83" s="103">
        <v>266131</v>
      </c>
      <c r="I83" s="103">
        <v>143000</v>
      </c>
      <c r="J83" s="103">
        <v>279150</v>
      </c>
      <c r="K83" s="36"/>
      <c r="L83" s="231" t="s">
        <v>2293</v>
      </c>
      <c r="M83" s="94"/>
      <c r="N83" s="222"/>
      <c r="O83" s="77"/>
      <c r="P83" s="46"/>
      <c r="Q83" s="96"/>
      <c r="R83" s="94"/>
      <c r="S83" s="226"/>
      <c r="T83" s="46"/>
      <c r="U83" s="46"/>
      <c r="V83" s="46"/>
      <c r="W83" s="46"/>
    </row>
    <row r="84" spans="1:23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>G84+H84+I84+J84</f>
        <v>30506</v>
      </c>
      <c r="G84" s="103">
        <v>0</v>
      </c>
      <c r="H84" s="103">
        <v>30506</v>
      </c>
      <c r="I84" s="103">
        <v>0</v>
      </c>
      <c r="J84" s="103">
        <v>0</v>
      </c>
      <c r="K84" s="36"/>
      <c r="L84" s="231" t="s">
        <v>2297</v>
      </c>
      <c r="M84" s="94"/>
      <c r="N84" s="222"/>
      <c r="O84" s="77"/>
      <c r="P84" s="46"/>
      <c r="Q84" s="96"/>
      <c r="R84" s="94"/>
      <c r="S84" s="226"/>
      <c r="T84" s="46"/>
      <c r="U84" s="46"/>
      <c r="V84" s="46"/>
      <c r="W84" s="46"/>
    </row>
    <row r="85" spans="1:23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>G85+H85+I85+J85</f>
        <v>5690762</v>
      </c>
      <c r="G85" s="103">
        <v>30000</v>
      </c>
      <c r="H85" s="103">
        <v>334823</v>
      </c>
      <c r="I85" s="103">
        <v>4948500</v>
      </c>
      <c r="J85" s="103">
        <v>377439</v>
      </c>
      <c r="K85" s="36"/>
      <c r="L85" s="231" t="s">
        <v>2293</v>
      </c>
      <c r="M85" s="94"/>
      <c r="N85" s="222"/>
      <c r="O85" s="77"/>
      <c r="P85" s="46"/>
      <c r="Q85" s="77"/>
      <c r="R85" s="94"/>
      <c r="S85" s="226"/>
      <c r="T85" s="46"/>
      <c r="U85" s="46"/>
      <c r="V85" s="46"/>
      <c r="W85" s="46"/>
    </row>
    <row r="86" spans="1:23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>G86+H86+I86+J86</f>
        <v>1783517</v>
      </c>
      <c r="G86" s="103">
        <v>1021400</v>
      </c>
      <c r="H86" s="103">
        <v>711067</v>
      </c>
      <c r="I86" s="103">
        <v>0</v>
      </c>
      <c r="J86" s="103">
        <v>51050</v>
      </c>
      <c r="K86" s="36"/>
      <c r="L86" s="231" t="s">
        <v>2293</v>
      </c>
      <c r="M86" s="94"/>
      <c r="N86" s="222"/>
      <c r="O86" s="77"/>
      <c r="P86" s="46"/>
      <c r="Q86" s="96"/>
      <c r="R86" s="94"/>
      <c r="S86" s="226"/>
      <c r="T86" s="46"/>
      <c r="U86" s="46"/>
      <c r="V86" s="46"/>
      <c r="W86" s="46"/>
    </row>
    <row r="87" spans="1:23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>G87+H87+I87+J87</f>
        <v>455306</v>
      </c>
      <c r="G87" s="103">
        <v>0</v>
      </c>
      <c r="H87" s="103">
        <v>325506</v>
      </c>
      <c r="I87" s="103">
        <v>0</v>
      </c>
      <c r="J87" s="103">
        <v>129800</v>
      </c>
      <c r="K87" s="36"/>
      <c r="L87" s="231" t="s">
        <v>2293</v>
      </c>
      <c r="M87" s="94"/>
      <c r="N87" s="222"/>
      <c r="O87" s="77"/>
      <c r="P87" s="46"/>
      <c r="Q87" s="77"/>
      <c r="R87" s="94"/>
      <c r="S87" s="226"/>
      <c r="T87" s="46"/>
      <c r="U87" s="46"/>
      <c r="V87" s="46"/>
      <c r="W87" s="46"/>
    </row>
    <row r="88" spans="1:23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 t="s">
        <v>9</v>
      </c>
      <c r="G88" s="102" t="s">
        <v>9</v>
      </c>
      <c r="H88" s="102" t="s">
        <v>9</v>
      </c>
      <c r="I88" s="102" t="s">
        <v>9</v>
      </c>
      <c r="J88" s="102" t="s">
        <v>9</v>
      </c>
      <c r="K88" s="36"/>
      <c r="L88" s="231" t="s">
        <v>9</v>
      </c>
      <c r="M88" s="94"/>
      <c r="N88" s="222"/>
      <c r="O88" s="96"/>
      <c r="P88" s="46"/>
      <c r="Q88" s="77"/>
      <c r="R88" s="94"/>
      <c r="S88" s="226"/>
      <c r="T88" s="46"/>
      <c r="U88" s="46"/>
      <c r="V88" s="46"/>
      <c r="W88" s="46"/>
    </row>
    <row r="89" spans="1:23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aca="true" t="shared" si="3" ref="F89:F102">G89+H89+I89+J89</f>
        <v>1895410</v>
      </c>
      <c r="G89" s="103">
        <v>1270000</v>
      </c>
      <c r="H89" s="103">
        <v>355624</v>
      </c>
      <c r="I89" s="103">
        <v>60000</v>
      </c>
      <c r="J89" s="103">
        <v>209786</v>
      </c>
      <c r="K89" s="36"/>
      <c r="L89" s="231" t="s">
        <v>2297</v>
      </c>
      <c r="M89" s="94"/>
      <c r="N89" s="222"/>
      <c r="O89" s="77"/>
      <c r="P89" s="46"/>
      <c r="Q89" s="77"/>
      <c r="R89" s="94"/>
      <c r="S89" s="226"/>
      <c r="T89" s="46"/>
      <c r="U89" s="46"/>
      <c r="V89" s="46"/>
      <c r="W89" s="46"/>
    </row>
    <row r="90" spans="1:23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136698</v>
      </c>
      <c r="G90" s="103">
        <v>0</v>
      </c>
      <c r="H90" s="103">
        <v>0</v>
      </c>
      <c r="I90" s="103">
        <v>0</v>
      </c>
      <c r="J90" s="103">
        <v>136698</v>
      </c>
      <c r="K90" s="36"/>
      <c r="L90" s="231" t="s">
        <v>2293</v>
      </c>
      <c r="M90" s="94"/>
      <c r="N90" s="222"/>
      <c r="O90" s="77"/>
      <c r="P90" s="46"/>
      <c r="Q90" s="96"/>
      <c r="R90" s="94"/>
      <c r="S90" s="226"/>
      <c r="T90" s="46"/>
      <c r="U90" s="46"/>
      <c r="V90" s="46"/>
      <c r="W90" s="46"/>
    </row>
    <row r="91" spans="1:23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569281</v>
      </c>
      <c r="G91" s="103">
        <v>0</v>
      </c>
      <c r="H91" s="103">
        <v>560657</v>
      </c>
      <c r="I91" s="103">
        <v>0</v>
      </c>
      <c r="J91" s="103">
        <v>8624</v>
      </c>
      <c r="K91" s="36"/>
      <c r="L91" s="231" t="s">
        <v>2293</v>
      </c>
      <c r="M91" s="94"/>
      <c r="N91" s="222"/>
      <c r="O91" s="96"/>
      <c r="P91" s="46"/>
      <c r="Q91" s="96"/>
      <c r="R91" s="94"/>
      <c r="S91" s="226"/>
      <c r="T91" s="96"/>
      <c r="U91" s="46"/>
      <c r="V91" s="46"/>
      <c r="W91" s="46"/>
    </row>
    <row r="92" spans="1:23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2883935</v>
      </c>
      <c r="G92" s="103">
        <v>2600000</v>
      </c>
      <c r="H92" s="103">
        <v>279935</v>
      </c>
      <c r="I92" s="103">
        <v>0</v>
      </c>
      <c r="J92" s="103">
        <v>4000</v>
      </c>
      <c r="K92" s="36"/>
      <c r="L92" s="231" t="s">
        <v>2293</v>
      </c>
      <c r="M92" s="94"/>
      <c r="N92" s="222"/>
      <c r="O92" s="77"/>
      <c r="P92" s="46"/>
      <c r="Q92" s="77"/>
      <c r="R92" s="94"/>
      <c r="S92" s="226"/>
      <c r="T92" s="46"/>
      <c r="U92" s="46"/>
      <c r="V92" s="46"/>
      <c r="W92" s="46"/>
    </row>
    <row r="93" spans="1:23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333569</v>
      </c>
      <c r="G93" s="103">
        <v>149000</v>
      </c>
      <c r="H93" s="103">
        <v>166569</v>
      </c>
      <c r="I93" s="103">
        <v>0</v>
      </c>
      <c r="J93" s="103">
        <v>18000</v>
      </c>
      <c r="K93" s="36"/>
      <c r="L93" s="231" t="s">
        <v>2293</v>
      </c>
      <c r="M93" s="94"/>
      <c r="N93" s="222"/>
      <c r="O93" s="96"/>
      <c r="P93" s="46"/>
      <c r="Q93" s="96"/>
      <c r="R93" s="94"/>
      <c r="S93" s="226"/>
      <c r="T93" s="96"/>
      <c r="U93" s="46"/>
      <c r="V93" s="46"/>
      <c r="W93" s="46"/>
    </row>
    <row r="94" spans="1:23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127567</v>
      </c>
      <c r="G94" s="103">
        <v>18500</v>
      </c>
      <c r="H94" s="103">
        <v>109067</v>
      </c>
      <c r="I94" s="103">
        <v>0</v>
      </c>
      <c r="J94" s="103">
        <v>0</v>
      </c>
      <c r="K94" s="36"/>
      <c r="L94" s="231" t="s">
        <v>2293</v>
      </c>
      <c r="M94" s="94"/>
      <c r="N94" s="222"/>
      <c r="O94" s="96"/>
      <c r="P94" s="46"/>
      <c r="Q94" s="77"/>
      <c r="R94" s="94"/>
      <c r="S94" s="226"/>
      <c r="T94" s="46"/>
      <c r="U94" s="46"/>
      <c r="V94" s="46"/>
      <c r="W94" s="46"/>
    </row>
    <row r="95" spans="1:23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853498</v>
      </c>
      <c r="G95" s="103">
        <v>0</v>
      </c>
      <c r="H95" s="103">
        <v>377652</v>
      </c>
      <c r="I95" s="103">
        <v>24000</v>
      </c>
      <c r="J95" s="103">
        <v>451846</v>
      </c>
      <c r="K95" s="36"/>
      <c r="L95" s="231" t="s">
        <v>2297</v>
      </c>
      <c r="M95" s="94"/>
      <c r="N95" s="222"/>
      <c r="O95" s="77"/>
      <c r="P95" s="46"/>
      <c r="Q95" s="96"/>
      <c r="R95" s="94"/>
      <c r="S95" s="226"/>
      <c r="T95" s="46"/>
      <c r="U95" s="46"/>
      <c r="V95" s="46"/>
      <c r="W95" s="46"/>
    </row>
    <row r="96" spans="1:23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986062</v>
      </c>
      <c r="G96" s="103">
        <v>563000</v>
      </c>
      <c r="H96" s="103">
        <v>397162</v>
      </c>
      <c r="I96" s="103">
        <v>0</v>
      </c>
      <c r="J96" s="103">
        <v>25900</v>
      </c>
      <c r="K96" s="36"/>
      <c r="L96" s="231" t="s">
        <v>2293</v>
      </c>
      <c r="M96" s="94"/>
      <c r="N96" s="222"/>
      <c r="O96" s="96"/>
      <c r="P96" s="46"/>
      <c r="Q96" s="96"/>
      <c r="R96" s="94"/>
      <c r="S96" s="226"/>
      <c r="T96" s="46"/>
      <c r="U96" s="46"/>
      <c r="V96" s="46"/>
      <c r="W96" s="46"/>
    </row>
    <row r="97" spans="1:23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352478</v>
      </c>
      <c r="G97" s="103">
        <v>0</v>
      </c>
      <c r="H97" s="103">
        <v>352438</v>
      </c>
      <c r="I97" s="103">
        <v>0</v>
      </c>
      <c r="J97" s="103">
        <v>40</v>
      </c>
      <c r="K97" s="36"/>
      <c r="L97" s="231" t="s">
        <v>2297</v>
      </c>
      <c r="M97" s="94"/>
      <c r="N97" s="222"/>
      <c r="O97" s="96"/>
      <c r="P97" s="46"/>
      <c r="Q97" s="96"/>
      <c r="R97" s="94"/>
      <c r="S97" s="226"/>
      <c r="T97" s="46"/>
      <c r="U97" s="46"/>
      <c r="V97" s="46"/>
      <c r="W97" s="46"/>
    </row>
    <row r="98" spans="1:23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639350</v>
      </c>
      <c r="G98" s="103">
        <v>500000</v>
      </c>
      <c r="H98" s="103">
        <v>127050</v>
      </c>
      <c r="I98" s="103">
        <v>0</v>
      </c>
      <c r="J98" s="103">
        <v>12300</v>
      </c>
      <c r="K98" s="36"/>
      <c r="L98" s="231" t="s">
        <v>2297</v>
      </c>
      <c r="M98" s="94"/>
      <c r="N98" s="222"/>
      <c r="O98" s="77"/>
      <c r="P98" s="46"/>
      <c r="Q98" s="96"/>
      <c r="R98" s="94"/>
      <c r="S98" s="226"/>
      <c r="T98" s="46"/>
      <c r="U98" s="46"/>
      <c r="V98" s="46"/>
      <c r="W98" s="46"/>
    </row>
    <row r="99" spans="1:23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11070613</v>
      </c>
      <c r="G99" s="103">
        <v>6843200</v>
      </c>
      <c r="H99" s="103">
        <v>1198454</v>
      </c>
      <c r="I99" s="103">
        <v>12000</v>
      </c>
      <c r="J99" s="103">
        <v>3016959</v>
      </c>
      <c r="K99" s="36"/>
      <c r="L99" s="231" t="s">
        <v>2293</v>
      </c>
      <c r="M99" s="94"/>
      <c r="N99" s="222"/>
      <c r="O99" s="96"/>
      <c r="P99" s="46"/>
      <c r="Q99" s="96"/>
      <c r="R99" s="94"/>
      <c r="S99" s="226"/>
      <c r="T99" s="46"/>
      <c r="U99" s="46"/>
      <c r="V99" s="46"/>
      <c r="W99" s="46"/>
    </row>
    <row r="100" spans="1:23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594743</v>
      </c>
      <c r="G100" s="103">
        <v>0</v>
      </c>
      <c r="H100" s="103">
        <v>562843</v>
      </c>
      <c r="I100" s="103">
        <v>0</v>
      </c>
      <c r="J100" s="103">
        <v>31900</v>
      </c>
      <c r="K100" s="36"/>
      <c r="L100" s="231" t="s">
        <v>2297</v>
      </c>
      <c r="M100" s="94"/>
      <c r="N100" s="222"/>
      <c r="O100" s="77"/>
      <c r="P100" s="46"/>
      <c r="Q100" s="96"/>
      <c r="R100" s="94"/>
      <c r="S100" s="226"/>
      <c r="T100" s="46"/>
      <c r="U100" s="46"/>
      <c r="V100" s="46"/>
      <c r="W100" s="46"/>
    </row>
    <row r="101" spans="1:23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1276861</v>
      </c>
      <c r="G101" s="103">
        <v>0</v>
      </c>
      <c r="H101" s="103">
        <v>580417</v>
      </c>
      <c r="I101" s="103">
        <v>22500</v>
      </c>
      <c r="J101" s="103">
        <v>673944</v>
      </c>
      <c r="K101" s="36"/>
      <c r="L101" s="231" t="s">
        <v>2293</v>
      </c>
      <c r="M101" s="94"/>
      <c r="N101" s="222"/>
      <c r="O101" s="77"/>
      <c r="P101" s="46"/>
      <c r="Q101" s="96"/>
      <c r="R101" s="94"/>
      <c r="S101" s="226"/>
      <c r="T101" s="96"/>
      <c r="U101" s="46"/>
      <c r="V101" s="46"/>
      <c r="W101" s="46"/>
    </row>
    <row r="102" spans="1:23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1224826</v>
      </c>
      <c r="G102" s="103">
        <v>880010</v>
      </c>
      <c r="H102" s="103">
        <v>126246</v>
      </c>
      <c r="I102" s="103">
        <v>175670</v>
      </c>
      <c r="J102" s="103">
        <v>42900</v>
      </c>
      <c r="K102" s="36"/>
      <c r="L102" s="231" t="s">
        <v>2293</v>
      </c>
      <c r="M102" s="94"/>
      <c r="N102" s="222"/>
      <c r="O102" s="77"/>
      <c r="P102" s="46"/>
      <c r="Q102" s="96"/>
      <c r="R102" s="94"/>
      <c r="S102" s="226"/>
      <c r="T102" s="46"/>
      <c r="U102" s="46"/>
      <c r="V102" s="46"/>
      <c r="W102" s="46"/>
    </row>
    <row r="103" spans="1:23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31" t="s">
        <v>9</v>
      </c>
      <c r="M103" s="94"/>
      <c r="N103" s="222"/>
      <c r="O103" s="77"/>
      <c r="P103" s="46"/>
      <c r="Q103" s="77"/>
      <c r="R103" s="94"/>
      <c r="S103" s="226"/>
      <c r="T103" s="46"/>
      <c r="U103" s="46"/>
      <c r="V103" s="46"/>
      <c r="W103" s="46"/>
    </row>
    <row r="104" spans="1:23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4217539</v>
      </c>
      <c r="G104" s="103">
        <v>820000</v>
      </c>
      <c r="H104" s="103">
        <v>2909178</v>
      </c>
      <c r="I104" s="103">
        <v>98500</v>
      </c>
      <c r="J104" s="103">
        <v>389861</v>
      </c>
      <c r="K104" s="36"/>
      <c r="L104" s="231" t="s">
        <v>2293</v>
      </c>
      <c r="M104" s="94"/>
      <c r="N104" s="222"/>
      <c r="O104" s="77"/>
      <c r="P104" s="46"/>
      <c r="Q104" s="96"/>
      <c r="R104" s="94"/>
      <c r="S104" s="226"/>
      <c r="T104" s="46"/>
      <c r="U104" s="46"/>
      <c r="V104" s="46"/>
      <c r="W104" s="46"/>
    </row>
    <row r="105" spans="1:23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430353</v>
      </c>
      <c r="G105" s="103">
        <v>0</v>
      </c>
      <c r="H105" s="103">
        <v>397153</v>
      </c>
      <c r="I105" s="103">
        <v>0</v>
      </c>
      <c r="J105" s="103">
        <v>33200</v>
      </c>
      <c r="K105" s="36"/>
      <c r="L105" s="231" t="s">
        <v>2293</v>
      </c>
      <c r="M105" s="94"/>
      <c r="N105" s="222"/>
      <c r="O105" s="77"/>
      <c r="P105" s="46"/>
      <c r="Q105" s="77"/>
      <c r="R105" s="94"/>
      <c r="S105" s="226"/>
      <c r="T105" s="46"/>
      <c r="U105" s="46"/>
      <c r="V105" s="46"/>
      <c r="W105" s="46"/>
    </row>
    <row r="106" spans="1:23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699304</v>
      </c>
      <c r="G106" s="103">
        <v>147766</v>
      </c>
      <c r="H106" s="103">
        <v>551538</v>
      </c>
      <c r="I106" s="103">
        <v>0</v>
      </c>
      <c r="J106" s="103">
        <v>0</v>
      </c>
      <c r="K106" s="36"/>
      <c r="L106" s="231" t="s">
        <v>2297</v>
      </c>
      <c r="M106" s="94"/>
      <c r="N106" s="222"/>
      <c r="O106" s="96"/>
      <c r="P106" s="46"/>
      <c r="Q106" s="96"/>
      <c r="R106" s="94"/>
      <c r="S106" s="226"/>
      <c r="T106" s="46"/>
      <c r="U106" s="46"/>
      <c r="V106" s="46"/>
      <c r="W106" s="46"/>
    </row>
    <row r="107" spans="1:23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 t="s">
        <v>9</v>
      </c>
      <c r="G107" s="102" t="s">
        <v>9</v>
      </c>
      <c r="H107" s="102" t="s">
        <v>9</v>
      </c>
      <c r="I107" s="102" t="s">
        <v>9</v>
      </c>
      <c r="J107" s="102" t="s">
        <v>9</v>
      </c>
      <c r="K107" s="36"/>
      <c r="L107" s="231" t="s">
        <v>9</v>
      </c>
      <c r="M107" s="94"/>
      <c r="N107" s="222"/>
      <c r="O107" s="96"/>
      <c r="P107" s="46"/>
      <c r="Q107" s="96"/>
      <c r="R107" s="94"/>
      <c r="S107" s="226"/>
      <c r="T107" s="96"/>
      <c r="U107" s="46"/>
      <c r="V107" s="46"/>
      <c r="W107" s="46"/>
    </row>
    <row r="108" spans="1:23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62"/>
      <c r="L108" s="231" t="s">
        <v>9</v>
      </c>
      <c r="M108" s="94"/>
      <c r="N108" s="222"/>
      <c r="O108" s="77"/>
      <c r="P108" s="46"/>
      <c r="Q108" s="77"/>
      <c r="R108" s="94"/>
      <c r="S108" s="226"/>
      <c r="T108" s="46"/>
      <c r="U108" s="46"/>
      <c r="V108" s="46"/>
      <c r="W108" s="46"/>
    </row>
    <row r="109" spans="1:23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4">G109+H109+I109+J109</f>
        <v>591578</v>
      </c>
      <c r="G109" s="103">
        <v>0</v>
      </c>
      <c r="H109" s="103">
        <v>446147</v>
      </c>
      <c r="I109" s="103">
        <v>1000</v>
      </c>
      <c r="J109" s="103">
        <v>144431</v>
      </c>
      <c r="K109" s="36"/>
      <c r="L109" s="231" t="s">
        <v>2297</v>
      </c>
      <c r="M109" s="94"/>
      <c r="N109" s="222"/>
      <c r="O109" s="77"/>
      <c r="P109" s="46"/>
      <c r="Q109" s="96"/>
      <c r="R109" s="94"/>
      <c r="S109" s="226"/>
      <c r="T109" s="46"/>
      <c r="U109" s="46"/>
      <c r="V109" s="46"/>
      <c r="W109" s="46"/>
    </row>
    <row r="110" spans="1:23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865723</v>
      </c>
      <c r="G110" s="103">
        <v>543501</v>
      </c>
      <c r="H110" s="103">
        <v>268962</v>
      </c>
      <c r="I110" s="103">
        <v>0</v>
      </c>
      <c r="J110" s="103">
        <v>53260</v>
      </c>
      <c r="K110" s="36"/>
      <c r="L110" s="231" t="s">
        <v>2293</v>
      </c>
      <c r="M110" s="94"/>
      <c r="N110" s="222"/>
      <c r="O110" s="77"/>
      <c r="P110" s="46"/>
      <c r="Q110" s="96"/>
      <c r="R110" s="94"/>
      <c r="S110" s="226"/>
      <c r="T110" s="46"/>
      <c r="U110" s="46"/>
      <c r="V110" s="46"/>
      <c r="W110" s="46"/>
    </row>
    <row r="111" spans="1:23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453642</v>
      </c>
      <c r="G111" s="103">
        <v>12200</v>
      </c>
      <c r="H111" s="103">
        <v>223600</v>
      </c>
      <c r="I111" s="103">
        <v>0</v>
      </c>
      <c r="J111" s="103">
        <v>217842</v>
      </c>
      <c r="K111" s="36"/>
      <c r="L111" s="231" t="s">
        <v>2293</v>
      </c>
      <c r="M111" s="94"/>
      <c r="N111" s="222"/>
      <c r="O111" s="77"/>
      <c r="P111" s="46"/>
      <c r="Q111" s="77"/>
      <c r="R111" s="94"/>
      <c r="S111" s="226"/>
      <c r="T111" s="96"/>
      <c r="U111" s="46"/>
      <c r="V111" s="46"/>
      <c r="W111" s="46"/>
    </row>
    <row r="112" spans="1:23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429301</v>
      </c>
      <c r="G112" s="103">
        <v>376900</v>
      </c>
      <c r="H112" s="103">
        <v>18241</v>
      </c>
      <c r="I112" s="103">
        <v>0</v>
      </c>
      <c r="J112" s="103">
        <v>34160</v>
      </c>
      <c r="K112" s="36"/>
      <c r="L112" s="231" t="s">
        <v>2293</v>
      </c>
      <c r="M112" s="94"/>
      <c r="N112" s="222"/>
      <c r="O112" s="96"/>
      <c r="P112" s="46"/>
      <c r="Q112" s="77"/>
      <c r="R112" s="94"/>
      <c r="S112" s="226"/>
      <c r="T112" s="46"/>
      <c r="U112" s="46"/>
      <c r="V112" s="46"/>
      <c r="W112" s="46"/>
    </row>
    <row r="113" spans="1:23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152502</v>
      </c>
      <c r="G113" s="103">
        <v>0</v>
      </c>
      <c r="H113" s="103">
        <v>115752</v>
      </c>
      <c r="I113" s="103">
        <v>0</v>
      </c>
      <c r="J113" s="103">
        <v>36750</v>
      </c>
      <c r="K113" s="36"/>
      <c r="L113" s="231" t="s">
        <v>2297</v>
      </c>
      <c r="M113" s="94"/>
      <c r="N113" s="222"/>
      <c r="O113" s="77"/>
      <c r="P113" s="46"/>
      <c r="Q113" s="96"/>
      <c r="R113" s="94"/>
      <c r="S113" s="226"/>
      <c r="T113" s="46"/>
      <c r="U113" s="46"/>
      <c r="V113" s="46"/>
      <c r="W113" s="46"/>
    </row>
    <row r="114" spans="1:23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4047592</v>
      </c>
      <c r="G114" s="103">
        <v>2423800</v>
      </c>
      <c r="H114" s="103">
        <v>1308517</v>
      </c>
      <c r="I114" s="103">
        <v>0</v>
      </c>
      <c r="J114" s="103">
        <v>315275</v>
      </c>
      <c r="K114" s="36"/>
      <c r="L114" s="231" t="s">
        <v>2297</v>
      </c>
      <c r="M114" s="94"/>
      <c r="N114" s="222"/>
      <c r="O114" s="96"/>
      <c r="P114" s="46"/>
      <c r="Q114" s="77"/>
      <c r="R114" s="94"/>
      <c r="S114" s="226"/>
      <c r="T114" s="96"/>
      <c r="U114" s="46"/>
      <c r="V114" s="46"/>
      <c r="W114" s="46"/>
    </row>
    <row r="115" spans="1:23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 t="s">
        <v>9</v>
      </c>
      <c r="G115" s="102" t="s">
        <v>9</v>
      </c>
      <c r="H115" s="102" t="s">
        <v>9</v>
      </c>
      <c r="I115" s="102" t="s">
        <v>9</v>
      </c>
      <c r="J115" s="102" t="s">
        <v>9</v>
      </c>
      <c r="K115" s="36"/>
      <c r="L115" s="231" t="s">
        <v>9</v>
      </c>
      <c r="M115" s="94"/>
      <c r="N115" s="222"/>
      <c r="O115" s="77"/>
      <c r="P115" s="46"/>
      <c r="Q115" s="77"/>
      <c r="R115" s="94"/>
      <c r="S115" s="226"/>
      <c r="T115" s="96"/>
      <c r="U115" s="46"/>
      <c r="V115" s="46"/>
      <c r="W115" s="46"/>
    </row>
    <row r="116" spans="1:23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aca="true" t="shared" si="5" ref="F116:F124">G116+H116+I116+J116</f>
        <v>8591496</v>
      </c>
      <c r="G116" s="103">
        <v>5729847</v>
      </c>
      <c r="H116" s="103">
        <v>733829</v>
      </c>
      <c r="I116" s="103">
        <v>1877820</v>
      </c>
      <c r="J116" s="103">
        <v>250000</v>
      </c>
      <c r="K116" s="36"/>
      <c r="L116" s="231" t="s">
        <v>2293</v>
      </c>
      <c r="M116" s="94"/>
      <c r="N116" s="222"/>
      <c r="O116" s="77"/>
      <c r="P116" s="46"/>
      <c r="Q116" s="96"/>
      <c r="R116" s="94"/>
      <c r="S116" s="226"/>
      <c r="T116" s="46"/>
      <c r="U116" s="46"/>
      <c r="V116" s="46"/>
      <c r="W116" s="46"/>
    </row>
    <row r="117" spans="1:23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5"/>
        <v>332221</v>
      </c>
      <c r="G117" s="103">
        <v>0</v>
      </c>
      <c r="H117" s="103">
        <v>302221</v>
      </c>
      <c r="I117" s="103">
        <v>0</v>
      </c>
      <c r="J117" s="103">
        <v>30000</v>
      </c>
      <c r="K117" s="36"/>
      <c r="L117" s="231" t="s">
        <v>2293</v>
      </c>
      <c r="M117" s="94"/>
      <c r="N117" s="222"/>
      <c r="O117" s="77"/>
      <c r="P117" s="46"/>
      <c r="Q117" s="77"/>
      <c r="R117" s="94"/>
      <c r="S117" s="226"/>
      <c r="T117" s="96"/>
      <c r="U117" s="46"/>
      <c r="V117" s="46"/>
      <c r="W117" s="46"/>
    </row>
    <row r="118" spans="1:23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5"/>
        <v>418199</v>
      </c>
      <c r="G118" s="103">
        <v>0</v>
      </c>
      <c r="H118" s="103">
        <v>405699</v>
      </c>
      <c r="I118" s="103">
        <v>0</v>
      </c>
      <c r="J118" s="103">
        <v>12500</v>
      </c>
      <c r="K118" s="36"/>
      <c r="L118" s="231" t="s">
        <v>2293</v>
      </c>
      <c r="M118" s="94"/>
      <c r="N118" s="222"/>
      <c r="O118" s="96"/>
      <c r="P118" s="46"/>
      <c r="Q118" s="77"/>
      <c r="R118" s="94"/>
      <c r="S118" s="226"/>
      <c r="T118" s="96"/>
      <c r="U118" s="46"/>
      <c r="V118" s="46"/>
      <c r="W118" s="46"/>
    </row>
    <row r="119" spans="1:23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5"/>
        <v>753918</v>
      </c>
      <c r="G119" s="103">
        <v>0</v>
      </c>
      <c r="H119" s="103">
        <v>726723</v>
      </c>
      <c r="I119" s="103">
        <v>0</v>
      </c>
      <c r="J119" s="103">
        <v>27195</v>
      </c>
      <c r="K119" s="36"/>
      <c r="L119" s="231" t="s">
        <v>2293</v>
      </c>
      <c r="M119" s="94"/>
      <c r="N119" s="222"/>
      <c r="O119" s="96"/>
      <c r="P119" s="46"/>
      <c r="Q119" s="96"/>
      <c r="R119" s="94"/>
      <c r="S119" s="226"/>
      <c r="T119" s="46"/>
      <c r="U119" s="46"/>
      <c r="V119" s="46"/>
      <c r="W119" s="46"/>
    </row>
    <row r="120" spans="1:23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539467</v>
      </c>
      <c r="G120" s="103">
        <v>100</v>
      </c>
      <c r="H120" s="103">
        <v>193157</v>
      </c>
      <c r="I120" s="103">
        <v>0</v>
      </c>
      <c r="J120" s="103">
        <v>346210</v>
      </c>
      <c r="K120" s="36"/>
      <c r="L120" s="231" t="s">
        <v>2293</v>
      </c>
      <c r="M120" s="94"/>
      <c r="N120" s="222"/>
      <c r="O120" s="96"/>
      <c r="P120" s="46"/>
      <c r="Q120" s="96"/>
      <c r="R120" s="94"/>
      <c r="S120" s="226"/>
      <c r="T120" s="46"/>
      <c r="U120" s="46"/>
      <c r="V120" s="46"/>
      <c r="W120" s="46"/>
    </row>
    <row r="121" spans="1:23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238585</v>
      </c>
      <c r="G121" s="103">
        <v>0</v>
      </c>
      <c r="H121" s="103">
        <v>238585</v>
      </c>
      <c r="I121" s="103">
        <v>0</v>
      </c>
      <c r="J121" s="103">
        <v>0</v>
      </c>
      <c r="K121" s="36"/>
      <c r="L121" s="231" t="s">
        <v>2297</v>
      </c>
      <c r="M121" s="94"/>
      <c r="N121" s="222"/>
      <c r="O121" s="96"/>
      <c r="P121" s="46"/>
      <c r="Q121" s="77"/>
      <c r="R121" s="94"/>
      <c r="S121" s="226"/>
      <c r="T121" s="46"/>
      <c r="U121" s="46"/>
      <c r="V121" s="46"/>
      <c r="W121" s="46"/>
    </row>
    <row r="122" spans="1:23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2476706</v>
      </c>
      <c r="G122" s="103">
        <v>2055005</v>
      </c>
      <c r="H122" s="103">
        <v>6900</v>
      </c>
      <c r="I122" s="103">
        <v>6302</v>
      </c>
      <c r="J122" s="103">
        <v>408499</v>
      </c>
      <c r="K122" s="36"/>
      <c r="L122" s="231" t="s">
        <v>2293</v>
      </c>
      <c r="M122" s="94"/>
      <c r="N122" s="222"/>
      <c r="O122" s="96"/>
      <c r="P122" s="46"/>
      <c r="Q122" s="77"/>
      <c r="R122" s="94"/>
      <c r="S122" s="226"/>
      <c r="T122" s="96"/>
      <c r="U122" s="46"/>
      <c r="V122" s="46"/>
      <c r="W122" s="46"/>
    </row>
    <row r="123" spans="1:23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1791430</v>
      </c>
      <c r="G123" s="103">
        <v>0</v>
      </c>
      <c r="H123" s="103">
        <v>1592679</v>
      </c>
      <c r="I123" s="103">
        <v>38501</v>
      </c>
      <c r="J123" s="103">
        <v>160250</v>
      </c>
      <c r="K123" s="36"/>
      <c r="L123" s="231" t="s">
        <v>2297</v>
      </c>
      <c r="M123" s="94"/>
      <c r="N123" s="222"/>
      <c r="O123" s="77"/>
      <c r="P123" s="46"/>
      <c r="Q123" s="77"/>
      <c r="R123" s="94"/>
      <c r="S123" s="226"/>
      <c r="T123" s="96"/>
      <c r="U123" s="46"/>
      <c r="V123" s="46"/>
      <c r="W123" s="46"/>
    </row>
    <row r="124" spans="1:23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86138</v>
      </c>
      <c r="G124" s="103">
        <v>0</v>
      </c>
      <c r="H124" s="103">
        <v>86138</v>
      </c>
      <c r="I124" s="103">
        <v>0</v>
      </c>
      <c r="J124" s="103">
        <v>0</v>
      </c>
      <c r="K124" s="36"/>
      <c r="L124" s="231" t="s">
        <v>2293</v>
      </c>
      <c r="M124" s="94"/>
      <c r="N124" s="222"/>
      <c r="O124" s="77"/>
      <c r="P124" s="46"/>
      <c r="Q124" s="77"/>
      <c r="R124" s="94"/>
      <c r="S124" s="226"/>
      <c r="T124" s="46"/>
      <c r="U124" s="46"/>
      <c r="V124" s="46"/>
      <c r="W124" s="46"/>
    </row>
    <row r="125" spans="1:23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31" t="s">
        <v>9</v>
      </c>
      <c r="M125" s="94"/>
      <c r="N125" s="222"/>
      <c r="O125" s="77"/>
      <c r="P125" s="46"/>
      <c r="Q125" s="96"/>
      <c r="R125" s="94"/>
      <c r="S125" s="226"/>
      <c r="T125" s="96"/>
      <c r="U125" s="46"/>
      <c r="V125" s="46"/>
      <c r="W125" s="46"/>
    </row>
    <row r="126" spans="1:23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6" ref="F126:F154">G126+H126+I126+J126</f>
        <v>63700</v>
      </c>
      <c r="G126" s="103">
        <v>0</v>
      </c>
      <c r="H126" s="103">
        <v>63700</v>
      </c>
      <c r="I126" s="103">
        <v>0</v>
      </c>
      <c r="J126" s="103">
        <v>0</v>
      </c>
      <c r="K126" s="36"/>
      <c r="L126" s="231" t="s">
        <v>2297</v>
      </c>
      <c r="M126" s="94"/>
      <c r="N126" s="222"/>
      <c r="O126" s="96"/>
      <c r="P126" s="46"/>
      <c r="Q126" s="77"/>
      <c r="R126" s="94"/>
      <c r="S126" s="226"/>
      <c r="T126" s="46"/>
      <c r="U126" s="46"/>
      <c r="V126" s="46"/>
      <c r="W126" s="46"/>
    </row>
    <row r="127" spans="1:23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6"/>
        <v>560506</v>
      </c>
      <c r="G127" s="103">
        <v>0</v>
      </c>
      <c r="H127" s="103">
        <v>461215</v>
      </c>
      <c r="I127" s="103">
        <v>49390</v>
      </c>
      <c r="J127" s="103">
        <v>49901</v>
      </c>
      <c r="K127" s="36"/>
      <c r="L127" s="231" t="s">
        <v>2293</v>
      </c>
      <c r="M127" s="94"/>
      <c r="N127" s="222"/>
      <c r="O127" s="96"/>
      <c r="P127" s="46"/>
      <c r="Q127" s="96"/>
      <c r="R127" s="94"/>
      <c r="S127" s="226"/>
      <c r="T127" s="96"/>
      <c r="U127" s="46"/>
      <c r="V127" s="46"/>
      <c r="W127" s="46"/>
    </row>
    <row r="128" spans="1:23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6"/>
        <v>604959</v>
      </c>
      <c r="G128" s="103">
        <v>0</v>
      </c>
      <c r="H128" s="103">
        <v>578959</v>
      </c>
      <c r="I128" s="103">
        <v>0</v>
      </c>
      <c r="J128" s="103">
        <v>26000</v>
      </c>
      <c r="K128" s="36"/>
      <c r="L128" s="231" t="s">
        <v>2297</v>
      </c>
      <c r="M128" s="94"/>
      <c r="N128" s="222"/>
      <c r="O128" s="96"/>
      <c r="P128" s="46"/>
      <c r="Q128" s="77"/>
      <c r="R128" s="94"/>
      <c r="S128" s="226"/>
      <c r="T128" s="96"/>
      <c r="U128" s="46"/>
      <c r="V128" s="46"/>
      <c r="W128" s="46"/>
    </row>
    <row r="129" spans="1:23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6"/>
        <v>5449239</v>
      </c>
      <c r="G129" s="103">
        <v>0</v>
      </c>
      <c r="H129" s="103">
        <v>1000895</v>
      </c>
      <c r="I129" s="103">
        <v>4254700</v>
      </c>
      <c r="J129" s="103">
        <v>193644</v>
      </c>
      <c r="K129" s="36"/>
      <c r="L129" s="231" t="s">
        <v>2293</v>
      </c>
      <c r="M129" s="94"/>
      <c r="N129" s="222"/>
      <c r="O129" s="96"/>
      <c r="P129" s="46"/>
      <c r="Q129" s="77"/>
      <c r="R129" s="94"/>
      <c r="S129" s="226"/>
      <c r="T129" s="46"/>
      <c r="U129" s="46"/>
      <c r="V129" s="46"/>
      <c r="W129" s="46"/>
    </row>
    <row r="130" spans="1:23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6"/>
        <v>408881</v>
      </c>
      <c r="G130" s="103">
        <v>0</v>
      </c>
      <c r="H130" s="103">
        <v>278138</v>
      </c>
      <c r="I130" s="103">
        <v>67043</v>
      </c>
      <c r="J130" s="103">
        <v>63700</v>
      </c>
      <c r="K130" s="36"/>
      <c r="L130" s="231" t="s">
        <v>2297</v>
      </c>
      <c r="M130" s="94"/>
      <c r="N130" s="222"/>
      <c r="O130" s="77"/>
      <c r="P130" s="46"/>
      <c r="Q130" s="96"/>
      <c r="R130" s="94"/>
      <c r="S130" s="226"/>
      <c r="T130" s="46"/>
      <c r="U130" s="46"/>
      <c r="V130" s="46"/>
      <c r="W130" s="46"/>
    </row>
    <row r="131" spans="1:23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985877</v>
      </c>
      <c r="G131" s="103">
        <v>0</v>
      </c>
      <c r="H131" s="103">
        <v>368717</v>
      </c>
      <c r="I131" s="103">
        <v>17000</v>
      </c>
      <c r="J131" s="103">
        <v>600160</v>
      </c>
      <c r="K131" s="36"/>
      <c r="L131" s="231" t="s">
        <v>2297</v>
      </c>
      <c r="M131" s="94"/>
      <c r="N131" s="222"/>
      <c r="O131" s="96"/>
      <c r="P131" s="46"/>
      <c r="Q131" s="96"/>
      <c r="R131" s="94"/>
      <c r="S131" s="226"/>
      <c r="T131" s="96"/>
      <c r="U131" s="46"/>
      <c r="V131" s="46"/>
      <c r="W131" s="46"/>
    </row>
    <row r="132" spans="1:23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1737776</v>
      </c>
      <c r="G132" s="103">
        <v>1460876</v>
      </c>
      <c r="H132" s="103">
        <v>117563</v>
      </c>
      <c r="I132" s="103">
        <v>0</v>
      </c>
      <c r="J132" s="103">
        <v>159337</v>
      </c>
      <c r="K132" s="36"/>
      <c r="L132" s="231" t="s">
        <v>2297</v>
      </c>
      <c r="M132" s="94"/>
      <c r="N132" s="222"/>
      <c r="O132" s="96"/>
      <c r="P132" s="46"/>
      <c r="Q132" s="77"/>
      <c r="R132" s="94"/>
      <c r="S132" s="226"/>
      <c r="T132" s="96"/>
      <c r="U132" s="46"/>
      <c r="V132" s="46"/>
      <c r="W132" s="46"/>
    </row>
    <row r="133" spans="1:23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937311</v>
      </c>
      <c r="G133" s="103">
        <v>0</v>
      </c>
      <c r="H133" s="103">
        <v>492936</v>
      </c>
      <c r="I133" s="103">
        <v>0</v>
      </c>
      <c r="J133" s="103">
        <v>444375</v>
      </c>
      <c r="K133" s="36"/>
      <c r="L133" s="231" t="s">
        <v>2293</v>
      </c>
      <c r="M133" s="94"/>
      <c r="N133" s="222"/>
      <c r="O133" s="77"/>
      <c r="P133" s="46"/>
      <c r="Q133" s="96"/>
      <c r="R133" s="94"/>
      <c r="S133" s="226"/>
      <c r="T133" s="96"/>
      <c r="U133" s="46"/>
      <c r="V133" s="46"/>
      <c r="W133" s="46"/>
    </row>
    <row r="134" spans="1:23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2830545</v>
      </c>
      <c r="G134" s="103">
        <v>2735300</v>
      </c>
      <c r="H134" s="103">
        <v>87745</v>
      </c>
      <c r="I134" s="103">
        <v>0</v>
      </c>
      <c r="J134" s="103">
        <v>7500</v>
      </c>
      <c r="K134" s="36"/>
      <c r="L134" s="231" t="s">
        <v>2293</v>
      </c>
      <c r="M134" s="94"/>
      <c r="N134" s="222"/>
      <c r="O134" s="77"/>
      <c r="P134" s="46"/>
      <c r="Q134" s="77"/>
      <c r="R134" s="94"/>
      <c r="S134" s="226"/>
      <c r="T134" s="96"/>
      <c r="U134" s="46"/>
      <c r="V134" s="46"/>
      <c r="W134" s="46"/>
    </row>
    <row r="135" spans="1:23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171527</v>
      </c>
      <c r="G135" s="103">
        <v>0</v>
      </c>
      <c r="H135" s="103">
        <v>143527</v>
      </c>
      <c r="I135" s="103">
        <v>0</v>
      </c>
      <c r="J135" s="103">
        <v>28000</v>
      </c>
      <c r="K135" s="36"/>
      <c r="L135" s="231" t="s">
        <v>2297</v>
      </c>
      <c r="M135" s="94"/>
      <c r="N135" s="222"/>
      <c r="O135" s="77"/>
      <c r="P135" s="46"/>
      <c r="Q135" s="96"/>
      <c r="R135" s="94"/>
      <c r="S135" s="226"/>
      <c r="T135" s="46"/>
      <c r="U135" s="46"/>
      <c r="V135" s="46"/>
      <c r="W135" s="46"/>
    </row>
    <row r="136" spans="1:23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2733563</v>
      </c>
      <c r="G136" s="103">
        <v>774860</v>
      </c>
      <c r="H136" s="103">
        <v>1543437</v>
      </c>
      <c r="I136" s="103">
        <v>0</v>
      </c>
      <c r="J136" s="103">
        <v>415266</v>
      </c>
      <c r="K136" s="36"/>
      <c r="L136" s="231" t="s">
        <v>2293</v>
      </c>
      <c r="M136" s="94"/>
      <c r="N136" s="222"/>
      <c r="O136" s="96"/>
      <c r="P136" s="46"/>
      <c r="Q136" s="77"/>
      <c r="R136" s="94"/>
      <c r="S136" s="226"/>
      <c r="T136" s="46"/>
      <c r="U136" s="46"/>
      <c r="V136" s="46"/>
      <c r="W136" s="46"/>
    </row>
    <row r="137" spans="1:23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65237</v>
      </c>
      <c r="G137" s="103">
        <v>0</v>
      </c>
      <c r="H137" s="103">
        <v>65237</v>
      </c>
      <c r="I137" s="103">
        <v>0</v>
      </c>
      <c r="J137" s="103">
        <v>0</v>
      </c>
      <c r="K137" s="36"/>
      <c r="L137" s="231" t="s">
        <v>2293</v>
      </c>
      <c r="M137" s="94"/>
      <c r="N137" s="222"/>
      <c r="O137" s="77"/>
      <c r="P137" s="46"/>
      <c r="Q137" s="77"/>
      <c r="R137" s="94"/>
      <c r="S137" s="226"/>
      <c r="T137" s="96"/>
      <c r="U137" s="46"/>
      <c r="V137" s="46"/>
      <c r="W137" s="46"/>
    </row>
    <row r="138" spans="1:23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1698241</v>
      </c>
      <c r="G138" s="103">
        <v>579284</v>
      </c>
      <c r="H138" s="103">
        <v>399216</v>
      </c>
      <c r="I138" s="103">
        <v>0</v>
      </c>
      <c r="J138" s="103">
        <v>719741</v>
      </c>
      <c r="K138" s="36"/>
      <c r="L138" s="231" t="s">
        <v>2297</v>
      </c>
      <c r="M138" s="94"/>
      <c r="N138" s="222"/>
      <c r="O138" s="77"/>
      <c r="P138" s="46"/>
      <c r="Q138" s="77"/>
      <c r="R138" s="94"/>
      <c r="S138" s="226"/>
      <c r="T138" s="46"/>
      <c r="U138" s="46"/>
      <c r="V138" s="46"/>
      <c r="W138" s="46"/>
    </row>
    <row r="139" spans="1:23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374761</v>
      </c>
      <c r="G139" s="103">
        <v>0</v>
      </c>
      <c r="H139" s="103">
        <v>243361</v>
      </c>
      <c r="I139" s="103">
        <v>61300</v>
      </c>
      <c r="J139" s="103">
        <v>70100</v>
      </c>
      <c r="K139" s="36"/>
      <c r="L139" s="231" t="s">
        <v>2293</v>
      </c>
      <c r="M139" s="94"/>
      <c r="N139" s="222"/>
      <c r="O139" s="77"/>
      <c r="P139" s="46"/>
      <c r="Q139" s="77"/>
      <c r="R139" s="94"/>
      <c r="S139" s="226"/>
      <c r="T139" s="46"/>
      <c r="U139" s="46"/>
      <c r="V139" s="46"/>
      <c r="W139" s="46"/>
    </row>
    <row r="140" spans="1:23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6"/>
        <v>896857</v>
      </c>
      <c r="G140" s="103">
        <v>0</v>
      </c>
      <c r="H140" s="103">
        <v>392507</v>
      </c>
      <c r="I140" s="103">
        <v>0</v>
      </c>
      <c r="J140" s="103">
        <v>504350</v>
      </c>
      <c r="K140" s="36"/>
      <c r="L140" s="231" t="s">
        <v>2297</v>
      </c>
      <c r="M140" s="94"/>
      <c r="N140" s="222"/>
      <c r="O140" s="96"/>
      <c r="P140" s="46"/>
      <c r="Q140" s="77"/>
      <c r="R140" s="94"/>
      <c r="S140" s="226"/>
      <c r="T140" s="46"/>
      <c r="U140" s="46"/>
      <c r="V140" s="46"/>
      <c r="W140" s="46"/>
    </row>
    <row r="141" spans="1:23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6"/>
        <v>2395563</v>
      </c>
      <c r="G141" s="103">
        <v>0</v>
      </c>
      <c r="H141" s="103">
        <v>99588</v>
      </c>
      <c r="I141" s="103">
        <v>1500</v>
      </c>
      <c r="J141" s="103">
        <v>2294475</v>
      </c>
      <c r="K141" s="36"/>
      <c r="L141" s="231" t="s">
        <v>2297</v>
      </c>
      <c r="M141" s="94"/>
      <c r="N141" s="222"/>
      <c r="O141" s="96"/>
      <c r="P141" s="46"/>
      <c r="Q141" s="96"/>
      <c r="R141" s="94"/>
      <c r="S141" s="226"/>
      <c r="T141" s="96"/>
      <c r="U141" s="46"/>
      <c r="V141" s="46"/>
      <c r="W141" s="46"/>
    </row>
    <row r="142" spans="1:23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6"/>
        <v>838428</v>
      </c>
      <c r="G142" s="103">
        <v>12000</v>
      </c>
      <c r="H142" s="103">
        <v>309828</v>
      </c>
      <c r="I142" s="103">
        <v>0</v>
      </c>
      <c r="J142" s="103">
        <v>516600</v>
      </c>
      <c r="K142" s="36"/>
      <c r="L142" s="231" t="s">
        <v>2293</v>
      </c>
      <c r="M142" s="94"/>
      <c r="N142" s="222"/>
      <c r="O142" s="77"/>
      <c r="P142" s="46"/>
      <c r="Q142" s="77"/>
      <c r="R142" s="94"/>
      <c r="S142" s="226"/>
      <c r="T142" s="46"/>
      <c r="U142" s="46"/>
      <c r="V142" s="46"/>
      <c r="W142" s="46"/>
    </row>
    <row r="143" spans="1:23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6"/>
        <v>8796591</v>
      </c>
      <c r="G143" s="103">
        <v>7560784</v>
      </c>
      <c r="H143" s="103">
        <v>781542</v>
      </c>
      <c r="I143" s="103">
        <v>0</v>
      </c>
      <c r="J143" s="103">
        <v>454265</v>
      </c>
      <c r="K143" s="36"/>
      <c r="L143" s="231" t="s">
        <v>2297</v>
      </c>
      <c r="M143" s="94"/>
      <c r="N143" s="222"/>
      <c r="O143" s="96"/>
      <c r="P143" s="46"/>
      <c r="Q143" s="77"/>
      <c r="R143" s="94"/>
      <c r="S143" s="226"/>
      <c r="T143" s="46"/>
      <c r="U143" s="46"/>
      <c r="V143" s="46"/>
      <c r="W143" s="46"/>
    </row>
    <row r="144" spans="1:23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6"/>
        <v>244120</v>
      </c>
      <c r="G144" s="103">
        <v>23400</v>
      </c>
      <c r="H144" s="103">
        <v>219420</v>
      </c>
      <c r="I144" s="103">
        <v>0</v>
      </c>
      <c r="J144" s="103">
        <v>1300</v>
      </c>
      <c r="K144" s="36"/>
      <c r="L144" s="231" t="s">
        <v>2293</v>
      </c>
      <c r="M144" s="94"/>
      <c r="N144" s="222"/>
      <c r="O144" s="77"/>
      <c r="P144" s="46"/>
      <c r="Q144" s="77"/>
      <c r="R144" s="94"/>
      <c r="S144" s="226"/>
      <c r="T144" s="96"/>
      <c r="U144" s="46"/>
      <c r="V144" s="46"/>
      <c r="W144" s="46"/>
    </row>
    <row r="145" spans="1:23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6"/>
        <v>2512998</v>
      </c>
      <c r="G145" s="103">
        <v>178950</v>
      </c>
      <c r="H145" s="103">
        <v>1544494</v>
      </c>
      <c r="I145" s="103">
        <v>0</v>
      </c>
      <c r="J145" s="103">
        <v>789554</v>
      </c>
      <c r="K145" s="36"/>
      <c r="L145" s="231" t="s">
        <v>2293</v>
      </c>
      <c r="M145" s="94"/>
      <c r="N145" s="222"/>
      <c r="O145" s="77"/>
      <c r="P145" s="46"/>
      <c r="Q145" s="77"/>
      <c r="R145" s="94"/>
      <c r="S145" s="226"/>
      <c r="T145" s="46"/>
      <c r="U145" s="46"/>
      <c r="V145" s="46"/>
      <c r="W145" s="46"/>
    </row>
    <row r="146" spans="1:23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6"/>
        <v>262692</v>
      </c>
      <c r="G146" s="103">
        <v>0</v>
      </c>
      <c r="H146" s="103">
        <v>149583</v>
      </c>
      <c r="I146" s="103">
        <v>0</v>
      </c>
      <c r="J146" s="103">
        <v>113109</v>
      </c>
      <c r="K146" s="36"/>
      <c r="L146" s="231" t="s">
        <v>2297</v>
      </c>
      <c r="M146" s="94"/>
      <c r="N146" s="222"/>
      <c r="O146" s="77"/>
      <c r="P146" s="46"/>
      <c r="Q146" s="96"/>
      <c r="R146" s="94"/>
      <c r="S146" s="226"/>
      <c r="T146" s="46"/>
      <c r="U146" s="46"/>
      <c r="V146" s="46"/>
      <c r="W146" s="46"/>
    </row>
    <row r="147" spans="1:23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6"/>
        <v>19027979</v>
      </c>
      <c r="G147" s="103">
        <v>13360474</v>
      </c>
      <c r="H147" s="103">
        <v>4945620</v>
      </c>
      <c r="I147" s="103">
        <v>16200</v>
      </c>
      <c r="J147" s="103">
        <v>705685</v>
      </c>
      <c r="K147" s="36"/>
      <c r="L147" s="231" t="s">
        <v>2297</v>
      </c>
      <c r="M147" s="94"/>
      <c r="N147" s="222"/>
      <c r="O147" s="77"/>
      <c r="P147" s="46"/>
      <c r="Q147" s="77"/>
      <c r="R147" s="94"/>
      <c r="S147" s="226"/>
      <c r="T147" s="46"/>
      <c r="U147" s="46"/>
      <c r="V147" s="46"/>
      <c r="W147" s="46"/>
    </row>
    <row r="148" spans="1:23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6"/>
        <v>40749</v>
      </c>
      <c r="G148" s="103">
        <v>0</v>
      </c>
      <c r="H148" s="103">
        <v>40749</v>
      </c>
      <c r="I148" s="103">
        <v>0</v>
      </c>
      <c r="J148" s="103">
        <v>0</v>
      </c>
      <c r="K148" s="36"/>
      <c r="L148" s="231" t="s">
        <v>2297</v>
      </c>
      <c r="M148" s="94"/>
      <c r="N148" s="222"/>
      <c r="O148" s="77"/>
      <c r="P148" s="46"/>
      <c r="Q148" s="77"/>
      <c r="R148" s="94"/>
      <c r="S148" s="226"/>
      <c r="T148" s="46"/>
      <c r="U148" s="46"/>
      <c r="V148" s="46"/>
      <c r="W148" s="46"/>
    </row>
    <row r="149" spans="1:23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6"/>
        <v>9955</v>
      </c>
      <c r="G149" s="103">
        <v>0</v>
      </c>
      <c r="H149" s="103">
        <v>2950</v>
      </c>
      <c r="I149" s="103">
        <v>5000</v>
      </c>
      <c r="J149" s="103">
        <v>2005</v>
      </c>
      <c r="K149" s="36"/>
      <c r="L149" s="231" t="s">
        <v>2291</v>
      </c>
      <c r="M149" s="94"/>
      <c r="N149" s="222"/>
      <c r="O149" s="77"/>
      <c r="P149" s="46"/>
      <c r="Q149" s="77"/>
      <c r="R149" s="94"/>
      <c r="S149" s="226"/>
      <c r="T149" s="96"/>
      <c r="U149" s="46"/>
      <c r="V149" s="46"/>
      <c r="W149" s="46"/>
    </row>
    <row r="150" spans="1:23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6"/>
        <v>209006</v>
      </c>
      <c r="G150" s="103">
        <v>0</v>
      </c>
      <c r="H150" s="103">
        <v>164856</v>
      </c>
      <c r="I150" s="103">
        <v>0</v>
      </c>
      <c r="J150" s="103">
        <v>44150</v>
      </c>
      <c r="K150" s="36"/>
      <c r="L150" s="231" t="s">
        <v>2297</v>
      </c>
      <c r="M150" s="94"/>
      <c r="N150" s="222"/>
      <c r="O150" s="96"/>
      <c r="P150" s="46"/>
      <c r="Q150" s="77"/>
      <c r="R150" s="94"/>
      <c r="S150" s="226"/>
      <c r="T150" s="46"/>
      <c r="U150" s="46"/>
      <c r="V150" s="46"/>
      <c r="W150" s="46"/>
    </row>
    <row r="151" spans="1:23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6"/>
        <v>35727</v>
      </c>
      <c r="G151" s="103">
        <v>0</v>
      </c>
      <c r="H151" s="103">
        <v>35727</v>
      </c>
      <c r="I151" s="103">
        <v>0</v>
      </c>
      <c r="J151" s="103">
        <v>0</v>
      </c>
      <c r="K151" s="36"/>
      <c r="L151" s="231" t="s">
        <v>2293</v>
      </c>
      <c r="M151" s="94"/>
      <c r="N151" s="222"/>
      <c r="O151" s="77"/>
      <c r="P151" s="46"/>
      <c r="Q151" s="77"/>
      <c r="R151" s="94"/>
      <c r="S151" s="226"/>
      <c r="T151" s="46"/>
      <c r="U151" s="46"/>
      <c r="V151" s="46"/>
      <c r="W151" s="46"/>
    </row>
    <row r="152" spans="1:23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6"/>
        <v>940629</v>
      </c>
      <c r="G152" s="103">
        <v>0</v>
      </c>
      <c r="H152" s="103">
        <v>417680</v>
      </c>
      <c r="I152" s="103">
        <v>28894</v>
      </c>
      <c r="J152" s="103">
        <v>494055</v>
      </c>
      <c r="K152" s="36"/>
      <c r="L152" s="231" t="s">
        <v>2293</v>
      </c>
      <c r="M152" s="94"/>
      <c r="N152" s="222"/>
      <c r="O152" s="77"/>
      <c r="P152" s="46"/>
      <c r="Q152" s="96"/>
      <c r="R152" s="94"/>
      <c r="S152" s="226"/>
      <c r="T152" s="46"/>
      <c r="U152" s="46"/>
      <c r="V152" s="46"/>
      <c r="W152" s="46"/>
    </row>
    <row r="153" spans="1:23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6"/>
        <v>2804330</v>
      </c>
      <c r="G153" s="103">
        <v>2594196</v>
      </c>
      <c r="H153" s="103">
        <v>209634</v>
      </c>
      <c r="I153" s="103">
        <v>0</v>
      </c>
      <c r="J153" s="103">
        <v>500</v>
      </c>
      <c r="K153" s="36"/>
      <c r="L153" s="231" t="s">
        <v>2297</v>
      </c>
      <c r="M153" s="94"/>
      <c r="N153" s="222"/>
      <c r="O153" s="77"/>
      <c r="P153" s="46"/>
      <c r="Q153" s="77"/>
      <c r="R153" s="94"/>
      <c r="S153" s="226"/>
      <c r="T153" s="46"/>
      <c r="U153" s="46"/>
      <c r="V153" s="46"/>
      <c r="W153" s="46"/>
    </row>
    <row r="154" spans="1:23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6"/>
        <v>127564</v>
      </c>
      <c r="G154" s="103">
        <v>0</v>
      </c>
      <c r="H154" s="103">
        <v>125260</v>
      </c>
      <c r="I154" s="103">
        <v>0</v>
      </c>
      <c r="J154" s="103">
        <v>2304</v>
      </c>
      <c r="K154" s="36"/>
      <c r="L154" s="231" t="s">
        <v>2293</v>
      </c>
      <c r="M154" s="94"/>
      <c r="N154" s="222"/>
      <c r="O154" s="96"/>
      <c r="P154" s="46"/>
      <c r="Q154" s="77"/>
      <c r="R154" s="94"/>
      <c r="S154" s="226"/>
      <c r="T154" s="46"/>
      <c r="U154" s="46"/>
      <c r="V154" s="46"/>
      <c r="W154" s="46"/>
    </row>
    <row r="155" spans="1:23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 t="s">
        <v>9</v>
      </c>
      <c r="G155" s="102" t="s">
        <v>9</v>
      </c>
      <c r="H155" s="102" t="s">
        <v>9</v>
      </c>
      <c r="I155" s="102" t="s">
        <v>9</v>
      </c>
      <c r="J155" s="102" t="s">
        <v>9</v>
      </c>
      <c r="K155" s="36"/>
      <c r="L155" s="231" t="s">
        <v>9</v>
      </c>
      <c r="M155" s="94"/>
      <c r="N155" s="222"/>
      <c r="O155" s="77"/>
      <c r="P155" s="46"/>
      <c r="Q155" s="96"/>
      <c r="R155" s="94"/>
      <c r="S155" s="226"/>
      <c r="T155" s="46"/>
      <c r="U155" s="46"/>
      <c r="V155" s="46"/>
      <c r="W155" s="46"/>
    </row>
    <row r="156" spans="1:23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>G156+H156+I156+J156</f>
        <v>537708</v>
      </c>
      <c r="G156" s="103">
        <v>0</v>
      </c>
      <c r="H156" s="103">
        <v>474313</v>
      </c>
      <c r="I156" s="103">
        <v>15600</v>
      </c>
      <c r="J156" s="103">
        <v>47795</v>
      </c>
      <c r="K156" s="36"/>
      <c r="L156" s="231" t="s">
        <v>2293</v>
      </c>
      <c r="M156" s="94"/>
      <c r="N156" s="222"/>
      <c r="O156" s="77"/>
      <c r="P156" s="46"/>
      <c r="Q156" s="77"/>
      <c r="R156" s="94"/>
      <c r="S156" s="226"/>
      <c r="T156" s="46"/>
      <c r="U156" s="46"/>
      <c r="V156" s="46"/>
      <c r="W156" s="46"/>
    </row>
    <row r="157" spans="1:23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>G157+H157+I157+J157</f>
        <v>192114</v>
      </c>
      <c r="G157" s="103">
        <v>0</v>
      </c>
      <c r="H157" s="103">
        <v>116364</v>
      </c>
      <c r="I157" s="103">
        <v>67000</v>
      </c>
      <c r="J157" s="103">
        <v>8750</v>
      </c>
      <c r="K157" s="36"/>
      <c r="L157" s="231" t="s">
        <v>2297</v>
      </c>
      <c r="M157" s="94"/>
      <c r="N157" s="222"/>
      <c r="O157" s="77"/>
      <c r="P157" s="46"/>
      <c r="Q157" s="96"/>
      <c r="R157" s="94"/>
      <c r="S157" s="226"/>
      <c r="T157" s="46"/>
      <c r="U157" s="46"/>
      <c r="V157" s="46"/>
      <c r="W157" s="46"/>
    </row>
    <row r="158" spans="1:23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>G158+H158+I158+J158</f>
        <v>1960907</v>
      </c>
      <c r="G158" s="103">
        <v>1583000</v>
      </c>
      <c r="H158" s="103">
        <v>226507</v>
      </c>
      <c r="I158" s="103">
        <v>0</v>
      </c>
      <c r="J158" s="103">
        <v>151400</v>
      </c>
      <c r="K158" s="36"/>
      <c r="L158" s="231" t="s">
        <v>2293</v>
      </c>
      <c r="M158" s="94"/>
      <c r="N158" s="222"/>
      <c r="O158" s="77"/>
      <c r="P158" s="46"/>
      <c r="Q158" s="96"/>
      <c r="R158" s="94"/>
      <c r="S158" s="226"/>
      <c r="T158" s="96"/>
      <c r="U158" s="46"/>
      <c r="V158" s="46"/>
      <c r="W158" s="46"/>
    </row>
    <row r="159" spans="1:23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>G159+H159+I159+J159</f>
        <v>76483</v>
      </c>
      <c r="G159" s="103">
        <v>0</v>
      </c>
      <c r="H159" s="103">
        <v>27590</v>
      </c>
      <c r="I159" s="103">
        <v>33043</v>
      </c>
      <c r="J159" s="103">
        <v>15850</v>
      </c>
      <c r="K159" s="50"/>
      <c r="L159" s="231" t="s">
        <v>2293</v>
      </c>
      <c r="M159" s="94"/>
      <c r="N159" s="222"/>
      <c r="O159" s="96"/>
      <c r="P159" s="46"/>
      <c r="Q159" s="77"/>
      <c r="R159" s="94"/>
      <c r="S159" s="226"/>
      <c r="T159" s="96"/>
      <c r="U159" s="46"/>
      <c r="V159" s="46"/>
      <c r="W159" s="46"/>
    </row>
    <row r="160" spans="1:23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 t="s">
        <v>9</v>
      </c>
      <c r="G160" s="102" t="s">
        <v>9</v>
      </c>
      <c r="H160" s="102" t="s">
        <v>9</v>
      </c>
      <c r="I160" s="102" t="s">
        <v>9</v>
      </c>
      <c r="J160" s="102" t="s">
        <v>9</v>
      </c>
      <c r="K160" s="36"/>
      <c r="L160" s="231" t="s">
        <v>9</v>
      </c>
      <c r="M160" s="94"/>
      <c r="N160" s="222"/>
      <c r="O160" s="96"/>
      <c r="P160" s="46"/>
      <c r="Q160" s="77"/>
      <c r="R160" s="94"/>
      <c r="S160" s="226"/>
      <c r="T160" s="46"/>
      <c r="U160" s="46"/>
      <c r="V160" s="46"/>
      <c r="W160" s="46"/>
    </row>
    <row r="161" spans="1:23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>G161+H161+I161+J161</f>
        <v>1306601</v>
      </c>
      <c r="G161" s="103">
        <v>0</v>
      </c>
      <c r="H161" s="103">
        <v>1245056</v>
      </c>
      <c r="I161" s="103">
        <v>0</v>
      </c>
      <c r="J161" s="103">
        <v>61545</v>
      </c>
      <c r="K161" s="36"/>
      <c r="L161" s="231" t="s">
        <v>2293</v>
      </c>
      <c r="M161" s="94"/>
      <c r="N161" s="222"/>
      <c r="O161" s="96"/>
      <c r="P161" s="46"/>
      <c r="Q161" s="96"/>
      <c r="R161" s="94"/>
      <c r="S161" s="226"/>
      <c r="T161" s="46"/>
      <c r="U161" s="46"/>
      <c r="V161" s="46"/>
      <c r="W161" s="46"/>
    </row>
    <row r="162" spans="1:23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31" t="s">
        <v>9</v>
      </c>
      <c r="M162" s="94"/>
      <c r="N162" s="222"/>
      <c r="O162" s="77"/>
      <c r="P162" s="46"/>
      <c r="Q162" s="96"/>
      <c r="R162" s="94"/>
      <c r="S162" s="226"/>
      <c r="T162" s="96"/>
      <c r="U162" s="46"/>
      <c r="V162" s="46"/>
      <c r="W162" s="46"/>
    </row>
    <row r="163" spans="1:23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31" t="s">
        <v>9</v>
      </c>
      <c r="M163" s="94"/>
      <c r="N163" s="222"/>
      <c r="O163" s="77"/>
      <c r="P163" s="46"/>
      <c r="Q163" s="96"/>
      <c r="R163" s="94"/>
      <c r="S163" s="226"/>
      <c r="T163" s="96"/>
      <c r="U163" s="46"/>
      <c r="V163" s="46"/>
      <c r="W163" s="46"/>
    </row>
    <row r="164" spans="1:23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aca="true" t="shared" si="7" ref="F164:F183">G164+H164+I164+J164</f>
        <v>523876</v>
      </c>
      <c r="G164" s="103">
        <v>127500</v>
      </c>
      <c r="H164" s="103">
        <v>276773</v>
      </c>
      <c r="I164" s="103">
        <v>0</v>
      </c>
      <c r="J164" s="103">
        <v>119603</v>
      </c>
      <c r="K164" s="36"/>
      <c r="L164" s="231" t="s">
        <v>2293</v>
      </c>
      <c r="M164" s="94"/>
      <c r="N164" s="222"/>
      <c r="O164" s="77"/>
      <c r="P164" s="46"/>
      <c r="Q164" s="96"/>
      <c r="R164" s="94"/>
      <c r="S164" s="226"/>
      <c r="T164" s="96"/>
      <c r="U164" s="46"/>
      <c r="V164" s="46"/>
      <c r="W164" s="46"/>
    </row>
    <row r="165" spans="1:23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7"/>
        <v>20025</v>
      </c>
      <c r="G165" s="103">
        <v>0</v>
      </c>
      <c r="H165" s="103">
        <v>20025</v>
      </c>
      <c r="I165" s="103">
        <v>0</v>
      </c>
      <c r="J165" s="103">
        <v>0</v>
      </c>
      <c r="K165" s="36"/>
      <c r="L165" s="231" t="s">
        <v>2293</v>
      </c>
      <c r="M165" s="94"/>
      <c r="N165" s="222"/>
      <c r="O165" s="77"/>
      <c r="P165" s="46"/>
      <c r="Q165" s="77"/>
      <c r="R165" s="94"/>
      <c r="S165" s="226"/>
      <c r="T165" s="46"/>
      <c r="U165" s="46"/>
      <c r="V165" s="46"/>
      <c r="W165" s="46"/>
    </row>
    <row r="166" spans="1:23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7"/>
        <v>279763</v>
      </c>
      <c r="G166" s="103">
        <v>0</v>
      </c>
      <c r="H166" s="103">
        <v>271411</v>
      </c>
      <c r="I166" s="103">
        <v>0</v>
      </c>
      <c r="J166" s="103">
        <v>8352</v>
      </c>
      <c r="K166" s="36"/>
      <c r="L166" s="231" t="s">
        <v>2297</v>
      </c>
      <c r="M166" s="94"/>
      <c r="N166" s="222"/>
      <c r="O166" s="77"/>
      <c r="P166" s="46"/>
      <c r="Q166" s="96"/>
      <c r="R166" s="94"/>
      <c r="S166" s="226"/>
      <c r="T166" s="96"/>
      <c r="U166" s="46"/>
      <c r="V166" s="46"/>
      <c r="W166" s="46"/>
    </row>
    <row r="167" spans="1:23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7"/>
        <v>219151</v>
      </c>
      <c r="G167" s="103">
        <v>0</v>
      </c>
      <c r="H167" s="103">
        <v>153051</v>
      </c>
      <c r="I167" s="103">
        <v>0</v>
      </c>
      <c r="J167" s="103">
        <v>66100</v>
      </c>
      <c r="K167" s="36"/>
      <c r="L167" s="231" t="s">
        <v>2293</v>
      </c>
      <c r="M167" s="94"/>
      <c r="N167" s="222"/>
      <c r="O167" s="96"/>
      <c r="P167" s="46"/>
      <c r="Q167" s="77"/>
      <c r="R167" s="94"/>
      <c r="S167" s="226"/>
      <c r="T167" s="46"/>
      <c r="U167" s="46"/>
      <c r="V167" s="46"/>
      <c r="W167" s="46"/>
    </row>
    <row r="168" spans="1:23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7"/>
        <v>738524</v>
      </c>
      <c r="G168" s="103">
        <v>369000</v>
      </c>
      <c r="H168" s="103">
        <v>345674</v>
      </c>
      <c r="I168" s="103">
        <v>0</v>
      </c>
      <c r="J168" s="103">
        <v>23850</v>
      </c>
      <c r="K168" s="36"/>
      <c r="L168" s="231" t="s">
        <v>2293</v>
      </c>
      <c r="M168" s="94"/>
      <c r="N168" s="222"/>
      <c r="O168" s="96"/>
      <c r="P168" s="46"/>
      <c r="Q168" s="77"/>
      <c r="R168" s="94"/>
      <c r="S168" s="226"/>
      <c r="T168" s="46"/>
      <c r="U168" s="46"/>
      <c r="V168" s="46"/>
      <c r="W168" s="46"/>
    </row>
    <row r="169" spans="1:23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7"/>
        <v>1462001</v>
      </c>
      <c r="G169" s="103">
        <v>131000</v>
      </c>
      <c r="H169" s="103">
        <v>98321</v>
      </c>
      <c r="I169" s="103">
        <v>0</v>
      </c>
      <c r="J169" s="103">
        <v>1232680</v>
      </c>
      <c r="K169" s="36"/>
      <c r="L169" s="231" t="s">
        <v>2293</v>
      </c>
      <c r="M169" s="94"/>
      <c r="N169" s="222"/>
      <c r="O169" s="96"/>
      <c r="P169" s="46"/>
      <c r="Q169" s="77"/>
      <c r="R169" s="94"/>
      <c r="S169" s="226"/>
      <c r="T169" s="96"/>
      <c r="U169" s="46"/>
      <c r="V169" s="46"/>
      <c r="W169" s="46"/>
    </row>
    <row r="170" spans="1:23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7"/>
        <v>37666</v>
      </c>
      <c r="G170" s="103">
        <v>0</v>
      </c>
      <c r="H170" s="103">
        <v>37666</v>
      </c>
      <c r="I170" s="103">
        <v>0</v>
      </c>
      <c r="J170" s="103">
        <v>0</v>
      </c>
      <c r="K170" s="36"/>
      <c r="L170" s="231" t="s">
        <v>2293</v>
      </c>
      <c r="M170" s="94"/>
      <c r="N170" s="222"/>
      <c r="O170" s="96"/>
      <c r="P170" s="46"/>
      <c r="Q170" s="77"/>
      <c r="R170" s="94"/>
      <c r="S170" s="226"/>
      <c r="T170" s="46"/>
      <c r="U170" s="46"/>
      <c r="V170" s="46"/>
      <c r="W170" s="46"/>
    </row>
    <row r="171" spans="1:23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7"/>
        <v>2914203</v>
      </c>
      <c r="G171" s="103">
        <v>218200</v>
      </c>
      <c r="H171" s="103">
        <v>137003</v>
      </c>
      <c r="I171" s="103">
        <v>100000</v>
      </c>
      <c r="J171" s="103">
        <v>2459000</v>
      </c>
      <c r="K171" s="36"/>
      <c r="L171" s="231" t="s">
        <v>2293</v>
      </c>
      <c r="M171" s="94"/>
      <c r="N171" s="222"/>
      <c r="O171" s="77"/>
      <c r="P171" s="46"/>
      <c r="Q171" s="77"/>
      <c r="R171" s="94"/>
      <c r="S171" s="226"/>
      <c r="T171" s="46"/>
      <c r="U171" s="46"/>
      <c r="V171" s="46"/>
      <c r="W171" s="46"/>
    </row>
    <row r="172" spans="1:23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7"/>
        <v>1082672</v>
      </c>
      <c r="G172" s="103">
        <v>0</v>
      </c>
      <c r="H172" s="103">
        <v>293347</v>
      </c>
      <c r="I172" s="103">
        <v>370000</v>
      </c>
      <c r="J172" s="103">
        <v>419325</v>
      </c>
      <c r="K172" s="36"/>
      <c r="L172" s="231" t="s">
        <v>2293</v>
      </c>
      <c r="M172" s="94"/>
      <c r="N172" s="222"/>
      <c r="O172" s="96"/>
      <c r="P172" s="46"/>
      <c r="Q172" s="77"/>
      <c r="R172" s="94"/>
      <c r="S172" s="226"/>
      <c r="T172" s="46"/>
      <c r="U172" s="46"/>
      <c r="V172" s="46"/>
      <c r="W172" s="46"/>
    </row>
    <row r="173" spans="1:23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7"/>
        <v>64766</v>
      </c>
      <c r="G173" s="103">
        <v>0</v>
      </c>
      <c r="H173" s="103">
        <v>64766</v>
      </c>
      <c r="I173" s="103">
        <v>0</v>
      </c>
      <c r="J173" s="103">
        <v>0</v>
      </c>
      <c r="K173" s="36"/>
      <c r="L173" s="231" t="s">
        <v>2293</v>
      </c>
      <c r="M173" s="94"/>
      <c r="N173" s="222"/>
      <c r="O173" s="77"/>
      <c r="P173" s="46"/>
      <c r="Q173" s="77"/>
      <c r="R173" s="94"/>
      <c r="S173" s="226"/>
      <c r="T173" s="96"/>
      <c r="U173" s="46"/>
      <c r="V173" s="46"/>
      <c r="W173" s="46"/>
    </row>
    <row r="174" spans="1:23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7"/>
        <v>612897</v>
      </c>
      <c r="G174" s="103">
        <v>0</v>
      </c>
      <c r="H174" s="103">
        <v>312999</v>
      </c>
      <c r="I174" s="103">
        <v>0</v>
      </c>
      <c r="J174" s="103">
        <v>299898</v>
      </c>
      <c r="K174" s="36"/>
      <c r="L174" s="231" t="s">
        <v>2297</v>
      </c>
      <c r="M174" s="94"/>
      <c r="N174" s="222"/>
      <c r="O174" s="96"/>
      <c r="P174" s="46"/>
      <c r="Q174" s="77"/>
      <c r="R174" s="94"/>
      <c r="S174" s="226"/>
      <c r="T174" s="46"/>
      <c r="U174" s="46"/>
      <c r="V174" s="46"/>
      <c r="W174" s="46"/>
    </row>
    <row r="175" spans="1:23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7"/>
        <v>680862</v>
      </c>
      <c r="G175" s="103">
        <v>0</v>
      </c>
      <c r="H175" s="103">
        <v>510435</v>
      </c>
      <c r="I175" s="103">
        <v>20800</v>
      </c>
      <c r="J175" s="103">
        <v>149627</v>
      </c>
      <c r="K175" s="36"/>
      <c r="L175" s="231" t="s">
        <v>2293</v>
      </c>
      <c r="M175" s="94"/>
      <c r="N175" s="222"/>
      <c r="O175" s="96"/>
      <c r="P175" s="46"/>
      <c r="Q175" s="96"/>
      <c r="R175" s="94"/>
      <c r="S175" s="226"/>
      <c r="T175" s="46"/>
      <c r="U175" s="46"/>
      <c r="V175" s="46"/>
      <c r="W175" s="46"/>
    </row>
    <row r="176" spans="1:23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7"/>
        <v>114881</v>
      </c>
      <c r="G176" s="103">
        <v>0</v>
      </c>
      <c r="H176" s="103">
        <v>72481</v>
      </c>
      <c r="I176" s="103">
        <v>33000</v>
      </c>
      <c r="J176" s="103">
        <v>9400</v>
      </c>
      <c r="K176" s="36"/>
      <c r="L176" s="231" t="s">
        <v>2297</v>
      </c>
      <c r="M176" s="94"/>
      <c r="N176" s="222"/>
      <c r="O176" s="96"/>
      <c r="P176" s="46"/>
      <c r="Q176" s="77"/>
      <c r="R176" s="94"/>
      <c r="S176" s="226"/>
      <c r="T176" s="46"/>
      <c r="U176" s="46"/>
      <c r="V176" s="46"/>
      <c r="W176" s="46"/>
    </row>
    <row r="177" spans="1:23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7"/>
        <v>263556</v>
      </c>
      <c r="G177" s="103">
        <v>0</v>
      </c>
      <c r="H177" s="103">
        <v>244556</v>
      </c>
      <c r="I177" s="103">
        <v>0</v>
      </c>
      <c r="J177" s="103">
        <v>19000</v>
      </c>
      <c r="K177" s="36"/>
      <c r="L177" s="231" t="s">
        <v>2293</v>
      </c>
      <c r="M177" s="94"/>
      <c r="N177" s="222"/>
      <c r="O177" s="96"/>
      <c r="P177" s="46"/>
      <c r="Q177" s="96"/>
      <c r="R177" s="94"/>
      <c r="S177" s="226"/>
      <c r="T177" s="96"/>
      <c r="U177" s="46"/>
      <c r="V177" s="46"/>
      <c r="W177" s="46"/>
    </row>
    <row r="178" spans="1:23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7"/>
        <v>3578763</v>
      </c>
      <c r="G178" s="103">
        <v>990500</v>
      </c>
      <c r="H178" s="103">
        <v>2225161</v>
      </c>
      <c r="I178" s="103">
        <v>9500</v>
      </c>
      <c r="J178" s="103">
        <v>353602</v>
      </c>
      <c r="K178" s="36"/>
      <c r="L178" s="231" t="s">
        <v>2293</v>
      </c>
      <c r="M178" s="94"/>
      <c r="N178" s="222"/>
      <c r="O178" s="77"/>
      <c r="P178" s="46"/>
      <c r="Q178" s="96"/>
      <c r="R178" s="94"/>
      <c r="S178" s="226"/>
      <c r="T178" s="46"/>
      <c r="U178" s="46"/>
      <c r="V178" s="46"/>
      <c r="W178" s="46"/>
    </row>
    <row r="179" spans="1:23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7"/>
        <v>601997</v>
      </c>
      <c r="G179" s="103">
        <v>0</v>
      </c>
      <c r="H179" s="103">
        <v>582097</v>
      </c>
      <c r="I179" s="103">
        <v>0</v>
      </c>
      <c r="J179" s="103">
        <v>19900</v>
      </c>
      <c r="K179" s="36"/>
      <c r="L179" s="231" t="s">
        <v>2293</v>
      </c>
      <c r="M179" s="94"/>
      <c r="N179" s="222"/>
      <c r="O179" s="96"/>
      <c r="P179" s="46"/>
      <c r="Q179" s="77"/>
      <c r="R179" s="94"/>
      <c r="S179" s="226"/>
      <c r="T179" s="96"/>
      <c r="U179" s="46"/>
      <c r="V179" s="46"/>
      <c r="W179" s="46"/>
    </row>
    <row r="180" spans="1:23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7"/>
        <v>2615362</v>
      </c>
      <c r="G180" s="103">
        <v>1324600</v>
      </c>
      <c r="H180" s="103">
        <v>1078862</v>
      </c>
      <c r="I180" s="103">
        <v>0</v>
      </c>
      <c r="J180" s="103">
        <v>211900</v>
      </c>
      <c r="K180" s="36"/>
      <c r="L180" s="231" t="s">
        <v>2293</v>
      </c>
      <c r="M180" s="94"/>
      <c r="N180" s="222"/>
      <c r="O180" s="96"/>
      <c r="P180" s="46"/>
      <c r="Q180" s="96"/>
      <c r="R180" s="94"/>
      <c r="S180" s="226"/>
      <c r="T180" s="46"/>
      <c r="U180" s="46"/>
      <c r="V180" s="46"/>
      <c r="W180" s="46"/>
    </row>
    <row r="181" spans="1:23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7"/>
        <v>244920</v>
      </c>
      <c r="G181" s="103">
        <v>0</v>
      </c>
      <c r="H181" s="103">
        <v>156820</v>
      </c>
      <c r="I181" s="103">
        <v>0</v>
      </c>
      <c r="J181" s="103">
        <v>88100</v>
      </c>
      <c r="K181" s="36"/>
      <c r="L181" s="231" t="s">
        <v>2293</v>
      </c>
      <c r="M181" s="94"/>
      <c r="N181" s="222"/>
      <c r="O181" s="96"/>
      <c r="P181" s="46"/>
      <c r="Q181" s="96"/>
      <c r="R181" s="94"/>
      <c r="S181" s="226"/>
      <c r="T181" s="96"/>
      <c r="U181" s="46"/>
      <c r="V181" s="46"/>
      <c r="W181" s="46"/>
    </row>
    <row r="182" spans="1:23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7"/>
        <v>29989</v>
      </c>
      <c r="G182" s="103">
        <v>0</v>
      </c>
      <c r="H182" s="103">
        <v>4021</v>
      </c>
      <c r="I182" s="103">
        <v>0</v>
      </c>
      <c r="J182" s="103">
        <v>25968</v>
      </c>
      <c r="K182" s="36"/>
      <c r="L182" s="231" t="s">
        <v>2293</v>
      </c>
      <c r="M182" s="94"/>
      <c r="N182" s="222"/>
      <c r="O182" s="96"/>
      <c r="P182" s="46"/>
      <c r="Q182" s="96"/>
      <c r="R182" s="94"/>
      <c r="S182" s="226"/>
      <c r="T182" s="46"/>
      <c r="U182" s="46"/>
      <c r="V182" s="46"/>
      <c r="W182" s="46"/>
    </row>
    <row r="183" spans="1:23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7"/>
        <v>53900</v>
      </c>
      <c r="G183" s="103">
        <v>0</v>
      </c>
      <c r="H183" s="103">
        <v>53900</v>
      </c>
      <c r="I183" s="103">
        <v>0</v>
      </c>
      <c r="J183" s="103">
        <v>0</v>
      </c>
      <c r="K183" s="36"/>
      <c r="L183" s="231" t="s">
        <v>2293</v>
      </c>
      <c r="M183" s="94"/>
      <c r="N183" s="222"/>
      <c r="O183" s="96"/>
      <c r="P183" s="46"/>
      <c r="Q183" s="77"/>
      <c r="R183" s="94"/>
      <c r="S183" s="226"/>
      <c r="T183" s="96"/>
      <c r="U183" s="46"/>
      <c r="V183" s="46"/>
      <c r="W183" s="46"/>
    </row>
    <row r="184" spans="1:23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31" t="s">
        <v>9</v>
      </c>
      <c r="M184" s="94"/>
      <c r="N184" s="222"/>
      <c r="O184" s="96"/>
      <c r="P184" s="46"/>
      <c r="Q184" s="77"/>
      <c r="R184" s="94"/>
      <c r="S184" s="226"/>
      <c r="T184" s="96"/>
      <c r="U184" s="46"/>
      <c r="V184" s="46"/>
      <c r="W184" s="46"/>
    </row>
    <row r="185" spans="1:23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aca="true" t="shared" si="8" ref="F185:F190">G185+H185+I185+J185</f>
        <v>369614</v>
      </c>
      <c r="G185" s="103">
        <v>0</v>
      </c>
      <c r="H185" s="103">
        <v>363514</v>
      </c>
      <c r="I185" s="103">
        <v>0</v>
      </c>
      <c r="J185" s="103">
        <v>6100</v>
      </c>
      <c r="K185" s="36"/>
      <c r="L185" s="231" t="s">
        <v>2293</v>
      </c>
      <c r="M185" s="94"/>
      <c r="N185" s="222"/>
      <c r="O185" s="96"/>
      <c r="P185" s="46"/>
      <c r="Q185" s="96"/>
      <c r="R185" s="94"/>
      <c r="S185" s="226"/>
      <c r="T185" s="96"/>
      <c r="U185" s="46"/>
      <c r="V185" s="46"/>
      <c r="W185" s="46"/>
    </row>
    <row r="186" spans="1:23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8"/>
        <v>123134</v>
      </c>
      <c r="G186" s="103">
        <v>0</v>
      </c>
      <c r="H186" s="103">
        <v>105834</v>
      </c>
      <c r="I186" s="103">
        <v>0</v>
      </c>
      <c r="J186" s="103">
        <v>17300</v>
      </c>
      <c r="K186" s="36"/>
      <c r="L186" s="231" t="s">
        <v>2293</v>
      </c>
      <c r="M186" s="94"/>
      <c r="N186" s="222"/>
      <c r="O186" s="77"/>
      <c r="P186" s="46"/>
      <c r="Q186" s="96"/>
      <c r="R186" s="94"/>
      <c r="S186" s="226"/>
      <c r="T186" s="96"/>
      <c r="U186" s="46"/>
      <c r="V186" s="46"/>
      <c r="W186" s="46"/>
    </row>
    <row r="187" spans="1:23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8"/>
        <v>1757515</v>
      </c>
      <c r="G187" s="103">
        <v>0</v>
      </c>
      <c r="H187" s="103">
        <v>204315</v>
      </c>
      <c r="I187" s="103">
        <v>0</v>
      </c>
      <c r="J187" s="103">
        <v>1553200</v>
      </c>
      <c r="K187" s="36"/>
      <c r="L187" s="231" t="s">
        <v>2293</v>
      </c>
      <c r="M187" s="94"/>
      <c r="N187" s="222"/>
      <c r="O187" s="77"/>
      <c r="P187" s="46"/>
      <c r="Q187" s="96"/>
      <c r="R187" s="94"/>
      <c r="S187" s="226"/>
      <c r="T187" s="46"/>
      <c r="U187" s="46"/>
      <c r="V187" s="46"/>
      <c r="W187" s="46"/>
    </row>
    <row r="188" spans="1:23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8"/>
        <v>445789</v>
      </c>
      <c r="G188" s="103">
        <v>375900</v>
      </c>
      <c r="H188" s="103">
        <v>69889</v>
      </c>
      <c r="I188" s="103">
        <v>0</v>
      </c>
      <c r="J188" s="103">
        <v>0</v>
      </c>
      <c r="K188" s="36"/>
      <c r="L188" s="231" t="s">
        <v>2297</v>
      </c>
      <c r="M188" s="94"/>
      <c r="N188" s="222"/>
      <c r="O188" s="96"/>
      <c r="P188" s="46"/>
      <c r="Q188" s="96"/>
      <c r="R188" s="94"/>
      <c r="S188" s="226"/>
      <c r="T188" s="46"/>
      <c r="U188" s="46"/>
      <c r="V188" s="46"/>
      <c r="W188" s="46"/>
    </row>
    <row r="189" spans="1:23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8"/>
        <v>1500</v>
      </c>
      <c r="G189" s="103">
        <v>0</v>
      </c>
      <c r="H189" s="103">
        <v>1500</v>
      </c>
      <c r="I189" s="103">
        <v>0</v>
      </c>
      <c r="J189" s="103">
        <v>0</v>
      </c>
      <c r="K189" s="36"/>
      <c r="L189" s="231" t="s">
        <v>2297</v>
      </c>
      <c r="M189" s="94"/>
      <c r="N189" s="222"/>
      <c r="O189" s="96"/>
      <c r="P189" s="46"/>
      <c r="Q189" s="96"/>
      <c r="R189" s="94"/>
      <c r="S189" s="226"/>
      <c r="T189" s="46"/>
      <c r="U189" s="46"/>
      <c r="V189" s="46"/>
      <c r="W189" s="46"/>
    </row>
    <row r="190" spans="1:23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8"/>
        <v>2375715</v>
      </c>
      <c r="G190" s="103">
        <v>1009500</v>
      </c>
      <c r="H190" s="103">
        <v>1048341</v>
      </c>
      <c r="I190" s="103">
        <v>0</v>
      </c>
      <c r="J190" s="103">
        <v>317874</v>
      </c>
      <c r="K190" s="36"/>
      <c r="L190" s="231" t="s">
        <v>2297</v>
      </c>
      <c r="M190" s="94"/>
      <c r="N190" s="222"/>
      <c r="O190" s="77"/>
      <c r="P190" s="46"/>
      <c r="Q190" s="77"/>
      <c r="R190" s="94"/>
      <c r="S190" s="226"/>
      <c r="T190" s="46"/>
      <c r="U190" s="46"/>
      <c r="V190" s="46"/>
      <c r="W190" s="46"/>
    </row>
    <row r="191" spans="1:23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 t="s">
        <v>9</v>
      </c>
      <c r="G191" s="102" t="s">
        <v>9</v>
      </c>
      <c r="H191" s="102" t="s">
        <v>9</v>
      </c>
      <c r="I191" s="102" t="s">
        <v>9</v>
      </c>
      <c r="J191" s="102" t="s">
        <v>9</v>
      </c>
      <c r="K191" s="36"/>
      <c r="L191" s="231" t="s">
        <v>9</v>
      </c>
      <c r="M191" s="94"/>
      <c r="N191" s="222"/>
      <c r="O191" s="96"/>
      <c r="P191" s="46"/>
      <c r="Q191" s="96"/>
      <c r="R191" s="94"/>
      <c r="S191" s="226"/>
      <c r="T191" s="46"/>
      <c r="U191" s="46"/>
      <c r="V191" s="46"/>
      <c r="W191" s="46"/>
    </row>
    <row r="192" spans="1:23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31" t="s">
        <v>9</v>
      </c>
      <c r="M192" s="94"/>
      <c r="N192" s="222"/>
      <c r="O192" s="77"/>
      <c r="P192" s="46"/>
      <c r="Q192" s="96"/>
      <c r="R192" s="94"/>
      <c r="S192" s="226"/>
      <c r="T192" s="46"/>
      <c r="U192" s="46"/>
      <c r="V192" s="46"/>
      <c r="W192" s="46"/>
    </row>
    <row r="193" spans="1:23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432057</v>
      </c>
      <c r="G193" s="103">
        <v>113000</v>
      </c>
      <c r="H193" s="103">
        <v>256212</v>
      </c>
      <c r="I193" s="103">
        <v>0</v>
      </c>
      <c r="J193" s="103">
        <v>62845</v>
      </c>
      <c r="K193" s="36"/>
      <c r="L193" s="231" t="s">
        <v>2293</v>
      </c>
      <c r="M193" s="94"/>
      <c r="N193" s="222"/>
      <c r="O193" s="77"/>
      <c r="P193" s="46"/>
      <c r="Q193" s="77"/>
      <c r="R193" s="94"/>
      <c r="S193" s="226"/>
      <c r="T193" s="46"/>
      <c r="U193" s="46"/>
      <c r="V193" s="46"/>
      <c r="W193" s="46"/>
    </row>
    <row r="194" spans="1:23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157450</v>
      </c>
      <c r="G194" s="103">
        <v>0</v>
      </c>
      <c r="H194" s="103">
        <v>151150</v>
      </c>
      <c r="I194" s="103">
        <v>0</v>
      </c>
      <c r="J194" s="103">
        <v>6300</v>
      </c>
      <c r="K194" s="62"/>
      <c r="L194" s="231" t="s">
        <v>2297</v>
      </c>
      <c r="M194" s="94"/>
      <c r="N194" s="222"/>
      <c r="O194" s="77"/>
      <c r="P194" s="46"/>
      <c r="Q194" s="77"/>
      <c r="R194" s="94"/>
      <c r="S194" s="226"/>
      <c r="T194" s="46"/>
      <c r="U194" s="46"/>
      <c r="V194" s="46"/>
      <c r="W194" s="46"/>
    </row>
    <row r="195" spans="1:23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169930</v>
      </c>
      <c r="G195" s="103">
        <v>0</v>
      </c>
      <c r="H195" s="103">
        <v>143830</v>
      </c>
      <c r="I195" s="103">
        <v>21600</v>
      </c>
      <c r="J195" s="103">
        <v>4500</v>
      </c>
      <c r="K195" s="36"/>
      <c r="L195" s="231" t="s">
        <v>2293</v>
      </c>
      <c r="M195" s="94"/>
      <c r="N195" s="222"/>
      <c r="O195" s="77"/>
      <c r="P195" s="46"/>
      <c r="Q195" s="96"/>
      <c r="R195" s="94"/>
      <c r="S195" s="226"/>
      <c r="T195" s="46"/>
      <c r="U195" s="46"/>
      <c r="V195" s="46"/>
      <c r="W195" s="46"/>
    </row>
    <row r="196" spans="1:23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31" t="s">
        <v>9</v>
      </c>
      <c r="M196" s="94"/>
      <c r="N196" s="222"/>
      <c r="O196" s="77"/>
      <c r="P196" s="46"/>
      <c r="Q196" s="77"/>
      <c r="R196" s="94"/>
      <c r="S196" s="226"/>
      <c r="T196" s="46"/>
      <c r="U196" s="46"/>
      <c r="V196" s="46"/>
      <c r="W196" s="46"/>
    </row>
    <row r="197" spans="1:23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1529598</v>
      </c>
      <c r="G197" s="103">
        <v>0</v>
      </c>
      <c r="H197" s="103">
        <v>768557</v>
      </c>
      <c r="I197" s="103">
        <v>66000</v>
      </c>
      <c r="J197" s="103">
        <v>695041</v>
      </c>
      <c r="K197" s="36"/>
      <c r="L197" s="231" t="s">
        <v>2297</v>
      </c>
      <c r="M197" s="94"/>
      <c r="N197" s="222"/>
      <c r="O197" s="77"/>
      <c r="P197" s="46"/>
      <c r="Q197" s="77"/>
      <c r="R197" s="94"/>
      <c r="S197" s="226"/>
      <c r="T197" s="96"/>
      <c r="U197" s="46"/>
      <c r="V197" s="46"/>
      <c r="W197" s="46"/>
    </row>
    <row r="198" spans="1:23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223388</v>
      </c>
      <c r="G198" s="103">
        <v>0</v>
      </c>
      <c r="H198" s="103">
        <v>169438</v>
      </c>
      <c r="I198" s="103">
        <v>43000</v>
      </c>
      <c r="J198" s="103">
        <v>10950</v>
      </c>
      <c r="K198" s="36"/>
      <c r="L198" s="231" t="s">
        <v>2293</v>
      </c>
      <c r="M198" s="94"/>
      <c r="N198" s="222"/>
      <c r="O198" s="77"/>
      <c r="P198" s="46"/>
      <c r="Q198" s="77"/>
      <c r="R198" s="94"/>
      <c r="S198" s="226"/>
      <c r="T198" s="96"/>
      <c r="U198" s="46"/>
      <c r="V198" s="46"/>
      <c r="W198" s="46"/>
    </row>
    <row r="199" spans="1:23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4016143</v>
      </c>
      <c r="G199" s="103">
        <v>595900</v>
      </c>
      <c r="H199" s="103">
        <v>1505315</v>
      </c>
      <c r="I199" s="103">
        <v>40000</v>
      </c>
      <c r="J199" s="103">
        <v>1874928</v>
      </c>
      <c r="K199" s="36"/>
      <c r="L199" s="231" t="s">
        <v>2293</v>
      </c>
      <c r="M199" s="94"/>
      <c r="N199" s="222"/>
      <c r="O199" s="77"/>
      <c r="P199" s="46"/>
      <c r="Q199" s="77"/>
      <c r="R199" s="94"/>
      <c r="S199" s="226"/>
      <c r="T199" s="46"/>
      <c r="U199" s="46"/>
      <c r="V199" s="46"/>
      <c r="W199" s="46"/>
    </row>
    <row r="200" spans="1:23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31" t="s">
        <v>9</v>
      </c>
      <c r="M200" s="94"/>
      <c r="N200" s="222"/>
      <c r="O200" s="96"/>
      <c r="P200" s="46"/>
      <c r="Q200" s="96"/>
      <c r="R200" s="94"/>
      <c r="S200" s="226"/>
      <c r="T200" s="46"/>
      <c r="U200" s="46"/>
      <c r="V200" s="46"/>
      <c r="W200" s="46"/>
    </row>
    <row r="201" spans="1:23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36">G201+H201+I201+J201</f>
        <v>8378123</v>
      </c>
      <c r="G201" s="103">
        <v>6810791</v>
      </c>
      <c r="H201" s="103">
        <v>953067</v>
      </c>
      <c r="I201" s="103">
        <v>0</v>
      </c>
      <c r="J201" s="103">
        <v>614265</v>
      </c>
      <c r="K201" s="36"/>
      <c r="L201" s="231" t="s">
        <v>2293</v>
      </c>
      <c r="M201" s="94"/>
      <c r="N201" s="222"/>
      <c r="O201" s="96"/>
      <c r="P201" s="46"/>
      <c r="Q201" s="77"/>
      <c r="R201" s="94"/>
      <c r="S201" s="226"/>
      <c r="T201" s="46"/>
      <c r="U201" s="46"/>
      <c r="V201" s="46"/>
      <c r="W201" s="46"/>
    </row>
    <row r="202" spans="1:23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1396430</v>
      </c>
      <c r="G202" s="103">
        <v>100</v>
      </c>
      <c r="H202" s="103">
        <v>1175330</v>
      </c>
      <c r="I202" s="103">
        <v>0</v>
      </c>
      <c r="J202" s="103">
        <v>221000</v>
      </c>
      <c r="K202" s="36"/>
      <c r="L202" s="231" t="s">
        <v>2293</v>
      </c>
      <c r="M202" s="94"/>
      <c r="N202" s="222"/>
      <c r="O202" s="77"/>
      <c r="P202" s="46"/>
      <c r="Q202" s="77"/>
      <c r="R202" s="94"/>
      <c r="S202" s="226"/>
      <c r="T202" s="46"/>
      <c r="U202" s="46"/>
      <c r="V202" s="46"/>
      <c r="W202" s="46"/>
    </row>
    <row r="203" spans="1:23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898900</v>
      </c>
      <c r="G203" s="103">
        <v>845300</v>
      </c>
      <c r="H203" s="103">
        <v>53600</v>
      </c>
      <c r="I203" s="103">
        <v>0</v>
      </c>
      <c r="J203" s="103">
        <v>0</v>
      </c>
      <c r="K203" s="36"/>
      <c r="L203" s="231" t="s">
        <v>2293</v>
      </c>
      <c r="M203" s="94"/>
      <c r="N203" s="222"/>
      <c r="O203" s="77"/>
      <c r="P203" s="46"/>
      <c r="Q203" s="77"/>
      <c r="R203" s="94"/>
      <c r="S203" s="226"/>
      <c r="T203" s="46"/>
      <c r="U203" s="46"/>
      <c r="V203" s="46"/>
      <c r="W203" s="46"/>
    </row>
    <row r="204" spans="1:23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219616</v>
      </c>
      <c r="G204" s="103">
        <v>0</v>
      </c>
      <c r="H204" s="103">
        <v>164616</v>
      </c>
      <c r="I204" s="103">
        <v>15000</v>
      </c>
      <c r="J204" s="103">
        <v>40000</v>
      </c>
      <c r="K204" s="36"/>
      <c r="L204" s="231" t="s">
        <v>2293</v>
      </c>
      <c r="M204" s="94"/>
      <c r="N204" s="222"/>
      <c r="O204" s="96"/>
      <c r="P204" s="46"/>
      <c r="Q204" s="77"/>
      <c r="R204" s="94"/>
      <c r="S204" s="226"/>
      <c r="T204" s="46"/>
      <c r="U204" s="46"/>
      <c r="V204" s="46"/>
      <c r="W204" s="46"/>
    </row>
    <row r="205" spans="1:23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2503834</v>
      </c>
      <c r="G205" s="103">
        <v>729006</v>
      </c>
      <c r="H205" s="103">
        <v>1056652</v>
      </c>
      <c r="I205" s="103">
        <v>524900</v>
      </c>
      <c r="J205" s="103">
        <v>193276</v>
      </c>
      <c r="K205" s="36"/>
      <c r="L205" s="231" t="s">
        <v>2293</v>
      </c>
      <c r="M205" s="94"/>
      <c r="N205" s="222"/>
      <c r="O205" s="96"/>
      <c r="P205" s="46"/>
      <c r="Q205" s="96"/>
      <c r="R205" s="94"/>
      <c r="S205" s="226"/>
      <c r="T205" s="46"/>
      <c r="U205" s="46"/>
      <c r="V205" s="46"/>
      <c r="W205" s="46"/>
    </row>
    <row r="206" spans="1:23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1150014</v>
      </c>
      <c r="G206" s="103">
        <v>485818</v>
      </c>
      <c r="H206" s="103">
        <v>372871</v>
      </c>
      <c r="I206" s="103">
        <v>0</v>
      </c>
      <c r="J206" s="103">
        <v>291325</v>
      </c>
      <c r="K206" s="36"/>
      <c r="L206" s="231" t="s">
        <v>2293</v>
      </c>
      <c r="M206" s="94"/>
      <c r="N206" s="222"/>
      <c r="O206" s="77"/>
      <c r="P206" s="46"/>
      <c r="Q206" s="77"/>
      <c r="R206" s="94"/>
      <c r="S206" s="226"/>
      <c r="T206" s="96"/>
      <c r="U206" s="46"/>
      <c r="V206" s="46"/>
      <c r="W206" s="46"/>
    </row>
    <row r="207" spans="1:23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1464280</v>
      </c>
      <c r="G207" s="103">
        <v>910606</v>
      </c>
      <c r="H207" s="103">
        <v>406924</v>
      </c>
      <c r="I207" s="103">
        <v>0</v>
      </c>
      <c r="J207" s="103">
        <v>146750</v>
      </c>
      <c r="K207" s="36"/>
      <c r="L207" s="231" t="s">
        <v>2293</v>
      </c>
      <c r="M207" s="94"/>
      <c r="N207" s="222"/>
      <c r="O207" s="77"/>
      <c r="P207" s="46"/>
      <c r="Q207" s="77"/>
      <c r="R207" s="94"/>
      <c r="S207" s="226"/>
      <c r="T207" s="96"/>
      <c r="U207" s="46"/>
      <c r="V207" s="46"/>
      <c r="W207" s="46"/>
    </row>
    <row r="208" spans="1:23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10582660</v>
      </c>
      <c r="G208" s="103">
        <v>9160304</v>
      </c>
      <c r="H208" s="103">
        <v>1193156</v>
      </c>
      <c r="I208" s="103">
        <v>62000</v>
      </c>
      <c r="J208" s="103">
        <v>167200</v>
      </c>
      <c r="K208" s="36"/>
      <c r="L208" s="231" t="s">
        <v>2293</v>
      </c>
      <c r="M208" s="94"/>
      <c r="N208" s="222"/>
      <c r="O208" s="77"/>
      <c r="P208" s="46"/>
      <c r="Q208" s="77"/>
      <c r="R208" s="94"/>
      <c r="S208" s="226"/>
      <c r="T208" s="96"/>
      <c r="U208" s="46"/>
      <c r="V208" s="46"/>
      <c r="W208" s="46"/>
    </row>
    <row r="209" spans="1:23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3726001</v>
      </c>
      <c r="G209" s="103">
        <v>3215639</v>
      </c>
      <c r="H209" s="103">
        <v>510362</v>
      </c>
      <c r="I209" s="103">
        <v>0</v>
      </c>
      <c r="J209" s="103">
        <v>0</v>
      </c>
      <c r="K209" s="36"/>
      <c r="L209" s="231" t="s">
        <v>2293</v>
      </c>
      <c r="M209" s="94"/>
      <c r="N209" s="222"/>
      <c r="O209" s="96"/>
      <c r="P209" s="46"/>
      <c r="Q209" s="96"/>
      <c r="R209" s="94"/>
      <c r="S209" s="226"/>
      <c r="T209" s="96"/>
      <c r="U209" s="46"/>
      <c r="V209" s="46"/>
      <c r="W209" s="46"/>
    </row>
    <row r="210" spans="1:23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2914166</v>
      </c>
      <c r="G210" s="103">
        <v>1950135</v>
      </c>
      <c r="H210" s="103">
        <v>694700</v>
      </c>
      <c r="I210" s="103">
        <v>0</v>
      </c>
      <c r="J210" s="103">
        <v>269331</v>
      </c>
      <c r="K210" s="36"/>
      <c r="L210" s="231" t="s">
        <v>2293</v>
      </c>
      <c r="M210" s="94"/>
      <c r="N210" s="222"/>
      <c r="O210" s="77"/>
      <c r="P210" s="46"/>
      <c r="Q210" s="77"/>
      <c r="R210" s="94"/>
      <c r="S210" s="226"/>
      <c r="T210" s="96"/>
      <c r="U210" s="46"/>
      <c r="V210" s="46"/>
      <c r="W210" s="46"/>
    </row>
    <row r="211" spans="1:23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778479</v>
      </c>
      <c r="G211" s="103">
        <v>259360</v>
      </c>
      <c r="H211" s="103">
        <v>465174</v>
      </c>
      <c r="I211" s="103">
        <v>14000</v>
      </c>
      <c r="J211" s="103">
        <v>39945</v>
      </c>
      <c r="K211" s="36"/>
      <c r="L211" s="231" t="s">
        <v>2293</v>
      </c>
      <c r="M211" s="94"/>
      <c r="N211" s="222"/>
      <c r="O211" s="96"/>
      <c r="P211" s="46"/>
      <c r="Q211" s="96"/>
      <c r="R211" s="94"/>
      <c r="S211" s="226"/>
      <c r="T211" s="96"/>
      <c r="U211" s="46"/>
      <c r="V211" s="46"/>
      <c r="W211" s="46"/>
    </row>
    <row r="212" spans="1:23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862935</v>
      </c>
      <c r="G212" s="103">
        <v>0</v>
      </c>
      <c r="H212" s="103">
        <v>862935</v>
      </c>
      <c r="I212" s="103">
        <v>0</v>
      </c>
      <c r="J212" s="103">
        <v>0</v>
      </c>
      <c r="K212" s="36"/>
      <c r="L212" s="231" t="s">
        <v>2293</v>
      </c>
      <c r="M212" s="94"/>
      <c r="N212" s="222"/>
      <c r="O212" s="96"/>
      <c r="P212" s="46"/>
      <c r="Q212" s="77"/>
      <c r="R212" s="94"/>
      <c r="S212" s="226"/>
      <c r="T212" s="96"/>
      <c r="U212" s="46"/>
      <c r="V212" s="46"/>
      <c r="W212" s="46"/>
    </row>
    <row r="213" spans="1:23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47152</v>
      </c>
      <c r="G213" s="103">
        <v>2</v>
      </c>
      <c r="H213" s="103">
        <v>47150</v>
      </c>
      <c r="I213" s="103">
        <v>0</v>
      </c>
      <c r="J213" s="103">
        <v>0</v>
      </c>
      <c r="K213" s="36"/>
      <c r="L213" s="231" t="s">
        <v>2293</v>
      </c>
      <c r="M213" s="94"/>
      <c r="N213" s="222"/>
      <c r="O213" s="96"/>
      <c r="P213" s="46"/>
      <c r="Q213" s="96"/>
      <c r="R213" s="94"/>
      <c r="S213" s="226"/>
      <c r="T213" s="96"/>
      <c r="U213" s="46"/>
      <c r="V213" s="46"/>
      <c r="W213" s="46"/>
    </row>
    <row r="214" spans="1:23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543479</v>
      </c>
      <c r="G214" s="103">
        <v>154101</v>
      </c>
      <c r="H214" s="103">
        <v>238640</v>
      </c>
      <c r="I214" s="103">
        <v>2</v>
      </c>
      <c r="J214" s="103">
        <v>150736</v>
      </c>
      <c r="K214" s="36"/>
      <c r="L214" s="231" t="s">
        <v>2293</v>
      </c>
      <c r="M214" s="94"/>
      <c r="N214" s="222"/>
      <c r="O214" s="96"/>
      <c r="P214" s="46"/>
      <c r="Q214" s="77"/>
      <c r="R214" s="94"/>
      <c r="S214" s="226"/>
      <c r="T214" s="46"/>
      <c r="U214" s="46"/>
      <c r="V214" s="46"/>
      <c r="W214" s="46"/>
    </row>
    <row r="215" spans="1:23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1320578</v>
      </c>
      <c r="G215" s="103">
        <v>692702</v>
      </c>
      <c r="H215" s="103">
        <v>445376</v>
      </c>
      <c r="I215" s="103">
        <v>0</v>
      </c>
      <c r="J215" s="103">
        <v>182500</v>
      </c>
      <c r="K215" s="36"/>
      <c r="L215" s="231" t="s">
        <v>2293</v>
      </c>
      <c r="M215" s="94"/>
      <c r="N215" s="222"/>
      <c r="O215" s="77"/>
      <c r="P215" s="46"/>
      <c r="Q215" s="96"/>
      <c r="R215" s="94"/>
      <c r="S215" s="226"/>
      <c r="T215" s="96"/>
      <c r="U215" s="46"/>
      <c r="V215" s="46"/>
      <c r="W215" s="46"/>
    </row>
    <row r="216" spans="1:23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23194</v>
      </c>
      <c r="G216" s="103">
        <v>0</v>
      </c>
      <c r="H216" s="103">
        <v>7800</v>
      </c>
      <c r="I216" s="103">
        <v>0</v>
      </c>
      <c r="J216" s="103">
        <v>15394</v>
      </c>
      <c r="K216" s="36"/>
      <c r="L216" s="231" t="s">
        <v>2297</v>
      </c>
      <c r="M216" s="94"/>
      <c r="N216" s="222"/>
      <c r="O216" s="96"/>
      <c r="P216" s="46"/>
      <c r="Q216" s="77"/>
      <c r="R216" s="94"/>
      <c r="S216" s="226"/>
      <c r="T216" s="96"/>
      <c r="U216" s="46"/>
      <c r="V216" s="46"/>
      <c r="W216" s="46"/>
    </row>
    <row r="217" spans="1:23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323130</v>
      </c>
      <c r="G217" s="103">
        <v>0</v>
      </c>
      <c r="H217" s="103">
        <v>127130</v>
      </c>
      <c r="I217" s="103">
        <v>0</v>
      </c>
      <c r="J217" s="103">
        <v>196000</v>
      </c>
      <c r="K217" s="36"/>
      <c r="L217" s="231" t="s">
        <v>2297</v>
      </c>
      <c r="M217" s="94"/>
      <c r="N217" s="222"/>
      <c r="O217" s="77"/>
      <c r="P217" s="46"/>
      <c r="Q217" s="96"/>
      <c r="R217" s="94"/>
      <c r="S217" s="226"/>
      <c r="T217" s="46"/>
      <c r="U217" s="46"/>
      <c r="V217" s="46"/>
      <c r="W217" s="46"/>
    </row>
    <row r="218" spans="1:23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9"/>
        <v>185520</v>
      </c>
      <c r="G218" s="103">
        <v>0</v>
      </c>
      <c r="H218" s="103">
        <v>52220</v>
      </c>
      <c r="I218" s="103">
        <v>0</v>
      </c>
      <c r="J218" s="103">
        <v>133300</v>
      </c>
      <c r="K218" s="36"/>
      <c r="L218" s="231" t="s">
        <v>2293</v>
      </c>
      <c r="M218" s="94"/>
      <c r="N218" s="222"/>
      <c r="O218" s="96"/>
      <c r="P218" s="46"/>
      <c r="Q218" s="96"/>
      <c r="R218" s="94"/>
      <c r="S218" s="226"/>
      <c r="T218" s="96"/>
      <c r="U218" s="46"/>
      <c r="V218" s="46"/>
      <c r="W218" s="46"/>
    </row>
    <row r="219" spans="1:23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9"/>
        <v>530804</v>
      </c>
      <c r="G219" s="103">
        <v>460000</v>
      </c>
      <c r="H219" s="103">
        <v>18750</v>
      </c>
      <c r="I219" s="103">
        <v>0</v>
      </c>
      <c r="J219" s="103">
        <v>52054</v>
      </c>
      <c r="K219" s="36"/>
      <c r="L219" s="231" t="s">
        <v>2293</v>
      </c>
      <c r="M219" s="94"/>
      <c r="N219" s="222"/>
      <c r="O219" s="96"/>
      <c r="P219" s="46"/>
      <c r="Q219" s="77"/>
      <c r="R219" s="94"/>
      <c r="S219" s="226"/>
      <c r="T219" s="46"/>
      <c r="U219" s="46"/>
      <c r="V219" s="46"/>
      <c r="W219" s="46"/>
    </row>
    <row r="220" spans="1:23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9"/>
        <v>79616</v>
      </c>
      <c r="G220" s="103">
        <v>42765</v>
      </c>
      <c r="H220" s="103">
        <v>13351</v>
      </c>
      <c r="I220" s="103">
        <v>22000</v>
      </c>
      <c r="J220" s="103">
        <v>1500</v>
      </c>
      <c r="K220" s="36"/>
      <c r="L220" s="231" t="s">
        <v>2297</v>
      </c>
      <c r="M220" s="94"/>
      <c r="N220" s="222"/>
      <c r="O220" s="96"/>
      <c r="P220" s="46"/>
      <c r="Q220" s="96"/>
      <c r="R220" s="94"/>
      <c r="S220" s="226"/>
      <c r="T220" s="96"/>
      <c r="U220" s="46"/>
      <c r="V220" s="46"/>
      <c r="W220" s="46"/>
    </row>
    <row r="221" spans="1:23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9"/>
        <v>108369</v>
      </c>
      <c r="G221" s="103">
        <v>0</v>
      </c>
      <c r="H221" s="103">
        <v>44919</v>
      </c>
      <c r="I221" s="103">
        <v>38400</v>
      </c>
      <c r="J221" s="103">
        <v>25050</v>
      </c>
      <c r="K221" s="36"/>
      <c r="L221" s="231" t="s">
        <v>2293</v>
      </c>
      <c r="M221" s="94"/>
      <c r="N221" s="222"/>
      <c r="O221" s="96"/>
      <c r="P221" s="46"/>
      <c r="Q221" s="96"/>
      <c r="R221" s="94"/>
      <c r="S221" s="226"/>
      <c r="T221" s="46"/>
      <c r="U221" s="46"/>
      <c r="V221" s="46"/>
      <c r="W221" s="46"/>
    </row>
    <row r="222" spans="1:23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9"/>
        <v>2650</v>
      </c>
      <c r="G222" s="103">
        <v>0</v>
      </c>
      <c r="H222" s="103">
        <v>2650</v>
      </c>
      <c r="I222" s="103">
        <v>0</v>
      </c>
      <c r="J222" s="103">
        <v>0</v>
      </c>
      <c r="K222" s="36"/>
      <c r="L222" s="231" t="s">
        <v>2293</v>
      </c>
      <c r="M222" s="94"/>
      <c r="N222" s="222"/>
      <c r="O222" s="96"/>
      <c r="P222" s="46"/>
      <c r="Q222" s="96"/>
      <c r="R222" s="94"/>
      <c r="S222" s="226"/>
      <c r="T222" s="46"/>
      <c r="U222" s="46"/>
      <c r="V222" s="46"/>
      <c r="W222" s="46"/>
    </row>
    <row r="223" spans="1:23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9"/>
        <v>85630</v>
      </c>
      <c r="G223" s="103">
        <v>0</v>
      </c>
      <c r="H223" s="103">
        <v>50830</v>
      </c>
      <c r="I223" s="103">
        <v>25000</v>
      </c>
      <c r="J223" s="103">
        <v>9800</v>
      </c>
      <c r="K223" s="36"/>
      <c r="L223" s="231" t="s">
        <v>2293</v>
      </c>
      <c r="M223" s="94"/>
      <c r="N223" s="222"/>
      <c r="O223" s="96"/>
      <c r="P223" s="46"/>
      <c r="Q223" s="96"/>
      <c r="R223" s="94"/>
      <c r="S223" s="226"/>
      <c r="T223" s="46"/>
      <c r="U223" s="46"/>
      <c r="V223" s="46"/>
      <c r="W223" s="46"/>
    </row>
    <row r="224" spans="1:23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115760</v>
      </c>
      <c r="G224" s="103">
        <v>0</v>
      </c>
      <c r="H224" s="103">
        <v>106560</v>
      </c>
      <c r="I224" s="103">
        <v>9200</v>
      </c>
      <c r="J224" s="103">
        <v>0</v>
      </c>
      <c r="K224" s="36"/>
      <c r="L224" s="231" t="s">
        <v>2293</v>
      </c>
      <c r="M224" s="94"/>
      <c r="N224" s="222"/>
      <c r="O224" s="96"/>
      <c r="P224" s="46"/>
      <c r="Q224" s="96"/>
      <c r="R224" s="94"/>
      <c r="S224" s="226"/>
      <c r="T224" s="96"/>
      <c r="U224" s="46"/>
      <c r="V224" s="46"/>
      <c r="W224" s="46"/>
    </row>
    <row r="225" spans="1:23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66750</v>
      </c>
      <c r="G225" s="103">
        <v>0</v>
      </c>
      <c r="H225" s="103">
        <v>65750</v>
      </c>
      <c r="I225" s="103">
        <v>0</v>
      </c>
      <c r="J225" s="103">
        <v>1000</v>
      </c>
      <c r="K225" s="36"/>
      <c r="L225" s="231" t="s">
        <v>2297</v>
      </c>
      <c r="M225" s="94"/>
      <c r="N225" s="222"/>
      <c r="O225" s="96"/>
      <c r="P225" s="46"/>
      <c r="Q225" s="96"/>
      <c r="R225" s="94"/>
      <c r="S225" s="226"/>
      <c r="T225" s="46"/>
      <c r="U225" s="46"/>
      <c r="V225" s="46"/>
      <c r="W225" s="46"/>
    </row>
    <row r="226" spans="1:23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9"/>
        <v>682574</v>
      </c>
      <c r="G226" s="103">
        <v>48000</v>
      </c>
      <c r="H226" s="103">
        <v>407949</v>
      </c>
      <c r="I226" s="103">
        <v>0</v>
      </c>
      <c r="J226" s="103">
        <v>226625</v>
      </c>
      <c r="K226" s="36"/>
      <c r="L226" s="231" t="s">
        <v>2293</v>
      </c>
      <c r="M226" s="94"/>
      <c r="N226" s="222"/>
      <c r="O226" s="77"/>
      <c r="P226" s="46"/>
      <c r="Q226" s="96"/>
      <c r="R226" s="94"/>
      <c r="S226" s="226"/>
      <c r="T226" s="46"/>
      <c r="U226" s="46"/>
      <c r="V226" s="46"/>
      <c r="W226" s="46"/>
    </row>
    <row r="227" spans="1:23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9"/>
        <v>10050</v>
      </c>
      <c r="G227" s="103">
        <v>0</v>
      </c>
      <c r="H227" s="103">
        <v>9800</v>
      </c>
      <c r="I227" s="103">
        <v>0</v>
      </c>
      <c r="J227" s="103">
        <v>250</v>
      </c>
      <c r="K227" s="36"/>
      <c r="L227" s="231" t="s">
        <v>2293</v>
      </c>
      <c r="M227" s="94"/>
      <c r="N227" s="222"/>
      <c r="O227" s="96"/>
      <c r="P227" s="46"/>
      <c r="Q227" s="96"/>
      <c r="R227" s="94"/>
      <c r="S227" s="226"/>
      <c r="T227" s="46"/>
      <c r="U227" s="46"/>
      <c r="V227" s="46"/>
      <c r="W227" s="46"/>
    </row>
    <row r="228" spans="1:23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9"/>
        <v>43176</v>
      </c>
      <c r="G228" s="103">
        <v>0</v>
      </c>
      <c r="H228" s="103">
        <v>32276</v>
      </c>
      <c r="I228" s="103">
        <v>10000</v>
      </c>
      <c r="J228" s="103">
        <v>900</v>
      </c>
      <c r="K228" s="36"/>
      <c r="L228" s="231" t="s">
        <v>2293</v>
      </c>
      <c r="M228" s="94"/>
      <c r="N228" s="222"/>
      <c r="O228" s="96"/>
      <c r="P228" s="46"/>
      <c r="Q228" s="77"/>
      <c r="R228" s="94"/>
      <c r="S228" s="226"/>
      <c r="T228" s="46"/>
      <c r="U228" s="46"/>
      <c r="V228" s="46"/>
      <c r="W228" s="46"/>
    </row>
    <row r="229" spans="1:23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9"/>
        <v>322696</v>
      </c>
      <c r="G229" s="103">
        <v>190720</v>
      </c>
      <c r="H229" s="103">
        <v>43348</v>
      </c>
      <c r="I229" s="103">
        <v>23600</v>
      </c>
      <c r="J229" s="103">
        <v>65028</v>
      </c>
      <c r="K229" s="36"/>
      <c r="L229" s="231" t="s">
        <v>2293</v>
      </c>
      <c r="M229" s="94"/>
      <c r="N229" s="222"/>
      <c r="O229" s="77"/>
      <c r="P229" s="46"/>
      <c r="Q229" s="96"/>
      <c r="R229" s="94"/>
      <c r="S229" s="226"/>
      <c r="T229" s="46"/>
      <c r="U229" s="46"/>
      <c r="V229" s="46"/>
      <c r="W229" s="46"/>
    </row>
    <row r="230" spans="1:23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9"/>
        <v>1393714</v>
      </c>
      <c r="G230" s="103">
        <v>600</v>
      </c>
      <c r="H230" s="103">
        <v>418385</v>
      </c>
      <c r="I230" s="103">
        <v>184395</v>
      </c>
      <c r="J230" s="103">
        <v>790334</v>
      </c>
      <c r="K230" s="36"/>
      <c r="L230" s="231" t="s">
        <v>2293</v>
      </c>
      <c r="M230" s="94"/>
      <c r="N230" s="222"/>
      <c r="O230" s="77"/>
      <c r="P230" s="46"/>
      <c r="Q230" s="96"/>
      <c r="R230" s="94"/>
      <c r="S230" s="226"/>
      <c r="T230" s="96"/>
      <c r="U230" s="46"/>
      <c r="V230" s="46"/>
      <c r="W230" s="46"/>
    </row>
    <row r="231" spans="1:23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9"/>
        <v>3782434</v>
      </c>
      <c r="G231" s="103">
        <v>1800000</v>
      </c>
      <c r="H231" s="103">
        <v>1980734</v>
      </c>
      <c r="I231" s="103">
        <v>0</v>
      </c>
      <c r="J231" s="103">
        <v>1700</v>
      </c>
      <c r="K231" s="62"/>
      <c r="L231" s="231" t="s">
        <v>2293</v>
      </c>
      <c r="M231" s="94"/>
      <c r="N231" s="222"/>
      <c r="O231" s="96"/>
      <c r="P231" s="46"/>
      <c r="Q231" s="96"/>
      <c r="R231" s="94"/>
      <c r="S231" s="226"/>
      <c r="T231" s="46"/>
      <c r="U231" s="46"/>
      <c r="V231" s="46"/>
      <c r="W231" s="46"/>
    </row>
    <row r="232" spans="1:23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9"/>
        <v>1810402</v>
      </c>
      <c r="G232" s="103">
        <v>0</v>
      </c>
      <c r="H232" s="103">
        <v>1380162</v>
      </c>
      <c r="I232" s="103">
        <v>0</v>
      </c>
      <c r="J232" s="103">
        <v>430240</v>
      </c>
      <c r="K232" s="36"/>
      <c r="L232" s="231" t="s">
        <v>2297</v>
      </c>
      <c r="M232" s="94"/>
      <c r="N232" s="222"/>
      <c r="O232" s="77"/>
      <c r="P232" s="46"/>
      <c r="Q232" s="77"/>
      <c r="R232" s="94"/>
      <c r="S232" s="226"/>
      <c r="T232" s="46"/>
      <c r="U232" s="46"/>
      <c r="V232" s="46"/>
      <c r="W232" s="46"/>
    </row>
    <row r="233" spans="1:23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9"/>
        <v>300830</v>
      </c>
      <c r="G233" s="103">
        <v>0</v>
      </c>
      <c r="H233" s="103">
        <v>250921</v>
      </c>
      <c r="I233" s="103">
        <v>0</v>
      </c>
      <c r="J233" s="103">
        <v>49909</v>
      </c>
      <c r="K233" s="36"/>
      <c r="L233" s="231" t="s">
        <v>2293</v>
      </c>
      <c r="M233" s="94"/>
      <c r="N233" s="222"/>
      <c r="O233" s="96"/>
      <c r="P233" s="46"/>
      <c r="Q233" s="96"/>
      <c r="R233" s="94"/>
      <c r="S233" s="226"/>
      <c r="T233" s="46"/>
      <c r="U233" s="46"/>
      <c r="V233" s="46"/>
      <c r="W233" s="46"/>
    </row>
    <row r="234" spans="1:23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9"/>
        <v>6222466</v>
      </c>
      <c r="G234" s="103">
        <v>5197500</v>
      </c>
      <c r="H234" s="103">
        <v>932107</v>
      </c>
      <c r="I234" s="103">
        <v>0</v>
      </c>
      <c r="J234" s="103">
        <v>92859</v>
      </c>
      <c r="K234" s="36"/>
      <c r="L234" s="231" t="s">
        <v>2293</v>
      </c>
      <c r="M234" s="94"/>
      <c r="N234" s="222"/>
      <c r="O234" s="96"/>
      <c r="P234" s="46"/>
      <c r="Q234" s="96"/>
      <c r="R234" s="94"/>
      <c r="S234" s="226"/>
      <c r="T234" s="96"/>
      <c r="U234" s="46"/>
      <c r="V234" s="46"/>
      <c r="W234" s="46"/>
    </row>
    <row r="235" spans="1:23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9"/>
        <v>62281</v>
      </c>
      <c r="G235" s="103">
        <v>0</v>
      </c>
      <c r="H235" s="103">
        <v>60781</v>
      </c>
      <c r="I235" s="103">
        <v>0</v>
      </c>
      <c r="J235" s="103">
        <v>1500</v>
      </c>
      <c r="K235" s="36"/>
      <c r="L235" s="231" t="s">
        <v>2291</v>
      </c>
      <c r="M235" s="94"/>
      <c r="N235" s="222"/>
      <c r="O235" s="77"/>
      <c r="P235" s="46"/>
      <c r="Q235" s="96"/>
      <c r="R235" s="94"/>
      <c r="S235" s="226"/>
      <c r="T235" s="46"/>
      <c r="U235" s="46"/>
      <c r="V235" s="46"/>
      <c r="W235" s="46"/>
    </row>
    <row r="236" spans="1:23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9"/>
        <v>10500</v>
      </c>
      <c r="G236" s="103">
        <v>0</v>
      </c>
      <c r="H236" s="103">
        <v>10500</v>
      </c>
      <c r="I236" s="103">
        <v>0</v>
      </c>
      <c r="J236" s="103">
        <v>0</v>
      </c>
      <c r="K236" s="36"/>
      <c r="L236" s="231" t="s">
        <v>2291</v>
      </c>
      <c r="M236" s="94"/>
      <c r="N236" s="222"/>
      <c r="O236" s="77"/>
      <c r="P236" s="46"/>
      <c r="Q236" s="77"/>
      <c r="R236" s="94"/>
      <c r="S236" s="226"/>
      <c r="T236" s="46"/>
      <c r="U236" s="46"/>
      <c r="V236" s="46"/>
      <c r="W236" s="46"/>
    </row>
    <row r="237" spans="1:23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 t="s">
        <v>9</v>
      </c>
      <c r="G237" s="102" t="s">
        <v>9</v>
      </c>
      <c r="H237" s="102" t="s">
        <v>9</v>
      </c>
      <c r="I237" s="102" t="s">
        <v>9</v>
      </c>
      <c r="J237" s="102" t="s">
        <v>9</v>
      </c>
      <c r="K237" s="36"/>
      <c r="L237" s="231" t="s">
        <v>9</v>
      </c>
      <c r="M237" s="94"/>
      <c r="N237" s="222"/>
      <c r="O237" s="96"/>
      <c r="P237" s="46"/>
      <c r="Q237" s="77"/>
      <c r="R237" s="94"/>
      <c r="S237" s="226"/>
      <c r="T237" s="46"/>
      <c r="U237" s="46"/>
      <c r="V237" s="46"/>
      <c r="W237" s="46"/>
    </row>
    <row r="238" spans="1:23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aca="true" t="shared" si="10" ref="F238:F246">G238+H238+I238+J238</f>
        <v>11000</v>
      </c>
      <c r="G238" s="103">
        <v>0</v>
      </c>
      <c r="H238" s="103">
        <v>11000</v>
      </c>
      <c r="I238" s="103">
        <v>0</v>
      </c>
      <c r="J238" s="103">
        <v>0</v>
      </c>
      <c r="K238" s="36"/>
      <c r="L238" s="231" t="s">
        <v>2293</v>
      </c>
      <c r="M238" s="94"/>
      <c r="N238" s="222"/>
      <c r="O238" s="77"/>
      <c r="P238" s="46"/>
      <c r="Q238" s="77"/>
      <c r="R238" s="94"/>
      <c r="S238" s="226"/>
      <c r="T238" s="96"/>
      <c r="U238" s="46"/>
      <c r="V238" s="46"/>
      <c r="W238" s="46"/>
    </row>
    <row r="239" spans="1:23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10"/>
        <v>333856</v>
      </c>
      <c r="G239" s="103">
        <v>0</v>
      </c>
      <c r="H239" s="103">
        <v>316848</v>
      </c>
      <c r="I239" s="103">
        <v>0</v>
      </c>
      <c r="J239" s="103">
        <v>17008</v>
      </c>
      <c r="K239" s="36"/>
      <c r="L239" s="231" t="s">
        <v>2293</v>
      </c>
      <c r="M239" s="94"/>
      <c r="N239" s="222"/>
      <c r="O239" s="96"/>
      <c r="P239" s="46"/>
      <c r="Q239" s="77"/>
      <c r="R239" s="94"/>
      <c r="S239" s="226"/>
      <c r="T239" s="46"/>
      <c r="U239" s="46"/>
      <c r="V239" s="46"/>
      <c r="W239" s="46"/>
    </row>
    <row r="240" spans="1:23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10"/>
        <v>11375286</v>
      </c>
      <c r="G240" s="103">
        <v>7513500</v>
      </c>
      <c r="H240" s="103">
        <v>3483039</v>
      </c>
      <c r="I240" s="103">
        <v>77000</v>
      </c>
      <c r="J240" s="103">
        <v>301747</v>
      </c>
      <c r="K240" s="36"/>
      <c r="L240" s="231" t="s">
        <v>2293</v>
      </c>
      <c r="M240" s="94"/>
      <c r="N240" s="222"/>
      <c r="O240" s="96"/>
      <c r="P240" s="46"/>
      <c r="Q240" s="77"/>
      <c r="R240" s="94"/>
      <c r="S240" s="226"/>
      <c r="T240" s="46"/>
      <c r="U240" s="46"/>
      <c r="V240" s="46"/>
      <c r="W240" s="46"/>
    </row>
    <row r="241" spans="1:23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0"/>
        <v>309049</v>
      </c>
      <c r="G241" s="103">
        <v>0</v>
      </c>
      <c r="H241" s="103">
        <v>309049</v>
      </c>
      <c r="I241" s="103">
        <v>0</v>
      </c>
      <c r="J241" s="103">
        <v>0</v>
      </c>
      <c r="K241" s="36"/>
      <c r="L241" s="231" t="s">
        <v>2291</v>
      </c>
      <c r="M241" s="94"/>
      <c r="N241" s="222"/>
      <c r="O241" s="77"/>
      <c r="P241" s="46"/>
      <c r="Q241" s="96"/>
      <c r="R241" s="94"/>
      <c r="S241" s="226"/>
      <c r="T241" s="96"/>
      <c r="U241" s="46"/>
      <c r="V241" s="46"/>
      <c r="W241" s="46"/>
    </row>
    <row r="242" spans="1:23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0"/>
        <v>7597642</v>
      </c>
      <c r="G242" s="103">
        <v>667764</v>
      </c>
      <c r="H242" s="103">
        <v>3109550</v>
      </c>
      <c r="I242" s="103">
        <v>0</v>
      </c>
      <c r="J242" s="103">
        <v>3820328</v>
      </c>
      <c r="K242" s="36"/>
      <c r="L242" s="231" t="s">
        <v>2293</v>
      </c>
      <c r="M242" s="94"/>
      <c r="N242" s="222"/>
      <c r="O242" s="96"/>
      <c r="P242" s="46"/>
      <c r="Q242" s="77"/>
      <c r="R242" s="94"/>
      <c r="S242" s="226"/>
      <c r="T242" s="96"/>
      <c r="U242" s="46"/>
      <c r="V242" s="46"/>
      <c r="W242" s="46"/>
    </row>
    <row r="243" spans="1:23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0"/>
        <v>5107977</v>
      </c>
      <c r="G243" s="103">
        <v>0</v>
      </c>
      <c r="H243" s="103">
        <v>2736103</v>
      </c>
      <c r="I243" s="103">
        <v>228268</v>
      </c>
      <c r="J243" s="103">
        <v>2143606</v>
      </c>
      <c r="K243" s="36"/>
      <c r="L243" s="231" t="s">
        <v>2297</v>
      </c>
      <c r="M243" s="94"/>
      <c r="N243" s="222"/>
      <c r="O243" s="96"/>
      <c r="P243" s="46"/>
      <c r="Q243" s="96"/>
      <c r="R243" s="94"/>
      <c r="S243" s="226"/>
      <c r="T243" s="96"/>
      <c r="U243" s="46"/>
      <c r="V243" s="46"/>
      <c r="W243" s="46"/>
    </row>
    <row r="244" spans="1:23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0"/>
        <v>53894443</v>
      </c>
      <c r="G244" s="103">
        <v>47274651</v>
      </c>
      <c r="H244" s="103">
        <v>1677784</v>
      </c>
      <c r="I244" s="103">
        <v>2338502</v>
      </c>
      <c r="J244" s="103">
        <v>2603506</v>
      </c>
      <c r="K244" s="36"/>
      <c r="L244" s="231" t="s">
        <v>2297</v>
      </c>
      <c r="M244" s="94"/>
      <c r="N244" s="222"/>
      <c r="O244" s="96"/>
      <c r="P244" s="46"/>
      <c r="Q244" s="77"/>
      <c r="R244" s="94"/>
      <c r="S244" s="226"/>
      <c r="T244" s="46"/>
      <c r="U244" s="46"/>
      <c r="V244" s="46"/>
      <c r="W244" s="46"/>
    </row>
    <row r="245" spans="1:23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0"/>
        <v>879240</v>
      </c>
      <c r="G245" s="103">
        <v>0</v>
      </c>
      <c r="H245" s="103">
        <v>748240</v>
      </c>
      <c r="I245" s="103">
        <v>0</v>
      </c>
      <c r="J245" s="103">
        <v>131000</v>
      </c>
      <c r="K245" s="36"/>
      <c r="L245" s="231" t="s">
        <v>2293</v>
      </c>
      <c r="M245" s="94"/>
      <c r="N245" s="222"/>
      <c r="O245" s="77"/>
      <c r="P245" s="46"/>
      <c r="Q245" s="96"/>
      <c r="R245" s="94"/>
      <c r="S245" s="226"/>
      <c r="T245" s="46"/>
      <c r="U245" s="46"/>
      <c r="V245" s="46"/>
      <c r="W245" s="46"/>
    </row>
    <row r="246" spans="1:23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0"/>
        <v>1477500</v>
      </c>
      <c r="G246" s="103">
        <v>123500</v>
      </c>
      <c r="H246" s="103">
        <v>642429</v>
      </c>
      <c r="I246" s="103">
        <v>0</v>
      </c>
      <c r="J246" s="103">
        <v>711571</v>
      </c>
      <c r="K246" s="36"/>
      <c r="L246" s="231" t="s">
        <v>2293</v>
      </c>
      <c r="M246" s="94"/>
      <c r="N246" s="222"/>
      <c r="O246" s="96"/>
      <c r="P246" s="46"/>
      <c r="Q246" s="96"/>
      <c r="R246" s="94"/>
      <c r="S246" s="226"/>
      <c r="T246" s="96"/>
      <c r="U246" s="46"/>
      <c r="V246" s="46"/>
      <c r="W246" s="46"/>
    </row>
    <row r="247" spans="1:23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 t="s">
        <v>9</v>
      </c>
      <c r="G247" s="102" t="s">
        <v>9</v>
      </c>
      <c r="H247" s="102" t="s">
        <v>9</v>
      </c>
      <c r="I247" s="102" t="s">
        <v>9</v>
      </c>
      <c r="J247" s="102" t="s">
        <v>9</v>
      </c>
      <c r="K247" s="36"/>
      <c r="L247" s="231" t="s">
        <v>9</v>
      </c>
      <c r="M247" s="94"/>
      <c r="N247" s="222"/>
      <c r="O247" s="96"/>
      <c r="P247" s="46"/>
      <c r="Q247" s="77"/>
      <c r="R247" s="94"/>
      <c r="S247" s="226"/>
      <c r="T247" s="96"/>
      <c r="U247" s="46"/>
      <c r="V247" s="46"/>
      <c r="W247" s="46"/>
    </row>
    <row r="248" spans="1:23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aca="true" t="shared" si="11" ref="F248:F264">G248+H248+I248+J248</f>
        <v>1117383</v>
      </c>
      <c r="G248" s="103">
        <v>0</v>
      </c>
      <c r="H248" s="103">
        <v>62983</v>
      </c>
      <c r="I248" s="103">
        <v>0</v>
      </c>
      <c r="J248" s="103">
        <v>1054400</v>
      </c>
      <c r="K248" s="36"/>
      <c r="L248" s="231" t="s">
        <v>2293</v>
      </c>
      <c r="M248" s="94"/>
      <c r="N248" s="222"/>
      <c r="O248" s="96"/>
      <c r="P248" s="46"/>
      <c r="Q248" s="77"/>
      <c r="R248" s="94"/>
      <c r="S248" s="226"/>
      <c r="T248" s="96"/>
      <c r="U248" s="46"/>
      <c r="V248" s="46"/>
      <c r="W248" s="46"/>
    </row>
    <row r="249" spans="1:23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1"/>
        <v>10919586</v>
      </c>
      <c r="G249" s="103">
        <v>1200000</v>
      </c>
      <c r="H249" s="103">
        <v>824946</v>
      </c>
      <c r="I249" s="103">
        <v>0</v>
      </c>
      <c r="J249" s="103">
        <v>8894640</v>
      </c>
      <c r="K249" s="36"/>
      <c r="L249" s="231" t="s">
        <v>2297</v>
      </c>
      <c r="M249" s="94"/>
      <c r="N249" s="222"/>
      <c r="O249" s="77"/>
      <c r="P249" s="46"/>
      <c r="Q249" s="77"/>
      <c r="R249" s="94"/>
      <c r="S249" s="226"/>
      <c r="T249" s="46"/>
      <c r="U249" s="46"/>
      <c r="V249" s="46"/>
      <c r="W249" s="46"/>
    </row>
    <row r="250" spans="1:23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11"/>
        <v>747490</v>
      </c>
      <c r="G250" s="103">
        <v>0</v>
      </c>
      <c r="H250" s="103">
        <v>732790</v>
      </c>
      <c r="I250" s="103">
        <v>0</v>
      </c>
      <c r="J250" s="103">
        <v>14700</v>
      </c>
      <c r="K250" s="62"/>
      <c r="L250" s="231" t="s">
        <v>2297</v>
      </c>
      <c r="M250" s="94"/>
      <c r="N250" s="222"/>
      <c r="O250" s="77"/>
      <c r="P250" s="46"/>
      <c r="Q250" s="96"/>
      <c r="R250" s="94"/>
      <c r="S250" s="226"/>
      <c r="T250" s="96"/>
      <c r="U250" s="46"/>
      <c r="V250" s="46"/>
      <c r="W250" s="46"/>
    </row>
    <row r="251" spans="1:23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11"/>
        <v>2579365</v>
      </c>
      <c r="G251" s="103">
        <v>0</v>
      </c>
      <c r="H251" s="103">
        <v>529708</v>
      </c>
      <c r="I251" s="103">
        <v>1315107</v>
      </c>
      <c r="J251" s="103">
        <v>734550</v>
      </c>
      <c r="K251" s="36"/>
      <c r="L251" s="231" t="s">
        <v>2297</v>
      </c>
      <c r="M251" s="94"/>
      <c r="N251" s="222"/>
      <c r="O251" s="77"/>
      <c r="P251" s="46"/>
      <c r="Q251" s="96"/>
      <c r="R251" s="94"/>
      <c r="S251" s="226"/>
      <c r="T251" s="96"/>
      <c r="U251" s="46"/>
      <c r="V251" s="46"/>
      <c r="W251" s="46"/>
    </row>
    <row r="252" spans="1:23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11"/>
        <v>1828729</v>
      </c>
      <c r="G252" s="103">
        <v>238100</v>
      </c>
      <c r="H252" s="103">
        <v>1335228</v>
      </c>
      <c r="I252" s="103">
        <v>1</v>
      </c>
      <c r="J252" s="103">
        <v>255400</v>
      </c>
      <c r="K252" s="36"/>
      <c r="L252" s="231" t="s">
        <v>2293</v>
      </c>
      <c r="M252" s="94"/>
      <c r="N252" s="222"/>
      <c r="O252" s="77"/>
      <c r="P252" s="46"/>
      <c r="Q252" s="77"/>
      <c r="R252" s="94"/>
      <c r="S252" s="226"/>
      <c r="T252" s="96"/>
      <c r="U252" s="46"/>
      <c r="V252" s="46"/>
      <c r="W252" s="46"/>
    </row>
    <row r="253" spans="1:23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11"/>
        <v>187676</v>
      </c>
      <c r="G253" s="103">
        <v>0</v>
      </c>
      <c r="H253" s="103">
        <v>169676</v>
      </c>
      <c r="I253" s="103">
        <v>0</v>
      </c>
      <c r="J253" s="103">
        <v>18000</v>
      </c>
      <c r="K253" s="36"/>
      <c r="L253" s="231" t="s">
        <v>2293</v>
      </c>
      <c r="M253" s="94"/>
      <c r="N253" s="222"/>
      <c r="O253" s="96"/>
      <c r="P253" s="46"/>
      <c r="Q253" s="96"/>
      <c r="R253" s="94"/>
      <c r="S253" s="226"/>
      <c r="T253" s="96"/>
      <c r="U253" s="46"/>
      <c r="V253" s="46"/>
      <c r="W253" s="46"/>
    </row>
    <row r="254" spans="1:23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11"/>
        <v>1701494</v>
      </c>
      <c r="G254" s="103">
        <v>903000</v>
      </c>
      <c r="H254" s="103">
        <v>637505</v>
      </c>
      <c r="I254" s="103">
        <v>0</v>
      </c>
      <c r="J254" s="103">
        <v>160989</v>
      </c>
      <c r="K254" s="36"/>
      <c r="L254" s="231" t="s">
        <v>2293</v>
      </c>
      <c r="M254" s="94"/>
      <c r="N254" s="222"/>
      <c r="O254" s="96"/>
      <c r="P254" s="46"/>
      <c r="Q254" s="77"/>
      <c r="R254" s="94"/>
      <c r="S254" s="226"/>
      <c r="T254" s="46"/>
      <c r="U254" s="46"/>
      <c r="V254" s="46"/>
      <c r="W254" s="46"/>
    </row>
    <row r="255" spans="1:23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1"/>
        <v>2760866</v>
      </c>
      <c r="G255" s="103">
        <v>2046500</v>
      </c>
      <c r="H255" s="103">
        <v>235621</v>
      </c>
      <c r="I255" s="103">
        <v>35200</v>
      </c>
      <c r="J255" s="103">
        <v>443545</v>
      </c>
      <c r="K255" s="36"/>
      <c r="L255" s="231" t="s">
        <v>2293</v>
      </c>
      <c r="M255" s="94"/>
      <c r="N255" s="222"/>
      <c r="O255" s="77"/>
      <c r="P255" s="46"/>
      <c r="Q255" s="96"/>
      <c r="R255" s="94"/>
      <c r="S255" s="226"/>
      <c r="T255" s="46"/>
      <c r="U255" s="46"/>
      <c r="V255" s="46"/>
      <c r="W255" s="46"/>
    </row>
    <row r="256" spans="1:23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1"/>
        <v>8399</v>
      </c>
      <c r="G256" s="103">
        <v>0</v>
      </c>
      <c r="H256" s="103">
        <v>0</v>
      </c>
      <c r="I256" s="103">
        <v>0</v>
      </c>
      <c r="J256" s="103">
        <v>8399</v>
      </c>
      <c r="K256" s="36"/>
      <c r="L256" s="231" t="s">
        <v>2297</v>
      </c>
      <c r="M256" s="94"/>
      <c r="N256" s="222"/>
      <c r="O256" s="77"/>
      <c r="P256" s="46"/>
      <c r="Q256" s="96"/>
      <c r="R256" s="94"/>
      <c r="S256" s="226"/>
      <c r="T256" s="46"/>
      <c r="U256" s="46"/>
      <c r="V256" s="46"/>
      <c r="W256" s="46"/>
    </row>
    <row r="257" spans="1:23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1"/>
        <v>1023585</v>
      </c>
      <c r="G257" s="103">
        <v>513450</v>
      </c>
      <c r="H257" s="103">
        <v>500835</v>
      </c>
      <c r="I257" s="103">
        <v>0</v>
      </c>
      <c r="J257" s="103">
        <v>9300</v>
      </c>
      <c r="K257" s="36"/>
      <c r="L257" s="231" t="s">
        <v>2297</v>
      </c>
      <c r="M257" s="94"/>
      <c r="N257" s="222"/>
      <c r="O257" s="96"/>
      <c r="P257" s="46"/>
      <c r="Q257" s="77"/>
      <c r="R257" s="94"/>
      <c r="S257" s="226"/>
      <c r="T257" s="46"/>
      <c r="U257" s="46"/>
      <c r="V257" s="46"/>
      <c r="W257" s="46"/>
    </row>
    <row r="258" spans="1:23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1"/>
        <v>1431054</v>
      </c>
      <c r="G258" s="103">
        <v>0</v>
      </c>
      <c r="H258" s="103">
        <v>306818</v>
      </c>
      <c r="I258" s="103">
        <v>612936</v>
      </c>
      <c r="J258" s="103">
        <v>511300</v>
      </c>
      <c r="K258" s="36"/>
      <c r="L258" s="231" t="s">
        <v>2297</v>
      </c>
      <c r="M258" s="94"/>
      <c r="N258" s="222"/>
      <c r="O258" s="77"/>
      <c r="P258" s="46"/>
      <c r="Q258" s="77"/>
      <c r="R258" s="94"/>
      <c r="S258" s="226"/>
      <c r="T258" s="46"/>
      <c r="U258" s="46"/>
      <c r="V258" s="46"/>
      <c r="W258" s="46"/>
    </row>
    <row r="259" spans="1:23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1"/>
        <v>153705</v>
      </c>
      <c r="G259" s="103">
        <v>0</v>
      </c>
      <c r="H259" s="103">
        <v>64355</v>
      </c>
      <c r="I259" s="103">
        <v>0</v>
      </c>
      <c r="J259" s="103">
        <v>89350</v>
      </c>
      <c r="K259" s="36"/>
      <c r="L259" s="231" t="s">
        <v>2293</v>
      </c>
      <c r="M259" s="94"/>
      <c r="N259" s="222"/>
      <c r="O259" s="77"/>
      <c r="P259" s="46"/>
      <c r="Q259" s="77"/>
      <c r="R259" s="94"/>
      <c r="S259" s="226"/>
      <c r="T259" s="96"/>
      <c r="U259" s="46"/>
      <c r="V259" s="46"/>
      <c r="W259" s="46"/>
    </row>
    <row r="260" spans="1:23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1"/>
        <v>1747670</v>
      </c>
      <c r="G260" s="103">
        <v>866700</v>
      </c>
      <c r="H260" s="103">
        <v>502663</v>
      </c>
      <c r="I260" s="103">
        <v>10000</v>
      </c>
      <c r="J260" s="103">
        <v>368307</v>
      </c>
      <c r="K260" s="36"/>
      <c r="L260" s="231" t="s">
        <v>2293</v>
      </c>
      <c r="M260" s="94"/>
      <c r="N260" s="222"/>
      <c r="O260" s="77"/>
      <c r="P260" s="46"/>
      <c r="Q260" s="96"/>
      <c r="R260" s="94"/>
      <c r="S260" s="226"/>
      <c r="T260" s="46"/>
      <c r="U260" s="46"/>
      <c r="V260" s="46"/>
      <c r="W260" s="46"/>
    </row>
    <row r="261" spans="1:23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1"/>
        <v>1526927</v>
      </c>
      <c r="G261" s="103">
        <v>0</v>
      </c>
      <c r="H261" s="103">
        <v>116150</v>
      </c>
      <c r="I261" s="103">
        <v>0</v>
      </c>
      <c r="J261" s="103">
        <v>1410777</v>
      </c>
      <c r="K261" s="36"/>
      <c r="L261" s="231" t="s">
        <v>2297</v>
      </c>
      <c r="M261" s="94"/>
      <c r="N261" s="222"/>
      <c r="O261" s="96"/>
      <c r="P261" s="46"/>
      <c r="Q261" s="96"/>
      <c r="R261" s="94"/>
      <c r="S261" s="226"/>
      <c r="T261" s="46"/>
      <c r="U261" s="46"/>
      <c r="V261" s="46"/>
      <c r="W261" s="46"/>
    </row>
    <row r="262" spans="1:23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1"/>
        <v>901290</v>
      </c>
      <c r="G262" s="103">
        <v>95026</v>
      </c>
      <c r="H262" s="103">
        <v>292714</v>
      </c>
      <c r="I262" s="103">
        <v>0</v>
      </c>
      <c r="J262" s="103">
        <v>513550</v>
      </c>
      <c r="K262" s="36"/>
      <c r="L262" s="231" t="s">
        <v>2293</v>
      </c>
      <c r="M262" s="94"/>
      <c r="N262" s="222"/>
      <c r="O262" s="96"/>
      <c r="P262" s="46"/>
      <c r="Q262" s="96"/>
      <c r="R262" s="94"/>
      <c r="S262" s="226"/>
      <c r="T262" s="96"/>
      <c r="U262" s="46"/>
      <c r="V262" s="46"/>
      <c r="W262" s="46"/>
    </row>
    <row r="263" spans="1:23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1"/>
        <v>4522798</v>
      </c>
      <c r="G263" s="103">
        <v>819958</v>
      </c>
      <c r="H263" s="103">
        <v>1038864</v>
      </c>
      <c r="I263" s="103">
        <v>21000</v>
      </c>
      <c r="J263" s="103">
        <v>2642976</v>
      </c>
      <c r="K263" s="36"/>
      <c r="L263" s="231" t="s">
        <v>2293</v>
      </c>
      <c r="M263" s="94"/>
      <c r="N263" s="222"/>
      <c r="O263" s="77"/>
      <c r="P263" s="46"/>
      <c r="Q263" s="77"/>
      <c r="R263" s="94"/>
      <c r="S263" s="226"/>
      <c r="T263" s="96"/>
      <c r="U263" s="46"/>
      <c r="V263" s="46"/>
      <c r="W263" s="46"/>
    </row>
    <row r="264" spans="1:23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1"/>
        <v>408153</v>
      </c>
      <c r="G264" s="103">
        <v>268500</v>
      </c>
      <c r="H264" s="103">
        <v>139653</v>
      </c>
      <c r="I264" s="103">
        <v>0</v>
      </c>
      <c r="J264" s="103">
        <v>0</v>
      </c>
      <c r="K264" s="36"/>
      <c r="L264" s="231" t="s">
        <v>2297</v>
      </c>
      <c r="M264" s="94"/>
      <c r="N264" s="222"/>
      <c r="O264" s="96"/>
      <c r="P264" s="46"/>
      <c r="Q264" s="96"/>
      <c r="R264" s="94"/>
      <c r="S264" s="226"/>
      <c r="T264" s="96"/>
      <c r="U264" s="46"/>
      <c r="V264" s="46"/>
      <c r="W264" s="46"/>
    </row>
    <row r="265" spans="1:23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31" t="s">
        <v>9</v>
      </c>
      <c r="M265" s="94"/>
      <c r="N265" s="222"/>
      <c r="O265" s="77"/>
      <c r="P265" s="46"/>
      <c r="Q265" s="96"/>
      <c r="R265" s="94"/>
      <c r="S265" s="226"/>
      <c r="T265" s="46"/>
      <c r="U265" s="46"/>
      <c r="V265" s="46"/>
      <c r="W265" s="46"/>
    </row>
    <row r="266" spans="1:23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>G266+H266+I266+J266</f>
        <v>114750</v>
      </c>
      <c r="G266" s="103">
        <v>0</v>
      </c>
      <c r="H266" s="103">
        <v>57650</v>
      </c>
      <c r="I266" s="103">
        <v>0</v>
      </c>
      <c r="J266" s="103">
        <v>57100</v>
      </c>
      <c r="K266" s="36"/>
      <c r="L266" s="231" t="s">
        <v>2293</v>
      </c>
      <c r="M266" s="94"/>
      <c r="N266" s="222"/>
      <c r="O266" s="96"/>
      <c r="P266" s="46"/>
      <c r="Q266" s="77"/>
      <c r="R266" s="94"/>
      <c r="S266" s="226"/>
      <c r="T266" s="46"/>
      <c r="U266" s="46"/>
      <c r="V266" s="46"/>
      <c r="W266" s="46"/>
    </row>
    <row r="267" spans="1:23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102" t="s">
        <v>9</v>
      </c>
      <c r="H267" s="102" t="s">
        <v>9</v>
      </c>
      <c r="I267" s="102" t="s">
        <v>9</v>
      </c>
      <c r="J267" s="102" t="s">
        <v>9</v>
      </c>
      <c r="K267" s="36"/>
      <c r="L267" s="231" t="s">
        <v>9</v>
      </c>
      <c r="M267" s="94"/>
      <c r="N267" s="222"/>
      <c r="O267" s="77"/>
      <c r="P267" s="46"/>
      <c r="Q267" s="96"/>
      <c r="R267" s="94"/>
      <c r="S267" s="226"/>
      <c r="T267" s="96"/>
      <c r="U267" s="46"/>
      <c r="V267" s="46"/>
      <c r="W267" s="46"/>
    </row>
    <row r="268" spans="1:23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aca="true" t="shared" si="12" ref="F268:F277">G268+H268+I268+J268</f>
        <v>1250356</v>
      </c>
      <c r="G268" s="103">
        <v>1064500</v>
      </c>
      <c r="H268" s="103">
        <v>147656</v>
      </c>
      <c r="I268" s="103">
        <v>0</v>
      </c>
      <c r="J268" s="103">
        <v>38200</v>
      </c>
      <c r="K268" s="36"/>
      <c r="L268" s="231" t="s">
        <v>2297</v>
      </c>
      <c r="M268" s="94"/>
      <c r="N268" s="222"/>
      <c r="O268" s="96"/>
      <c r="P268" s="46"/>
      <c r="Q268" s="96"/>
      <c r="R268" s="94"/>
      <c r="S268" s="226"/>
      <c r="T268" s="96"/>
      <c r="U268" s="46"/>
      <c r="V268" s="46"/>
      <c r="W268" s="46"/>
    </row>
    <row r="269" spans="1:23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12"/>
        <v>56097</v>
      </c>
      <c r="G269" s="103">
        <v>0</v>
      </c>
      <c r="H269" s="103">
        <v>50</v>
      </c>
      <c r="I269" s="103">
        <v>0</v>
      </c>
      <c r="J269" s="103">
        <v>56047</v>
      </c>
      <c r="K269" s="36"/>
      <c r="L269" s="231" t="s">
        <v>2293</v>
      </c>
      <c r="M269" s="94"/>
      <c r="N269" s="222"/>
      <c r="O269" s="77"/>
      <c r="P269" s="46"/>
      <c r="Q269" s="96"/>
      <c r="R269" s="94"/>
      <c r="S269" s="226"/>
      <c r="T269" s="46"/>
      <c r="U269" s="46"/>
      <c r="V269" s="46"/>
      <c r="W269" s="46"/>
    </row>
    <row r="270" spans="1:23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2"/>
        <v>4093556</v>
      </c>
      <c r="G270" s="103">
        <v>1295500</v>
      </c>
      <c r="H270" s="103">
        <v>1448086</v>
      </c>
      <c r="I270" s="103">
        <v>0</v>
      </c>
      <c r="J270" s="103">
        <v>1349970</v>
      </c>
      <c r="K270" s="36"/>
      <c r="L270" s="231" t="s">
        <v>2293</v>
      </c>
      <c r="M270" s="94"/>
      <c r="N270" s="222"/>
      <c r="O270" s="77"/>
      <c r="P270" s="46"/>
      <c r="Q270" s="77"/>
      <c r="R270" s="94"/>
      <c r="S270" s="226"/>
      <c r="T270" s="46"/>
      <c r="U270" s="46"/>
      <c r="V270" s="46"/>
      <c r="W270" s="46"/>
    </row>
    <row r="271" spans="1:23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2"/>
        <v>67163</v>
      </c>
      <c r="G271" s="103">
        <v>0</v>
      </c>
      <c r="H271" s="103">
        <v>67163</v>
      </c>
      <c r="I271" s="103">
        <v>0</v>
      </c>
      <c r="J271" s="103">
        <v>0</v>
      </c>
      <c r="K271" s="36"/>
      <c r="L271" s="231" t="s">
        <v>2293</v>
      </c>
      <c r="M271" s="94"/>
      <c r="N271" s="222"/>
      <c r="O271" s="77"/>
      <c r="P271" s="46"/>
      <c r="Q271" s="96"/>
      <c r="R271" s="94"/>
      <c r="S271" s="226"/>
      <c r="T271" s="96"/>
      <c r="U271" s="46"/>
      <c r="V271" s="46"/>
      <c r="W271" s="46"/>
    </row>
    <row r="272" spans="1:23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2"/>
        <v>2472950</v>
      </c>
      <c r="G272" s="103">
        <v>604601</v>
      </c>
      <c r="H272" s="103">
        <v>552708</v>
      </c>
      <c r="I272" s="103">
        <v>0</v>
      </c>
      <c r="J272" s="103">
        <v>1315641</v>
      </c>
      <c r="K272" s="62"/>
      <c r="L272" s="231" t="s">
        <v>2297</v>
      </c>
      <c r="M272" s="94"/>
      <c r="N272" s="222"/>
      <c r="O272" s="96"/>
      <c r="P272" s="46"/>
      <c r="Q272" s="77"/>
      <c r="R272" s="94"/>
      <c r="S272" s="226"/>
      <c r="T272" s="46"/>
      <c r="U272" s="46"/>
      <c r="V272" s="46"/>
      <c r="W272" s="46"/>
    </row>
    <row r="273" spans="1:23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2"/>
        <v>190675</v>
      </c>
      <c r="G273" s="103">
        <v>0</v>
      </c>
      <c r="H273" s="103">
        <v>101940</v>
      </c>
      <c r="I273" s="103">
        <v>0</v>
      </c>
      <c r="J273" s="103">
        <v>88735</v>
      </c>
      <c r="K273" s="36"/>
      <c r="L273" s="231" t="s">
        <v>2297</v>
      </c>
      <c r="M273" s="94"/>
      <c r="N273" s="222"/>
      <c r="O273" s="96"/>
      <c r="P273" s="46"/>
      <c r="Q273" s="96"/>
      <c r="R273" s="94"/>
      <c r="S273" s="226"/>
      <c r="T273" s="46"/>
      <c r="U273" s="46"/>
      <c r="V273" s="46"/>
      <c r="W273" s="46"/>
    </row>
    <row r="274" spans="1:23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2"/>
        <v>417133</v>
      </c>
      <c r="G274" s="103">
        <v>180850</v>
      </c>
      <c r="H274" s="103">
        <v>140243</v>
      </c>
      <c r="I274" s="103">
        <v>0</v>
      </c>
      <c r="J274" s="103">
        <v>96040</v>
      </c>
      <c r="K274" s="36"/>
      <c r="L274" s="231" t="s">
        <v>2293</v>
      </c>
      <c r="M274" s="94"/>
      <c r="N274" s="222"/>
      <c r="O274" s="77"/>
      <c r="P274" s="46"/>
      <c r="Q274" s="96"/>
      <c r="R274" s="94"/>
      <c r="S274" s="226"/>
      <c r="T274" s="96"/>
      <c r="U274" s="46"/>
      <c r="V274" s="46"/>
      <c r="W274" s="46"/>
    </row>
    <row r="275" spans="1:23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2"/>
        <v>85112</v>
      </c>
      <c r="G275" s="103">
        <v>0</v>
      </c>
      <c r="H275" s="103">
        <v>85112</v>
      </c>
      <c r="I275" s="103">
        <v>0</v>
      </c>
      <c r="J275" s="103">
        <v>0</v>
      </c>
      <c r="K275" s="36"/>
      <c r="L275" s="231" t="s">
        <v>2293</v>
      </c>
      <c r="M275" s="94"/>
      <c r="N275" s="222"/>
      <c r="O275" s="96"/>
      <c r="P275" s="46"/>
      <c r="Q275" s="77"/>
      <c r="R275" s="94"/>
      <c r="S275" s="226"/>
      <c r="T275" s="96"/>
      <c r="U275" s="46"/>
      <c r="V275" s="46"/>
      <c r="W275" s="46"/>
    </row>
    <row r="276" spans="1:23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2"/>
        <v>1869765</v>
      </c>
      <c r="G276" s="103">
        <v>1370110</v>
      </c>
      <c r="H276" s="103">
        <v>239630</v>
      </c>
      <c r="I276" s="103">
        <v>15000</v>
      </c>
      <c r="J276" s="103">
        <v>245025</v>
      </c>
      <c r="K276" s="36"/>
      <c r="L276" s="231" t="s">
        <v>2293</v>
      </c>
      <c r="M276" s="94"/>
      <c r="N276" s="222"/>
      <c r="O276" s="96"/>
      <c r="P276" s="46"/>
      <c r="Q276" s="77"/>
      <c r="R276" s="94"/>
      <c r="S276" s="226"/>
      <c r="T276" s="46"/>
      <c r="U276" s="46"/>
      <c r="V276" s="46"/>
      <c r="W276" s="46"/>
    </row>
    <row r="277" spans="1:23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2"/>
        <v>4904703</v>
      </c>
      <c r="G277" s="103">
        <v>653000</v>
      </c>
      <c r="H277" s="103">
        <v>2939993</v>
      </c>
      <c r="I277" s="103">
        <v>0</v>
      </c>
      <c r="J277" s="103">
        <v>1311710</v>
      </c>
      <c r="K277" s="36"/>
      <c r="L277" s="231" t="s">
        <v>2293</v>
      </c>
      <c r="M277" s="94"/>
      <c r="N277" s="222"/>
      <c r="O277" s="77"/>
      <c r="P277" s="46"/>
      <c r="Q277" s="77"/>
      <c r="R277" s="94"/>
      <c r="S277" s="226"/>
      <c r="T277" s="96"/>
      <c r="U277" s="46"/>
      <c r="V277" s="46"/>
      <c r="W277" s="46"/>
    </row>
    <row r="278" spans="1:23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31" t="s">
        <v>9</v>
      </c>
      <c r="M278" s="94"/>
      <c r="N278" s="222"/>
      <c r="O278" s="96"/>
      <c r="P278" s="46"/>
      <c r="Q278" s="96"/>
      <c r="R278" s="94"/>
      <c r="S278" s="226"/>
      <c r="T278" s="96"/>
      <c r="U278" s="46"/>
      <c r="V278" s="46"/>
      <c r="W278" s="46"/>
    </row>
    <row r="279" spans="1:23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3" ref="F279:F301">G279+H279+I279+J279</f>
        <v>763068</v>
      </c>
      <c r="G279" s="103">
        <v>0</v>
      </c>
      <c r="H279" s="103">
        <v>763068</v>
      </c>
      <c r="I279" s="103">
        <v>0</v>
      </c>
      <c r="J279" s="103">
        <v>0</v>
      </c>
      <c r="K279" s="36"/>
      <c r="L279" s="231" t="s">
        <v>2293</v>
      </c>
      <c r="M279" s="94"/>
      <c r="N279" s="222"/>
      <c r="O279" s="77"/>
      <c r="P279" s="46"/>
      <c r="Q279" s="96"/>
      <c r="R279" s="94"/>
      <c r="S279" s="226"/>
      <c r="T279" s="46"/>
      <c r="U279" s="46"/>
      <c r="V279" s="46"/>
      <c r="W279" s="46"/>
    </row>
    <row r="280" spans="1:23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3"/>
        <v>377103</v>
      </c>
      <c r="G280" s="103">
        <v>13200</v>
      </c>
      <c r="H280" s="103">
        <v>173653</v>
      </c>
      <c r="I280" s="103">
        <v>0</v>
      </c>
      <c r="J280" s="103">
        <v>190250</v>
      </c>
      <c r="K280" s="36"/>
      <c r="L280" s="231" t="s">
        <v>2297</v>
      </c>
      <c r="M280" s="157"/>
      <c r="N280" s="222"/>
      <c r="O280" s="96"/>
      <c r="P280" s="46"/>
      <c r="Q280" s="96"/>
      <c r="R280" s="94"/>
      <c r="S280" s="226"/>
      <c r="T280" s="46"/>
      <c r="U280" s="46"/>
      <c r="V280" s="46"/>
      <c r="W280" s="46"/>
    </row>
    <row r="281" spans="1:23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3"/>
        <v>4063813</v>
      </c>
      <c r="G281" s="103">
        <v>0</v>
      </c>
      <c r="H281" s="103">
        <v>3148360</v>
      </c>
      <c r="I281" s="103">
        <v>0</v>
      </c>
      <c r="J281" s="103">
        <v>915453</v>
      </c>
      <c r="K281" s="36"/>
      <c r="L281" s="231" t="s">
        <v>2293</v>
      </c>
      <c r="M281" s="94"/>
      <c r="N281" s="222"/>
      <c r="O281" s="96"/>
      <c r="P281" s="46"/>
      <c r="Q281" s="96"/>
      <c r="R281" s="94"/>
      <c r="S281" s="226"/>
      <c r="T281" s="96"/>
      <c r="U281" s="46"/>
      <c r="V281" s="46"/>
      <c r="W281" s="46"/>
    </row>
    <row r="282" spans="1:23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3"/>
        <v>73585597</v>
      </c>
      <c r="G282" s="103">
        <v>46549271</v>
      </c>
      <c r="H282" s="103">
        <v>13257513</v>
      </c>
      <c r="I282" s="103">
        <v>326800</v>
      </c>
      <c r="J282" s="103">
        <v>13452013</v>
      </c>
      <c r="K282" s="36"/>
      <c r="L282" s="231" t="s">
        <v>2293</v>
      </c>
      <c r="M282" s="94"/>
      <c r="N282" s="222"/>
      <c r="O282" s="96"/>
      <c r="P282" s="46"/>
      <c r="Q282" s="96"/>
      <c r="R282" s="94"/>
      <c r="S282" s="226"/>
      <c r="T282" s="46"/>
      <c r="U282" s="46"/>
      <c r="V282" s="46"/>
      <c r="W282" s="46"/>
    </row>
    <row r="283" spans="1:23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3"/>
        <v>3715774</v>
      </c>
      <c r="G283" s="103">
        <v>572500</v>
      </c>
      <c r="H283" s="103">
        <v>616789</v>
      </c>
      <c r="I283" s="103">
        <v>0</v>
      </c>
      <c r="J283" s="103">
        <v>2526485</v>
      </c>
      <c r="K283" s="36"/>
      <c r="L283" s="231" t="s">
        <v>2293</v>
      </c>
      <c r="M283" s="94"/>
      <c r="N283" s="222"/>
      <c r="O283" s="96"/>
      <c r="P283" s="46"/>
      <c r="Q283" s="96"/>
      <c r="R283" s="94"/>
      <c r="S283" s="226"/>
      <c r="T283" s="46"/>
      <c r="U283" s="46"/>
      <c r="V283" s="46"/>
      <c r="W283" s="46"/>
    </row>
    <row r="284" spans="1:23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3"/>
        <v>1550745</v>
      </c>
      <c r="G284" s="103">
        <v>0</v>
      </c>
      <c r="H284" s="103">
        <v>344126</v>
      </c>
      <c r="I284" s="103">
        <v>0</v>
      </c>
      <c r="J284" s="103">
        <v>1206619</v>
      </c>
      <c r="K284" s="36"/>
      <c r="L284" s="231" t="s">
        <v>2297</v>
      </c>
      <c r="M284" s="94"/>
      <c r="N284" s="222"/>
      <c r="O284" s="77"/>
      <c r="P284" s="46"/>
      <c r="Q284" s="96"/>
      <c r="R284" s="94"/>
      <c r="S284" s="226"/>
      <c r="T284" s="96"/>
      <c r="U284" s="46"/>
      <c r="V284" s="46"/>
      <c r="W284" s="46"/>
    </row>
    <row r="285" spans="1:23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3"/>
        <v>1972195</v>
      </c>
      <c r="G285" s="103">
        <v>0</v>
      </c>
      <c r="H285" s="103">
        <v>511620</v>
      </c>
      <c r="I285" s="103">
        <v>0</v>
      </c>
      <c r="J285" s="103">
        <v>1460575</v>
      </c>
      <c r="K285" s="36"/>
      <c r="L285" s="231" t="s">
        <v>2293</v>
      </c>
      <c r="M285" s="94"/>
      <c r="N285" s="222"/>
      <c r="O285" s="77"/>
      <c r="P285" s="46"/>
      <c r="Q285" s="96"/>
      <c r="R285" s="94"/>
      <c r="S285" s="226"/>
      <c r="T285" s="46"/>
      <c r="U285" s="46"/>
      <c r="V285" s="46"/>
      <c r="W285" s="46"/>
    </row>
    <row r="286" spans="1:23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3"/>
        <v>2931453</v>
      </c>
      <c r="G286" s="103">
        <v>1098220</v>
      </c>
      <c r="H286" s="103">
        <v>828022</v>
      </c>
      <c r="I286" s="103">
        <v>0</v>
      </c>
      <c r="J286" s="103">
        <v>1005211</v>
      </c>
      <c r="K286" s="36"/>
      <c r="L286" s="231" t="s">
        <v>2293</v>
      </c>
      <c r="M286" s="94"/>
      <c r="N286" s="222"/>
      <c r="O286" s="96"/>
      <c r="P286" s="46"/>
      <c r="Q286" s="96"/>
      <c r="R286" s="94"/>
      <c r="S286" s="226"/>
      <c r="T286" s="46"/>
      <c r="U286" s="46"/>
      <c r="V286" s="46"/>
      <c r="W286" s="46"/>
    </row>
    <row r="287" spans="1:23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t="shared" si="13"/>
        <v>700709</v>
      </c>
      <c r="G287" s="103">
        <v>0</v>
      </c>
      <c r="H287" s="103">
        <v>400659</v>
      </c>
      <c r="I287" s="103">
        <v>0</v>
      </c>
      <c r="J287" s="103">
        <v>300050</v>
      </c>
      <c r="K287" s="36"/>
      <c r="L287" s="231" t="s">
        <v>2297</v>
      </c>
      <c r="M287" s="94"/>
      <c r="N287" s="222"/>
      <c r="O287" s="96"/>
      <c r="P287" s="46"/>
      <c r="Q287" s="96"/>
      <c r="R287" s="94"/>
      <c r="S287" s="226"/>
      <c r="T287" s="96"/>
      <c r="U287" s="46"/>
      <c r="V287" s="46"/>
      <c r="W287" s="46"/>
    </row>
    <row r="288" spans="1:23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13"/>
        <v>479188</v>
      </c>
      <c r="G288" s="103">
        <v>0</v>
      </c>
      <c r="H288" s="103">
        <v>213488</v>
      </c>
      <c r="I288" s="103">
        <v>0</v>
      </c>
      <c r="J288" s="103">
        <v>265700</v>
      </c>
      <c r="K288" s="36"/>
      <c r="L288" s="231" t="s">
        <v>2293</v>
      </c>
      <c r="M288" s="94"/>
      <c r="N288" s="222"/>
      <c r="O288" s="96"/>
      <c r="P288" s="46"/>
      <c r="Q288" s="96"/>
      <c r="R288" s="94"/>
      <c r="S288" s="226"/>
      <c r="T288" s="46"/>
      <c r="U288" s="46"/>
      <c r="V288" s="46"/>
      <c r="W288" s="46"/>
    </row>
    <row r="289" spans="1:23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455261</v>
      </c>
      <c r="G289" s="103">
        <v>0</v>
      </c>
      <c r="H289" s="103">
        <v>210646</v>
      </c>
      <c r="I289" s="103">
        <v>166000</v>
      </c>
      <c r="J289" s="103">
        <v>78615</v>
      </c>
      <c r="K289" s="36"/>
      <c r="L289" s="231" t="s">
        <v>2293</v>
      </c>
      <c r="M289" s="94"/>
      <c r="N289" s="222"/>
      <c r="O289" s="96"/>
      <c r="P289" s="46"/>
      <c r="Q289" s="96"/>
      <c r="R289" s="94"/>
      <c r="S289" s="226"/>
      <c r="T289" s="96"/>
      <c r="U289" s="46"/>
      <c r="V289" s="46"/>
      <c r="W289" s="46"/>
    </row>
    <row r="290" spans="1:23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254502</v>
      </c>
      <c r="G290" s="103">
        <v>0</v>
      </c>
      <c r="H290" s="103">
        <v>224502</v>
      </c>
      <c r="I290" s="103">
        <v>30000</v>
      </c>
      <c r="J290" s="103">
        <v>0</v>
      </c>
      <c r="K290" s="36"/>
      <c r="L290" s="231" t="s">
        <v>2293</v>
      </c>
      <c r="M290" s="94"/>
      <c r="N290" s="222"/>
      <c r="O290" s="96"/>
      <c r="P290" s="46"/>
      <c r="Q290" s="96"/>
      <c r="R290" s="94"/>
      <c r="S290" s="226"/>
      <c r="T290" s="96"/>
      <c r="U290" s="46"/>
      <c r="V290" s="46"/>
      <c r="W290" s="46"/>
    </row>
    <row r="291" spans="1:23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12545</v>
      </c>
      <c r="G291" s="103">
        <v>0</v>
      </c>
      <c r="H291" s="103">
        <v>12545</v>
      </c>
      <c r="I291" s="103">
        <v>0</v>
      </c>
      <c r="J291" s="103">
        <v>0</v>
      </c>
      <c r="K291" s="36"/>
      <c r="L291" s="231" t="s">
        <v>2293</v>
      </c>
      <c r="M291" s="94"/>
      <c r="N291" s="222"/>
      <c r="O291" s="77"/>
      <c r="P291" s="46"/>
      <c r="Q291" s="77"/>
      <c r="R291" s="94"/>
      <c r="S291" s="226"/>
      <c r="T291" s="46"/>
      <c r="U291" s="46"/>
      <c r="V291" s="46"/>
      <c r="W291" s="46"/>
    </row>
    <row r="292" spans="1:23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171302</v>
      </c>
      <c r="G292" s="103">
        <v>130000</v>
      </c>
      <c r="H292" s="103">
        <v>41302</v>
      </c>
      <c r="I292" s="103">
        <v>0</v>
      </c>
      <c r="J292" s="103">
        <v>0</v>
      </c>
      <c r="K292" s="36"/>
      <c r="L292" s="231" t="s">
        <v>2293</v>
      </c>
      <c r="M292" s="94"/>
      <c r="N292" s="222"/>
      <c r="O292" s="96"/>
      <c r="P292" s="46"/>
      <c r="Q292" s="77"/>
      <c r="R292" s="94"/>
      <c r="S292" s="226"/>
      <c r="T292" s="46"/>
      <c r="U292" s="46"/>
      <c r="V292" s="46"/>
      <c r="W292" s="46"/>
    </row>
    <row r="293" spans="1:23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145262</v>
      </c>
      <c r="G293" s="103">
        <v>0</v>
      </c>
      <c r="H293" s="103">
        <v>140262</v>
      </c>
      <c r="I293" s="103">
        <v>0</v>
      </c>
      <c r="J293" s="103">
        <v>5000</v>
      </c>
      <c r="K293" s="36"/>
      <c r="L293" s="231" t="s">
        <v>2293</v>
      </c>
      <c r="M293" s="94"/>
      <c r="N293" s="222"/>
      <c r="O293" s="77"/>
      <c r="P293" s="46"/>
      <c r="Q293" s="96"/>
      <c r="R293" s="94"/>
      <c r="S293" s="226"/>
      <c r="T293" s="96"/>
      <c r="U293" s="46"/>
      <c r="V293" s="46"/>
      <c r="W293" s="46"/>
    </row>
    <row r="294" spans="1:23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1150526</v>
      </c>
      <c r="G294" s="103">
        <v>0</v>
      </c>
      <c r="H294" s="103">
        <v>651296</v>
      </c>
      <c r="I294" s="103">
        <v>23150</v>
      </c>
      <c r="J294" s="103">
        <v>476080</v>
      </c>
      <c r="K294" s="36"/>
      <c r="L294" s="231" t="s">
        <v>2293</v>
      </c>
      <c r="M294" s="94"/>
      <c r="N294" s="222"/>
      <c r="O294" s="96"/>
      <c r="P294" s="46"/>
      <c r="Q294" s="96"/>
      <c r="R294" s="94"/>
      <c r="S294" s="226"/>
      <c r="T294" s="46"/>
      <c r="U294" s="46"/>
      <c r="V294" s="46"/>
      <c r="W294" s="46"/>
    </row>
    <row r="295" spans="1:23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1309041</v>
      </c>
      <c r="G295" s="103">
        <v>700</v>
      </c>
      <c r="H295" s="103">
        <v>161821</v>
      </c>
      <c r="I295" s="103">
        <v>24000</v>
      </c>
      <c r="J295" s="103">
        <v>1122520</v>
      </c>
      <c r="K295" s="36"/>
      <c r="L295" s="231" t="s">
        <v>2297</v>
      </c>
      <c r="M295" s="94"/>
      <c r="N295" s="222"/>
      <c r="O295" s="96"/>
      <c r="P295" s="46"/>
      <c r="Q295" s="77"/>
      <c r="R295" s="94"/>
      <c r="S295" s="226"/>
      <c r="T295" s="96"/>
      <c r="U295" s="46"/>
      <c r="V295" s="46"/>
      <c r="W295" s="46"/>
    </row>
    <row r="296" spans="1:23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3"/>
        <v>127045</v>
      </c>
      <c r="G296" s="103">
        <v>0</v>
      </c>
      <c r="H296" s="103">
        <v>127045</v>
      </c>
      <c r="I296" s="103">
        <v>0</v>
      </c>
      <c r="J296" s="103">
        <v>0</v>
      </c>
      <c r="K296" s="36"/>
      <c r="L296" s="231" t="s">
        <v>2297</v>
      </c>
      <c r="M296" s="94"/>
      <c r="N296" s="222"/>
      <c r="O296" s="96"/>
      <c r="P296" s="46"/>
      <c r="Q296" s="96"/>
      <c r="R296" s="94"/>
      <c r="S296" s="226"/>
      <c r="T296" s="46"/>
      <c r="U296" s="46"/>
      <c r="V296" s="46"/>
      <c r="W296" s="46"/>
    </row>
    <row r="297" spans="1:23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3"/>
        <v>70750</v>
      </c>
      <c r="G297" s="103">
        <v>0</v>
      </c>
      <c r="H297" s="103">
        <v>21650</v>
      </c>
      <c r="I297" s="103">
        <v>0</v>
      </c>
      <c r="J297" s="103">
        <v>49100</v>
      </c>
      <c r="K297" s="36"/>
      <c r="L297" s="231" t="s">
        <v>2293</v>
      </c>
      <c r="M297" s="94"/>
      <c r="N297" s="222"/>
      <c r="O297" s="96"/>
      <c r="P297" s="46"/>
      <c r="Q297" s="96"/>
      <c r="R297" s="94"/>
      <c r="S297" s="226"/>
      <c r="T297" s="96"/>
      <c r="U297" s="46"/>
      <c r="V297" s="46"/>
      <c r="W297" s="46"/>
    </row>
    <row r="298" spans="1:23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3"/>
        <v>36049</v>
      </c>
      <c r="G298" s="103">
        <v>0</v>
      </c>
      <c r="H298" s="103">
        <v>36049</v>
      </c>
      <c r="I298" s="103">
        <v>0</v>
      </c>
      <c r="J298" s="103">
        <v>0</v>
      </c>
      <c r="K298" s="36"/>
      <c r="L298" s="231" t="s">
        <v>2293</v>
      </c>
      <c r="M298" s="94"/>
      <c r="N298" s="222"/>
      <c r="O298" s="96"/>
      <c r="P298" s="46"/>
      <c r="Q298" s="96"/>
      <c r="R298" s="94"/>
      <c r="S298" s="226"/>
      <c r="T298" s="96"/>
      <c r="U298" s="46"/>
      <c r="V298" s="46"/>
      <c r="W298" s="46"/>
    </row>
    <row r="299" spans="1:23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3"/>
        <v>2130</v>
      </c>
      <c r="G299" s="103">
        <v>0</v>
      </c>
      <c r="H299" s="103">
        <v>2130</v>
      </c>
      <c r="I299" s="103">
        <v>0</v>
      </c>
      <c r="J299" s="103">
        <v>0</v>
      </c>
      <c r="K299" s="36"/>
      <c r="L299" s="231" t="s">
        <v>2293</v>
      </c>
      <c r="M299" s="94"/>
      <c r="N299" s="222"/>
      <c r="O299" s="77"/>
      <c r="P299" s="46"/>
      <c r="Q299" s="96"/>
      <c r="R299" s="94"/>
      <c r="S299" s="226"/>
      <c r="T299" s="96"/>
      <c r="U299" s="46"/>
      <c r="V299" s="46"/>
      <c r="W299" s="46"/>
    </row>
    <row r="300" spans="1:23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3"/>
        <v>40450</v>
      </c>
      <c r="G300" s="103">
        <v>0</v>
      </c>
      <c r="H300" s="103">
        <v>40450</v>
      </c>
      <c r="I300" s="103">
        <v>0</v>
      </c>
      <c r="J300" s="103">
        <v>0</v>
      </c>
      <c r="K300" s="36"/>
      <c r="L300" s="231" t="s">
        <v>2293</v>
      </c>
      <c r="M300" s="94"/>
      <c r="N300" s="222"/>
      <c r="O300" s="77"/>
      <c r="P300" s="46"/>
      <c r="Q300" s="96"/>
      <c r="R300" s="94"/>
      <c r="S300" s="226"/>
      <c r="T300" s="46"/>
      <c r="U300" s="46"/>
      <c r="V300" s="46"/>
      <c r="W300" s="46"/>
    </row>
    <row r="301" spans="1:23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3"/>
        <v>32600</v>
      </c>
      <c r="G301" s="103">
        <v>0</v>
      </c>
      <c r="H301" s="103">
        <v>15500</v>
      </c>
      <c r="I301" s="103">
        <v>0</v>
      </c>
      <c r="J301" s="103">
        <v>17100</v>
      </c>
      <c r="K301" s="36"/>
      <c r="L301" s="231" t="s">
        <v>2293</v>
      </c>
      <c r="M301" s="94"/>
      <c r="N301" s="222"/>
      <c r="O301" s="77"/>
      <c r="P301" s="46"/>
      <c r="Q301" s="77"/>
      <c r="R301" s="94"/>
      <c r="S301" s="226"/>
      <c r="T301" s="46"/>
      <c r="U301" s="46"/>
      <c r="V301" s="46"/>
      <c r="W301" s="46"/>
    </row>
    <row r="302" spans="1:23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 t="s">
        <v>9</v>
      </c>
      <c r="G302" s="102" t="s">
        <v>9</v>
      </c>
      <c r="H302" s="102" t="s">
        <v>9</v>
      </c>
      <c r="I302" s="102" t="s">
        <v>9</v>
      </c>
      <c r="J302" s="102" t="s">
        <v>9</v>
      </c>
      <c r="K302" s="36"/>
      <c r="L302" s="231" t="s">
        <v>9</v>
      </c>
      <c r="M302" s="94"/>
      <c r="N302" s="222"/>
      <c r="O302" s="96"/>
      <c r="P302" s="46"/>
      <c r="Q302" s="96"/>
      <c r="R302" s="94"/>
      <c r="S302" s="226"/>
      <c r="T302" s="46"/>
      <c r="U302" s="46"/>
      <c r="V302" s="46"/>
      <c r="W302" s="46"/>
    </row>
    <row r="303" spans="1:23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aca="true" t="shared" si="14" ref="F303:F321">G303+H303+I303+J303</f>
        <v>456922</v>
      </c>
      <c r="G303" s="103">
        <v>326400</v>
      </c>
      <c r="H303" s="103">
        <v>127662</v>
      </c>
      <c r="I303" s="103">
        <v>0</v>
      </c>
      <c r="J303" s="103">
        <v>2860</v>
      </c>
      <c r="K303" s="36"/>
      <c r="L303" s="231" t="s">
        <v>2293</v>
      </c>
      <c r="M303" s="94"/>
      <c r="N303" s="222"/>
      <c r="O303" s="77"/>
      <c r="P303" s="46"/>
      <c r="Q303" s="77"/>
      <c r="R303" s="94"/>
      <c r="S303" s="226"/>
      <c r="T303" s="96"/>
      <c r="U303" s="46"/>
      <c r="V303" s="46"/>
      <c r="W303" s="46"/>
    </row>
    <row r="304" spans="1:23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4"/>
        <v>153769</v>
      </c>
      <c r="G304" s="103">
        <v>0</v>
      </c>
      <c r="H304" s="103">
        <v>113519</v>
      </c>
      <c r="I304" s="103">
        <v>30000</v>
      </c>
      <c r="J304" s="103">
        <v>10250</v>
      </c>
      <c r="K304" s="36"/>
      <c r="L304" s="231" t="s">
        <v>2293</v>
      </c>
      <c r="M304" s="94"/>
      <c r="N304" s="222"/>
      <c r="O304" s="96"/>
      <c r="P304" s="46"/>
      <c r="Q304" s="96"/>
      <c r="R304" s="94"/>
      <c r="S304" s="226"/>
      <c r="T304" s="46"/>
      <c r="U304" s="46"/>
      <c r="V304" s="46"/>
      <c r="W304" s="46"/>
    </row>
    <row r="305" spans="1:23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4"/>
        <v>253160</v>
      </c>
      <c r="G305" s="103">
        <v>0</v>
      </c>
      <c r="H305" s="103">
        <v>253160</v>
      </c>
      <c r="I305" s="103">
        <v>0</v>
      </c>
      <c r="J305" s="103">
        <v>0</v>
      </c>
      <c r="K305" s="36"/>
      <c r="L305" s="231" t="s">
        <v>2293</v>
      </c>
      <c r="M305" s="94"/>
      <c r="N305" s="222"/>
      <c r="O305" s="96"/>
      <c r="P305" s="46"/>
      <c r="Q305" s="96"/>
      <c r="R305" s="94"/>
      <c r="S305" s="226"/>
      <c r="T305" s="96"/>
      <c r="U305" s="46"/>
      <c r="V305" s="46"/>
      <c r="W305" s="46"/>
    </row>
    <row r="306" spans="1:23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4"/>
        <v>18050</v>
      </c>
      <c r="G306" s="103">
        <v>0</v>
      </c>
      <c r="H306" s="103">
        <v>18050</v>
      </c>
      <c r="I306" s="103">
        <v>0</v>
      </c>
      <c r="J306" s="103">
        <v>0</v>
      </c>
      <c r="K306" s="36"/>
      <c r="L306" s="231" t="s">
        <v>2293</v>
      </c>
      <c r="M306" s="94"/>
      <c r="N306" s="222"/>
      <c r="O306" s="96"/>
      <c r="P306" s="46"/>
      <c r="Q306" s="96"/>
      <c r="R306" s="94"/>
      <c r="S306" s="226"/>
      <c r="T306" s="46"/>
      <c r="U306" s="46"/>
      <c r="V306" s="46"/>
      <c r="W306" s="46"/>
    </row>
    <row r="307" spans="1:23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4"/>
        <v>142949</v>
      </c>
      <c r="G307" s="103">
        <v>0</v>
      </c>
      <c r="H307" s="103">
        <v>134869</v>
      </c>
      <c r="I307" s="103">
        <v>0</v>
      </c>
      <c r="J307" s="103">
        <v>8080</v>
      </c>
      <c r="K307" s="36"/>
      <c r="L307" s="231" t="s">
        <v>2293</v>
      </c>
      <c r="M307" s="94"/>
      <c r="N307" s="222"/>
      <c r="O307" s="96"/>
      <c r="P307" s="46"/>
      <c r="Q307" s="96"/>
      <c r="R307" s="94"/>
      <c r="S307" s="226"/>
      <c r="T307" s="46"/>
      <c r="U307" s="46"/>
      <c r="V307" s="46"/>
      <c r="W307" s="46"/>
    </row>
    <row r="308" spans="1:23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4"/>
        <v>4202</v>
      </c>
      <c r="G308" s="103">
        <v>0</v>
      </c>
      <c r="H308" s="103">
        <v>4202</v>
      </c>
      <c r="I308" s="103">
        <v>0</v>
      </c>
      <c r="J308" s="103">
        <v>0</v>
      </c>
      <c r="K308" s="36"/>
      <c r="L308" s="231" t="s">
        <v>2293</v>
      </c>
      <c r="M308" s="94"/>
      <c r="N308" s="222"/>
      <c r="O308" s="96"/>
      <c r="P308" s="46"/>
      <c r="Q308" s="96"/>
      <c r="R308" s="94"/>
      <c r="S308" s="226"/>
      <c r="T308" s="46"/>
      <c r="U308" s="46"/>
      <c r="V308" s="46"/>
      <c r="W308" s="46"/>
    </row>
    <row r="309" spans="1:23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4"/>
        <v>9235885</v>
      </c>
      <c r="G309" s="103">
        <v>227975</v>
      </c>
      <c r="H309" s="103">
        <v>901988</v>
      </c>
      <c r="I309" s="103">
        <v>15000</v>
      </c>
      <c r="J309" s="103">
        <v>8090922</v>
      </c>
      <c r="K309" s="36"/>
      <c r="L309" s="231" t="s">
        <v>2293</v>
      </c>
      <c r="M309" s="94"/>
      <c r="N309" s="222"/>
      <c r="O309" s="77"/>
      <c r="P309" s="46"/>
      <c r="Q309" s="77"/>
      <c r="R309" s="94"/>
      <c r="S309" s="226"/>
      <c r="T309" s="46"/>
      <c r="U309" s="46"/>
      <c r="V309" s="46"/>
      <c r="W309" s="46"/>
    </row>
    <row r="310" spans="1:23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4"/>
        <v>855420</v>
      </c>
      <c r="G310" s="103">
        <v>0</v>
      </c>
      <c r="H310" s="103">
        <v>510800</v>
      </c>
      <c r="I310" s="103">
        <v>5000</v>
      </c>
      <c r="J310" s="103">
        <v>339620</v>
      </c>
      <c r="K310" s="36"/>
      <c r="L310" s="231" t="s">
        <v>2293</v>
      </c>
      <c r="M310" s="94"/>
      <c r="N310" s="222"/>
      <c r="O310" s="96"/>
      <c r="P310" s="46"/>
      <c r="Q310" s="96"/>
      <c r="R310" s="94"/>
      <c r="S310" s="226"/>
      <c r="T310" s="46"/>
      <c r="U310" s="46"/>
      <c r="V310" s="46"/>
      <c r="W310" s="46"/>
    </row>
    <row r="311" spans="1:23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14"/>
        <v>2500</v>
      </c>
      <c r="G311" s="103">
        <v>0</v>
      </c>
      <c r="H311" s="103">
        <v>2500</v>
      </c>
      <c r="I311" s="103">
        <v>0</v>
      </c>
      <c r="J311" s="103">
        <v>0</v>
      </c>
      <c r="K311" s="36"/>
      <c r="L311" s="231" t="s">
        <v>2297</v>
      </c>
      <c r="M311" s="94"/>
      <c r="N311" s="222"/>
      <c r="O311" s="77"/>
      <c r="P311" s="46"/>
      <c r="Q311" s="96"/>
      <c r="R311" s="94"/>
      <c r="S311" s="226"/>
      <c r="T311" s="96"/>
      <c r="U311" s="46"/>
      <c r="V311" s="46"/>
      <c r="W311" s="46"/>
    </row>
    <row r="312" spans="1:23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14"/>
        <v>232912</v>
      </c>
      <c r="G312" s="103">
        <v>0</v>
      </c>
      <c r="H312" s="103">
        <v>229112</v>
      </c>
      <c r="I312" s="103">
        <v>0</v>
      </c>
      <c r="J312" s="103">
        <v>3800</v>
      </c>
      <c r="K312" s="36"/>
      <c r="L312" s="231" t="s">
        <v>2293</v>
      </c>
      <c r="M312" s="94"/>
      <c r="N312" s="222"/>
      <c r="O312" s="77"/>
      <c r="P312" s="46"/>
      <c r="Q312" s="77"/>
      <c r="R312" s="94"/>
      <c r="S312" s="226"/>
      <c r="T312" s="46"/>
      <c r="U312" s="46"/>
      <c r="V312" s="46"/>
      <c r="W312" s="46"/>
    </row>
    <row r="313" spans="1:23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4"/>
        <v>124393</v>
      </c>
      <c r="G313" s="103">
        <v>2500</v>
      </c>
      <c r="H313" s="103">
        <v>103393</v>
      </c>
      <c r="I313" s="103">
        <v>0</v>
      </c>
      <c r="J313" s="103">
        <v>18500</v>
      </c>
      <c r="K313" s="36"/>
      <c r="L313" s="231" t="s">
        <v>2293</v>
      </c>
      <c r="M313" s="94"/>
      <c r="N313" s="222"/>
      <c r="O313" s="96"/>
      <c r="P313" s="46"/>
      <c r="Q313" s="77"/>
      <c r="R313" s="94"/>
      <c r="S313" s="226"/>
      <c r="T313" s="96"/>
      <c r="U313" s="46"/>
      <c r="V313" s="46"/>
      <c r="W313" s="46"/>
    </row>
    <row r="314" spans="1:23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4"/>
        <v>181150</v>
      </c>
      <c r="G314" s="103">
        <v>0</v>
      </c>
      <c r="H314" s="103">
        <v>98825</v>
      </c>
      <c r="I314" s="103">
        <v>65225</v>
      </c>
      <c r="J314" s="103">
        <v>17100</v>
      </c>
      <c r="K314" s="36"/>
      <c r="L314" s="231" t="s">
        <v>2297</v>
      </c>
      <c r="M314" s="94"/>
      <c r="N314" s="222"/>
      <c r="O314" s="77"/>
      <c r="P314" s="46"/>
      <c r="Q314" s="96"/>
      <c r="R314" s="94"/>
      <c r="S314" s="226"/>
      <c r="T314" s="46"/>
      <c r="U314" s="46"/>
      <c r="V314" s="46"/>
      <c r="W314" s="46"/>
    </row>
    <row r="315" spans="1:23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4"/>
        <v>206524</v>
      </c>
      <c r="G315" s="103">
        <v>0</v>
      </c>
      <c r="H315" s="103">
        <v>197619</v>
      </c>
      <c r="I315" s="103">
        <v>0</v>
      </c>
      <c r="J315" s="103">
        <v>8905</v>
      </c>
      <c r="K315" s="36"/>
      <c r="L315" s="231" t="s">
        <v>2293</v>
      </c>
      <c r="M315" s="94"/>
      <c r="N315" s="222"/>
      <c r="O315" s="77"/>
      <c r="P315" s="46"/>
      <c r="Q315" s="96"/>
      <c r="R315" s="94"/>
      <c r="S315" s="226"/>
      <c r="T315" s="96"/>
      <c r="U315" s="46"/>
      <c r="V315" s="46"/>
      <c r="W315" s="46"/>
    </row>
    <row r="316" spans="1:23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4"/>
        <v>6721321</v>
      </c>
      <c r="G316" s="103">
        <v>709132</v>
      </c>
      <c r="H316" s="103">
        <v>1073092</v>
      </c>
      <c r="I316" s="103">
        <v>2064712</v>
      </c>
      <c r="J316" s="103">
        <v>2874385</v>
      </c>
      <c r="K316" s="36"/>
      <c r="L316" s="231" t="s">
        <v>2293</v>
      </c>
      <c r="M316" s="94"/>
      <c r="N316" s="222"/>
      <c r="O316" s="96"/>
      <c r="P316" s="46"/>
      <c r="Q316" s="77"/>
      <c r="R316" s="94"/>
      <c r="S316" s="226"/>
      <c r="T316" s="46"/>
      <c r="U316" s="46"/>
      <c r="V316" s="46"/>
      <c r="W316" s="46"/>
    </row>
    <row r="317" spans="1:23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4"/>
        <v>2310167</v>
      </c>
      <c r="G317" s="103">
        <v>329000</v>
      </c>
      <c r="H317" s="103">
        <v>1424390</v>
      </c>
      <c r="I317" s="103">
        <v>0</v>
      </c>
      <c r="J317" s="103">
        <v>556777</v>
      </c>
      <c r="K317" s="36"/>
      <c r="L317" s="231" t="s">
        <v>2297</v>
      </c>
      <c r="M317" s="94"/>
      <c r="N317" s="222"/>
      <c r="O317" s="96"/>
      <c r="P317" s="46"/>
      <c r="Q317" s="96"/>
      <c r="R317" s="94"/>
      <c r="S317" s="226"/>
      <c r="T317" s="96"/>
      <c r="U317" s="46"/>
      <c r="V317" s="46"/>
      <c r="W317" s="46"/>
    </row>
    <row r="318" spans="1:23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4"/>
        <v>7229</v>
      </c>
      <c r="G318" s="103">
        <v>0</v>
      </c>
      <c r="H318" s="103">
        <v>7229</v>
      </c>
      <c r="I318" s="103">
        <v>0</v>
      </c>
      <c r="J318" s="103">
        <v>0</v>
      </c>
      <c r="K318" s="36"/>
      <c r="L318" s="231" t="s">
        <v>2297</v>
      </c>
      <c r="M318" s="94"/>
      <c r="N318" s="222"/>
      <c r="O318" s="96"/>
      <c r="P318" s="46"/>
      <c r="Q318" s="96"/>
      <c r="R318" s="94"/>
      <c r="S318" s="226"/>
      <c r="T318" s="96"/>
      <c r="U318" s="46"/>
      <c r="V318" s="46"/>
      <c r="W318" s="46"/>
    </row>
    <row r="319" spans="1:23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4"/>
        <v>106534</v>
      </c>
      <c r="G319" s="103">
        <v>0</v>
      </c>
      <c r="H319" s="103">
        <v>106534</v>
      </c>
      <c r="I319" s="103">
        <v>0</v>
      </c>
      <c r="J319" s="103">
        <v>0</v>
      </c>
      <c r="K319" s="36"/>
      <c r="L319" s="231" t="s">
        <v>2297</v>
      </c>
      <c r="M319" s="94"/>
      <c r="N319" s="222"/>
      <c r="O319" s="96"/>
      <c r="P319" s="46"/>
      <c r="Q319" s="96"/>
      <c r="R319" s="94"/>
      <c r="S319" s="226"/>
      <c r="T319" s="96"/>
      <c r="U319" s="46"/>
      <c r="V319" s="46"/>
      <c r="W319" s="46"/>
    </row>
    <row r="320" spans="1:23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4"/>
        <v>896038</v>
      </c>
      <c r="G320" s="103">
        <v>0</v>
      </c>
      <c r="H320" s="103">
        <v>813313</v>
      </c>
      <c r="I320" s="103">
        <v>0</v>
      </c>
      <c r="J320" s="103">
        <v>82725</v>
      </c>
      <c r="K320" s="36"/>
      <c r="L320" s="231" t="s">
        <v>2293</v>
      </c>
      <c r="M320" s="94"/>
      <c r="N320" s="222"/>
      <c r="O320" s="77"/>
      <c r="P320" s="46"/>
      <c r="Q320" s="77"/>
      <c r="R320" s="94"/>
      <c r="S320" s="226"/>
      <c r="T320" s="96"/>
      <c r="U320" s="46"/>
      <c r="V320" s="46"/>
      <c r="W320" s="46"/>
    </row>
    <row r="321" spans="1:23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4"/>
        <v>7016036</v>
      </c>
      <c r="G321" s="103">
        <v>0</v>
      </c>
      <c r="H321" s="103">
        <v>1375492</v>
      </c>
      <c r="I321" s="103">
        <v>773000</v>
      </c>
      <c r="J321" s="103">
        <v>4867544</v>
      </c>
      <c r="K321" s="36"/>
      <c r="L321" s="231" t="s">
        <v>2293</v>
      </c>
      <c r="M321" s="94"/>
      <c r="N321" s="222"/>
      <c r="O321" s="96"/>
      <c r="P321" s="46"/>
      <c r="Q321" s="96"/>
      <c r="R321" s="94"/>
      <c r="S321" s="226"/>
      <c r="T321" s="46"/>
      <c r="U321" s="46"/>
      <c r="V321" s="46"/>
      <c r="W321" s="46"/>
    </row>
    <row r="322" spans="1:23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 t="s">
        <v>9</v>
      </c>
      <c r="G322" s="102" t="s">
        <v>9</v>
      </c>
      <c r="H322" s="102" t="s">
        <v>9</v>
      </c>
      <c r="I322" s="102" t="s">
        <v>9</v>
      </c>
      <c r="J322" s="102" t="s">
        <v>9</v>
      </c>
      <c r="K322" s="36"/>
      <c r="L322" s="231" t="s">
        <v>9</v>
      </c>
      <c r="M322" s="94"/>
      <c r="N322" s="222"/>
      <c r="O322" s="96"/>
      <c r="P322" s="46"/>
      <c r="Q322" s="96"/>
      <c r="R322" s="94"/>
      <c r="S322" s="226"/>
      <c r="T322" s="46"/>
      <c r="U322" s="46"/>
      <c r="V322" s="46"/>
      <c r="W322" s="46"/>
    </row>
    <row r="323" spans="1:23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2292</v>
      </c>
      <c r="G323" s="103"/>
      <c r="H323" s="103"/>
      <c r="I323" s="103"/>
      <c r="J323" s="103"/>
      <c r="K323" s="36"/>
      <c r="L323" s="232" t="s">
        <v>2292</v>
      </c>
      <c r="M323" s="94"/>
      <c r="N323" s="222"/>
      <c r="O323" s="77"/>
      <c r="P323" s="46"/>
      <c r="Q323" s="77"/>
      <c r="R323" s="94"/>
      <c r="S323" s="226"/>
      <c r="T323" s="46"/>
      <c r="U323" s="46"/>
      <c r="V323" s="46"/>
      <c r="W323" s="46"/>
    </row>
    <row r="324" spans="1:23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2165</v>
      </c>
      <c r="F324" s="102">
        <f aca="true" t="shared" si="15" ref="F324:F371">G324+H324+I324+J324</f>
        <v>7258908</v>
      </c>
      <c r="G324" s="103">
        <v>1559700</v>
      </c>
      <c r="H324" s="103">
        <v>1802315</v>
      </c>
      <c r="I324" s="103">
        <v>0</v>
      </c>
      <c r="J324" s="103">
        <v>3896893</v>
      </c>
      <c r="K324" s="36"/>
      <c r="L324" s="231" t="s">
        <v>2297</v>
      </c>
      <c r="M324" s="94"/>
      <c r="N324" s="222"/>
      <c r="O324" s="96"/>
      <c r="P324" s="46"/>
      <c r="Q324" s="77"/>
      <c r="R324" s="94"/>
      <c r="S324" s="226"/>
      <c r="T324" s="46"/>
      <c r="U324" s="46"/>
      <c r="V324" s="46"/>
      <c r="W324" s="46"/>
    </row>
    <row r="325" spans="1:23" s="5" customFormat="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15"/>
        <v>1685894</v>
      </c>
      <c r="G325" s="103">
        <v>0</v>
      </c>
      <c r="H325" s="103">
        <v>1685894</v>
      </c>
      <c r="I325" s="103">
        <v>0</v>
      </c>
      <c r="J325" s="103">
        <v>0</v>
      </c>
      <c r="K325" s="36"/>
      <c r="L325" s="231" t="s">
        <v>2297</v>
      </c>
      <c r="M325" s="94"/>
      <c r="N325" s="222"/>
      <c r="O325" s="77"/>
      <c r="P325" s="46"/>
      <c r="Q325" s="96"/>
      <c r="R325" s="94"/>
      <c r="S325" s="226"/>
      <c r="T325" s="46"/>
      <c r="U325" s="46"/>
      <c r="V325" s="46"/>
      <c r="W325" s="46"/>
    </row>
    <row r="326" spans="1:23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15"/>
        <v>3580051</v>
      </c>
      <c r="G326" s="103">
        <v>1410879</v>
      </c>
      <c r="H326" s="103">
        <v>997120</v>
      </c>
      <c r="I326" s="103">
        <v>11500</v>
      </c>
      <c r="J326" s="103">
        <v>1160552</v>
      </c>
      <c r="K326" s="36"/>
      <c r="L326" s="231" t="s">
        <v>2293</v>
      </c>
      <c r="M326" s="94"/>
      <c r="N326" s="222"/>
      <c r="O326" s="96"/>
      <c r="P326" s="46"/>
      <c r="Q326" s="77"/>
      <c r="R326" s="94"/>
      <c r="S326" s="226"/>
      <c r="T326" s="46"/>
      <c r="U326" s="46"/>
      <c r="V326" s="46"/>
      <c r="W326" s="46"/>
    </row>
    <row r="327" spans="1:23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15"/>
        <v>4275932</v>
      </c>
      <c r="G327" s="103">
        <v>0</v>
      </c>
      <c r="H327" s="103">
        <v>1051708</v>
      </c>
      <c r="I327" s="103">
        <v>402000</v>
      </c>
      <c r="J327" s="103">
        <v>2822224</v>
      </c>
      <c r="K327" s="36"/>
      <c r="L327" s="231" t="s">
        <v>2293</v>
      </c>
      <c r="M327" s="94"/>
      <c r="N327" s="222"/>
      <c r="O327" s="96"/>
      <c r="P327" s="46"/>
      <c r="Q327" s="96"/>
      <c r="R327" s="94"/>
      <c r="S327" s="226"/>
      <c r="T327" s="96"/>
      <c r="U327" s="46"/>
      <c r="V327" s="46"/>
      <c r="W327" s="46"/>
    </row>
    <row r="328" spans="1:23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15"/>
        <v>1144085</v>
      </c>
      <c r="G328" s="103">
        <v>0</v>
      </c>
      <c r="H328" s="103">
        <v>243465</v>
      </c>
      <c r="I328" s="103">
        <v>0</v>
      </c>
      <c r="J328" s="103">
        <v>900620</v>
      </c>
      <c r="K328" s="36"/>
      <c r="L328" s="231" t="s">
        <v>2293</v>
      </c>
      <c r="M328" s="94"/>
      <c r="N328" s="222"/>
      <c r="O328" s="77"/>
      <c r="P328" s="46"/>
      <c r="Q328" s="96"/>
      <c r="R328" s="94"/>
      <c r="S328" s="226"/>
      <c r="T328" s="46"/>
      <c r="U328" s="46"/>
      <c r="V328" s="46"/>
      <c r="W328" s="46"/>
    </row>
    <row r="329" spans="1:23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15"/>
        <v>790967</v>
      </c>
      <c r="G329" s="103">
        <v>0</v>
      </c>
      <c r="H329" s="103">
        <v>601917</v>
      </c>
      <c r="I329" s="103">
        <v>0</v>
      </c>
      <c r="J329" s="103">
        <v>189050</v>
      </c>
      <c r="K329" s="36"/>
      <c r="L329" s="231" t="s">
        <v>2293</v>
      </c>
      <c r="M329" s="94"/>
      <c r="N329" s="222"/>
      <c r="O329" s="96"/>
      <c r="P329" s="46"/>
      <c r="Q329" s="77"/>
      <c r="R329" s="94"/>
      <c r="S329" s="226"/>
      <c r="T329" s="46"/>
      <c r="U329" s="46"/>
      <c r="V329" s="46"/>
      <c r="W329" s="46"/>
    </row>
    <row r="330" spans="1:23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5"/>
        <v>101979</v>
      </c>
      <c r="G330" s="103">
        <v>0</v>
      </c>
      <c r="H330" s="103">
        <v>100229</v>
      </c>
      <c r="I330" s="103">
        <v>0</v>
      </c>
      <c r="J330" s="103">
        <v>1750</v>
      </c>
      <c r="K330" s="36"/>
      <c r="L330" s="231" t="s">
        <v>2293</v>
      </c>
      <c r="M330" s="94"/>
      <c r="N330" s="222"/>
      <c r="O330" s="96"/>
      <c r="P330" s="46"/>
      <c r="Q330" s="96"/>
      <c r="R330" s="94"/>
      <c r="S330" s="226"/>
      <c r="T330" s="96"/>
      <c r="U330" s="46"/>
      <c r="V330" s="46"/>
      <c r="W330" s="46"/>
    </row>
    <row r="331" spans="1:23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5"/>
        <v>2762815</v>
      </c>
      <c r="G331" s="103">
        <v>0</v>
      </c>
      <c r="H331" s="103">
        <v>765591</v>
      </c>
      <c r="I331" s="103">
        <v>1173027</v>
      </c>
      <c r="J331" s="103">
        <v>824197</v>
      </c>
      <c r="K331" s="36"/>
      <c r="L331" s="231" t="s">
        <v>2293</v>
      </c>
      <c r="M331" s="94"/>
      <c r="N331" s="222"/>
      <c r="O331" s="77"/>
      <c r="P331" s="46"/>
      <c r="Q331" s="96"/>
      <c r="R331" s="94"/>
      <c r="S331" s="226"/>
      <c r="T331" s="96"/>
      <c r="U331" s="46"/>
      <c r="V331" s="46"/>
      <c r="W331" s="46"/>
    </row>
    <row r="332" spans="1:23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5"/>
        <v>4529155</v>
      </c>
      <c r="G332" s="103">
        <v>105502</v>
      </c>
      <c r="H332" s="103">
        <v>2732428</v>
      </c>
      <c r="I332" s="103">
        <v>14001</v>
      </c>
      <c r="J332" s="103">
        <v>1677224</v>
      </c>
      <c r="K332" s="36"/>
      <c r="L332" s="231" t="s">
        <v>2293</v>
      </c>
      <c r="M332" s="94"/>
      <c r="N332" s="222"/>
      <c r="O332" s="96"/>
      <c r="P332" s="46"/>
      <c r="Q332" s="77"/>
      <c r="R332" s="94"/>
      <c r="S332" s="226"/>
      <c r="T332" s="46"/>
      <c r="U332" s="46"/>
      <c r="V332" s="46"/>
      <c r="W332" s="46"/>
    </row>
    <row r="333" spans="1:23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5"/>
        <v>1</v>
      </c>
      <c r="G333" s="103">
        <v>0</v>
      </c>
      <c r="H333" s="103">
        <v>1</v>
      </c>
      <c r="I333" s="103">
        <v>0</v>
      </c>
      <c r="J333" s="103">
        <v>0</v>
      </c>
      <c r="K333" s="36"/>
      <c r="L333" s="231" t="s">
        <v>2297</v>
      </c>
      <c r="M333" s="94"/>
      <c r="N333" s="222"/>
      <c r="O333" s="96"/>
      <c r="P333" s="46"/>
      <c r="Q333" s="96"/>
      <c r="R333" s="94"/>
      <c r="S333" s="226"/>
      <c r="T333" s="46"/>
      <c r="U333" s="46"/>
      <c r="V333" s="46"/>
      <c r="W333" s="46"/>
    </row>
    <row r="334" spans="1:23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5"/>
        <v>454863</v>
      </c>
      <c r="G334" s="103">
        <v>0</v>
      </c>
      <c r="H334" s="103">
        <v>440563</v>
      </c>
      <c r="I334" s="103">
        <v>0</v>
      </c>
      <c r="J334" s="103">
        <v>14300</v>
      </c>
      <c r="K334" s="36"/>
      <c r="L334" s="231" t="s">
        <v>2297</v>
      </c>
      <c r="M334" s="94"/>
      <c r="N334" s="222"/>
      <c r="O334" s="96"/>
      <c r="P334" s="46"/>
      <c r="Q334" s="96"/>
      <c r="R334" s="94"/>
      <c r="S334" s="226"/>
      <c r="T334" s="96"/>
      <c r="U334" s="46"/>
      <c r="V334" s="46"/>
      <c r="W334" s="46"/>
    </row>
    <row r="335" spans="1:23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5"/>
        <v>107226</v>
      </c>
      <c r="G335" s="103">
        <v>200</v>
      </c>
      <c r="H335" s="103">
        <v>105776</v>
      </c>
      <c r="I335" s="103">
        <v>0</v>
      </c>
      <c r="J335" s="103">
        <v>1250</v>
      </c>
      <c r="K335" s="36"/>
      <c r="L335" s="231" t="s">
        <v>2297</v>
      </c>
      <c r="M335" s="94"/>
      <c r="N335" s="222"/>
      <c r="O335" s="96"/>
      <c r="P335" s="46"/>
      <c r="Q335" s="96"/>
      <c r="R335" s="94"/>
      <c r="S335" s="226"/>
      <c r="T335" s="46"/>
      <c r="U335" s="46"/>
      <c r="V335" s="46"/>
      <c r="W335" s="46"/>
    </row>
    <row r="336" spans="1:23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5"/>
        <v>2195818</v>
      </c>
      <c r="G336" s="103">
        <v>243000</v>
      </c>
      <c r="H336" s="103">
        <v>1465512</v>
      </c>
      <c r="I336" s="103">
        <v>1</v>
      </c>
      <c r="J336" s="103">
        <v>487305</v>
      </c>
      <c r="K336" s="36"/>
      <c r="L336" s="231" t="s">
        <v>2297</v>
      </c>
      <c r="M336" s="94"/>
      <c r="N336" s="222"/>
      <c r="O336" s="96"/>
      <c r="P336" s="46"/>
      <c r="Q336" s="77"/>
      <c r="R336" s="94"/>
      <c r="S336" s="226"/>
      <c r="T336" s="96"/>
      <c r="U336" s="46"/>
      <c r="V336" s="46"/>
      <c r="W336" s="46"/>
    </row>
    <row r="337" spans="1:23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5"/>
        <v>492306</v>
      </c>
      <c r="G337" s="103">
        <v>0</v>
      </c>
      <c r="H337" s="103">
        <v>446836</v>
      </c>
      <c r="I337" s="103">
        <v>0</v>
      </c>
      <c r="J337" s="103">
        <v>45470</v>
      </c>
      <c r="K337" s="36"/>
      <c r="L337" s="231" t="s">
        <v>2293</v>
      </c>
      <c r="M337" s="94"/>
      <c r="N337" s="222"/>
      <c r="O337" s="96"/>
      <c r="P337" s="46"/>
      <c r="Q337" s="96"/>
      <c r="R337" s="94"/>
      <c r="S337" s="226"/>
      <c r="T337" s="46"/>
      <c r="U337" s="46"/>
      <c r="V337" s="46"/>
      <c r="W337" s="46"/>
    </row>
    <row r="338" spans="1:23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5"/>
        <v>833700</v>
      </c>
      <c r="G338" s="103">
        <v>0</v>
      </c>
      <c r="H338" s="103">
        <v>286750</v>
      </c>
      <c r="I338" s="103">
        <v>324660</v>
      </c>
      <c r="J338" s="103">
        <v>222290</v>
      </c>
      <c r="K338" s="36"/>
      <c r="L338" s="231" t="s">
        <v>2297</v>
      </c>
      <c r="M338" s="94"/>
      <c r="N338" s="222"/>
      <c r="O338" s="96"/>
      <c r="P338" s="46"/>
      <c r="Q338" s="96"/>
      <c r="R338" s="94"/>
      <c r="S338" s="226"/>
      <c r="T338" s="96"/>
      <c r="U338" s="46"/>
      <c r="V338" s="46"/>
      <c r="W338" s="46"/>
    </row>
    <row r="339" spans="1:23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5"/>
        <v>131965</v>
      </c>
      <c r="G339" s="103">
        <v>0</v>
      </c>
      <c r="H339" s="103">
        <v>123015</v>
      </c>
      <c r="I339" s="103">
        <v>0</v>
      </c>
      <c r="J339" s="103">
        <v>8950</v>
      </c>
      <c r="K339" s="36"/>
      <c r="L339" s="231" t="s">
        <v>2293</v>
      </c>
      <c r="M339" s="94"/>
      <c r="N339" s="222"/>
      <c r="O339" s="77"/>
      <c r="P339" s="46"/>
      <c r="Q339" s="96"/>
      <c r="R339" s="94"/>
      <c r="S339" s="226"/>
      <c r="T339" s="46"/>
      <c r="U339" s="46"/>
      <c r="V339" s="46"/>
      <c r="W339" s="46"/>
    </row>
    <row r="340" spans="1:23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5"/>
        <v>6458930</v>
      </c>
      <c r="G340" s="103">
        <v>3494816</v>
      </c>
      <c r="H340" s="103">
        <v>1304697</v>
      </c>
      <c r="I340" s="103">
        <v>34671</v>
      </c>
      <c r="J340" s="103">
        <v>1624746</v>
      </c>
      <c r="K340" s="36"/>
      <c r="L340" s="231" t="s">
        <v>2293</v>
      </c>
      <c r="M340" s="94"/>
      <c r="N340" s="222"/>
      <c r="O340" s="96"/>
      <c r="P340" s="46"/>
      <c r="Q340" s="96"/>
      <c r="R340" s="94"/>
      <c r="S340" s="226"/>
      <c r="T340" s="46"/>
      <c r="U340" s="46"/>
      <c r="V340" s="46"/>
      <c r="W340" s="46"/>
    </row>
    <row r="341" spans="1:23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5"/>
        <v>40234272</v>
      </c>
      <c r="G341" s="103">
        <v>0</v>
      </c>
      <c r="H341" s="103">
        <v>777014</v>
      </c>
      <c r="I341" s="103">
        <v>0</v>
      </c>
      <c r="J341" s="103">
        <v>39457258</v>
      </c>
      <c r="K341" s="36"/>
      <c r="L341" s="231" t="s">
        <v>2297</v>
      </c>
      <c r="M341" s="94"/>
      <c r="N341" s="222"/>
      <c r="O341" s="96"/>
      <c r="P341" s="46"/>
      <c r="Q341" s="96"/>
      <c r="R341" s="94"/>
      <c r="S341" s="226"/>
      <c r="T341" s="96"/>
      <c r="U341" s="46"/>
      <c r="V341" s="46"/>
      <c r="W341" s="46"/>
    </row>
    <row r="342" spans="1:23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5"/>
        <v>1509133</v>
      </c>
      <c r="G342" s="103">
        <v>0</v>
      </c>
      <c r="H342" s="103">
        <v>891775</v>
      </c>
      <c r="I342" s="103">
        <v>0</v>
      </c>
      <c r="J342" s="103">
        <v>617358</v>
      </c>
      <c r="K342" s="36"/>
      <c r="L342" s="231" t="s">
        <v>2293</v>
      </c>
      <c r="M342" s="94"/>
      <c r="N342" s="222"/>
      <c r="O342" s="96"/>
      <c r="P342" s="46"/>
      <c r="Q342" s="96"/>
      <c r="R342" s="94"/>
      <c r="S342" s="226"/>
      <c r="T342" s="46"/>
      <c r="U342" s="46"/>
      <c r="V342" s="46"/>
      <c r="W342" s="46"/>
    </row>
    <row r="343" spans="1:23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5"/>
        <v>14880889</v>
      </c>
      <c r="G343" s="103">
        <v>0</v>
      </c>
      <c r="H343" s="103">
        <v>1456589</v>
      </c>
      <c r="I343" s="103">
        <v>13382000</v>
      </c>
      <c r="J343" s="103">
        <v>42300</v>
      </c>
      <c r="K343" s="36"/>
      <c r="L343" s="231" t="s">
        <v>2297</v>
      </c>
      <c r="M343" s="94"/>
      <c r="N343" s="222"/>
      <c r="O343" s="77"/>
      <c r="P343" s="46"/>
      <c r="Q343" s="96"/>
      <c r="R343" s="94"/>
      <c r="S343" s="226"/>
      <c r="T343" s="46"/>
      <c r="U343" s="46"/>
      <c r="V343" s="46"/>
      <c r="W343" s="46"/>
    </row>
    <row r="344" spans="1:23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5"/>
        <v>14463309</v>
      </c>
      <c r="G344" s="103">
        <v>4853000</v>
      </c>
      <c r="H344" s="103">
        <v>2731539</v>
      </c>
      <c r="I344" s="103">
        <v>0</v>
      </c>
      <c r="J344" s="103">
        <v>6878770</v>
      </c>
      <c r="K344" s="36"/>
      <c r="L344" s="231" t="s">
        <v>2297</v>
      </c>
      <c r="M344" s="94"/>
      <c r="N344" s="222"/>
      <c r="O344" s="96"/>
      <c r="P344" s="46"/>
      <c r="Q344" s="96"/>
      <c r="R344" s="94"/>
      <c r="S344" s="226"/>
      <c r="T344" s="96"/>
      <c r="U344" s="46"/>
      <c r="V344" s="46"/>
      <c r="W344" s="46"/>
    </row>
    <row r="345" spans="1:23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5"/>
        <v>9238001</v>
      </c>
      <c r="G345" s="103">
        <v>1</v>
      </c>
      <c r="H345" s="103">
        <v>1501132</v>
      </c>
      <c r="I345" s="103">
        <v>69001</v>
      </c>
      <c r="J345" s="103">
        <v>7667867</v>
      </c>
      <c r="K345" s="36"/>
      <c r="L345" s="231" t="s">
        <v>2297</v>
      </c>
      <c r="M345" s="94"/>
      <c r="N345" s="222"/>
      <c r="O345" s="96"/>
      <c r="P345" s="46"/>
      <c r="Q345" s="77"/>
      <c r="R345" s="94"/>
      <c r="S345" s="226"/>
      <c r="T345" s="46"/>
      <c r="U345" s="46"/>
      <c r="V345" s="46"/>
      <c r="W345" s="46"/>
    </row>
    <row r="346" spans="1:23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5"/>
        <v>95962</v>
      </c>
      <c r="G346" s="103">
        <v>0</v>
      </c>
      <c r="H346" s="103">
        <v>94962</v>
      </c>
      <c r="I346" s="103">
        <v>0</v>
      </c>
      <c r="J346" s="103">
        <v>1000</v>
      </c>
      <c r="K346" s="36"/>
      <c r="L346" s="231" t="s">
        <v>2297</v>
      </c>
      <c r="M346" s="94"/>
      <c r="N346" s="222"/>
      <c r="O346" s="96"/>
      <c r="P346" s="46"/>
      <c r="Q346" s="77"/>
      <c r="R346" s="94"/>
      <c r="S346" s="226"/>
      <c r="T346" s="46"/>
      <c r="U346" s="46"/>
      <c r="V346" s="46"/>
      <c r="W346" s="46"/>
    </row>
    <row r="347" spans="1:23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5"/>
        <v>241962</v>
      </c>
      <c r="G347" s="103">
        <v>90973</v>
      </c>
      <c r="H347" s="103">
        <v>113039</v>
      </c>
      <c r="I347" s="103">
        <v>0</v>
      </c>
      <c r="J347" s="103">
        <v>37950</v>
      </c>
      <c r="K347" s="36"/>
      <c r="L347" s="231" t="s">
        <v>2293</v>
      </c>
      <c r="M347" s="94"/>
      <c r="N347" s="222"/>
      <c r="O347" s="96"/>
      <c r="P347" s="46"/>
      <c r="Q347" s="77"/>
      <c r="R347" s="94"/>
      <c r="S347" s="226"/>
      <c r="T347" s="96"/>
      <c r="U347" s="46"/>
      <c r="V347" s="46"/>
      <c r="W347" s="46"/>
    </row>
    <row r="348" spans="1:23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5"/>
        <v>2863774</v>
      </c>
      <c r="G348" s="103">
        <v>304676</v>
      </c>
      <c r="H348" s="103">
        <v>1738086</v>
      </c>
      <c r="I348" s="103">
        <v>0</v>
      </c>
      <c r="J348" s="103">
        <v>821012</v>
      </c>
      <c r="K348" s="36"/>
      <c r="L348" s="231" t="s">
        <v>2293</v>
      </c>
      <c r="M348" s="94"/>
      <c r="N348" s="222"/>
      <c r="O348" s="77"/>
      <c r="P348" s="46"/>
      <c r="Q348" s="77"/>
      <c r="R348" s="94"/>
      <c r="S348" s="226"/>
      <c r="T348" s="46"/>
      <c r="U348" s="46"/>
      <c r="V348" s="46"/>
      <c r="W348" s="46"/>
    </row>
    <row r="349" spans="1:23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5"/>
        <v>1137819</v>
      </c>
      <c r="G349" s="103">
        <v>0</v>
      </c>
      <c r="H349" s="103">
        <v>872996</v>
      </c>
      <c r="I349" s="103">
        <v>850</v>
      </c>
      <c r="J349" s="103">
        <v>263973</v>
      </c>
      <c r="K349" s="36"/>
      <c r="L349" s="231" t="s">
        <v>2293</v>
      </c>
      <c r="M349" s="94"/>
      <c r="N349" s="222"/>
      <c r="O349" s="96"/>
      <c r="P349" s="46"/>
      <c r="Q349" s="96"/>
      <c r="R349" s="94"/>
      <c r="S349" s="226"/>
      <c r="T349" s="46"/>
      <c r="U349" s="46"/>
      <c r="V349" s="46"/>
      <c r="W349" s="46"/>
    </row>
    <row r="350" spans="1:23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5"/>
        <v>530334</v>
      </c>
      <c r="G350" s="103">
        <v>0</v>
      </c>
      <c r="H350" s="103">
        <v>530334</v>
      </c>
      <c r="I350" s="103">
        <v>0</v>
      </c>
      <c r="J350" s="103">
        <v>0</v>
      </c>
      <c r="K350" s="36"/>
      <c r="L350" s="231" t="s">
        <v>2293</v>
      </c>
      <c r="M350" s="94"/>
      <c r="N350" s="222"/>
      <c r="O350" s="77"/>
      <c r="P350" s="46"/>
      <c r="Q350" s="77"/>
      <c r="R350" s="94"/>
      <c r="S350" s="226"/>
      <c r="T350" s="96"/>
      <c r="U350" s="46"/>
      <c r="V350" s="46"/>
      <c r="W350" s="46"/>
    </row>
    <row r="351" spans="1:23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5"/>
        <v>351572</v>
      </c>
      <c r="G351" s="103">
        <v>0</v>
      </c>
      <c r="H351" s="103">
        <v>166722</v>
      </c>
      <c r="I351" s="103">
        <v>0</v>
      </c>
      <c r="J351" s="103">
        <v>184850</v>
      </c>
      <c r="K351" s="36"/>
      <c r="L351" s="231" t="s">
        <v>2297</v>
      </c>
      <c r="M351" s="94"/>
      <c r="N351" s="222"/>
      <c r="O351" s="77"/>
      <c r="P351" s="46"/>
      <c r="Q351" s="96"/>
      <c r="R351" s="94"/>
      <c r="S351" s="226"/>
      <c r="T351" s="96"/>
      <c r="U351" s="46"/>
      <c r="V351" s="46"/>
      <c r="W351" s="46"/>
    </row>
    <row r="352" spans="1:23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5"/>
        <v>12132289</v>
      </c>
      <c r="G352" s="103">
        <v>8042466</v>
      </c>
      <c r="H352" s="103">
        <v>2741927</v>
      </c>
      <c r="I352" s="103">
        <v>59000</v>
      </c>
      <c r="J352" s="103">
        <v>1288896</v>
      </c>
      <c r="K352" s="36"/>
      <c r="L352" s="231" t="s">
        <v>2293</v>
      </c>
      <c r="M352" s="94"/>
      <c r="N352" s="222"/>
      <c r="O352" s="96"/>
      <c r="P352" s="46"/>
      <c r="Q352" s="77"/>
      <c r="R352" s="94"/>
      <c r="S352" s="226"/>
      <c r="T352" s="96"/>
      <c r="U352" s="46"/>
      <c r="V352" s="46"/>
      <c r="W352" s="46"/>
    </row>
    <row r="353" spans="1:23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5"/>
        <v>146605</v>
      </c>
      <c r="G353" s="103">
        <v>0</v>
      </c>
      <c r="H353" s="103">
        <v>67605</v>
      </c>
      <c r="I353" s="103">
        <v>79000</v>
      </c>
      <c r="J353" s="103">
        <v>0</v>
      </c>
      <c r="K353" s="36"/>
      <c r="L353" s="231" t="s">
        <v>2297</v>
      </c>
      <c r="M353" s="94"/>
      <c r="N353" s="222"/>
      <c r="O353" s="96"/>
      <c r="P353" s="46"/>
      <c r="Q353" s="96"/>
      <c r="R353" s="94"/>
      <c r="S353" s="226"/>
      <c r="T353" s="96"/>
      <c r="U353" s="46"/>
      <c r="V353" s="46"/>
      <c r="W353" s="46"/>
    </row>
    <row r="354" spans="1:23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5"/>
        <v>79086</v>
      </c>
      <c r="G354" s="103">
        <v>0</v>
      </c>
      <c r="H354" s="103">
        <v>53486</v>
      </c>
      <c r="I354" s="103">
        <v>0</v>
      </c>
      <c r="J354" s="103">
        <v>25600</v>
      </c>
      <c r="K354" s="36"/>
      <c r="L354" s="231" t="s">
        <v>2297</v>
      </c>
      <c r="M354" s="94"/>
      <c r="N354" s="222"/>
      <c r="O354" s="77"/>
      <c r="P354" s="46"/>
      <c r="Q354" s="96"/>
      <c r="R354" s="94"/>
      <c r="S354" s="226"/>
      <c r="T354" s="46"/>
      <c r="U354" s="46"/>
      <c r="V354" s="46"/>
      <c r="W354" s="46"/>
    </row>
    <row r="355" spans="1:23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5"/>
        <v>1947539</v>
      </c>
      <c r="G355" s="103">
        <v>1670000</v>
      </c>
      <c r="H355" s="103">
        <v>198656</v>
      </c>
      <c r="I355" s="103">
        <v>0</v>
      </c>
      <c r="J355" s="103">
        <v>78883</v>
      </c>
      <c r="K355" s="36"/>
      <c r="L355" s="231" t="s">
        <v>2293</v>
      </c>
      <c r="M355" s="94"/>
      <c r="N355" s="222"/>
      <c r="O355" s="96"/>
      <c r="P355" s="46"/>
      <c r="Q355" s="77"/>
      <c r="R355" s="94"/>
      <c r="S355" s="226"/>
      <c r="T355" s="46"/>
      <c r="U355" s="46"/>
      <c r="V355" s="46"/>
      <c r="W355" s="46"/>
    </row>
    <row r="356" spans="1:23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5"/>
        <v>534259</v>
      </c>
      <c r="G356" s="103">
        <v>0</v>
      </c>
      <c r="H356" s="103">
        <v>526259</v>
      </c>
      <c r="I356" s="103">
        <v>0</v>
      </c>
      <c r="J356" s="103">
        <v>8000</v>
      </c>
      <c r="K356" s="36"/>
      <c r="L356" s="231" t="s">
        <v>2297</v>
      </c>
      <c r="M356" s="94"/>
      <c r="N356" s="222"/>
      <c r="O356" s="96"/>
      <c r="P356" s="46"/>
      <c r="Q356" s="96"/>
      <c r="R356" s="94"/>
      <c r="S356" s="226"/>
      <c r="T356" s="46"/>
      <c r="U356" s="46"/>
      <c r="V356" s="46"/>
      <c r="W356" s="46"/>
    </row>
    <row r="357" spans="1:23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15"/>
        <v>220035</v>
      </c>
      <c r="G357" s="103">
        <v>1000</v>
      </c>
      <c r="H357" s="103">
        <v>164035</v>
      </c>
      <c r="I357" s="103">
        <v>0</v>
      </c>
      <c r="J357" s="103">
        <v>55000</v>
      </c>
      <c r="K357" s="36"/>
      <c r="L357" s="231" t="s">
        <v>2297</v>
      </c>
      <c r="M357" s="94"/>
      <c r="N357" s="222"/>
      <c r="O357" s="96"/>
      <c r="P357" s="46"/>
      <c r="Q357" s="77"/>
      <c r="R357" s="94"/>
      <c r="S357" s="226"/>
      <c r="T357" s="46"/>
      <c r="U357" s="46"/>
      <c r="V357" s="46"/>
      <c r="W357" s="46"/>
    </row>
    <row r="358" spans="1:23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15"/>
        <v>522931</v>
      </c>
      <c r="G358" s="103">
        <v>105900</v>
      </c>
      <c r="H358" s="103">
        <v>389531</v>
      </c>
      <c r="I358" s="103">
        <v>3500</v>
      </c>
      <c r="J358" s="103">
        <v>24000</v>
      </c>
      <c r="K358" s="36"/>
      <c r="L358" s="231" t="s">
        <v>2293</v>
      </c>
      <c r="M358" s="94"/>
      <c r="N358" s="222"/>
      <c r="O358" s="96"/>
      <c r="P358" s="46"/>
      <c r="Q358" s="96"/>
      <c r="R358" s="94"/>
      <c r="S358" s="226"/>
      <c r="T358" s="96"/>
      <c r="U358" s="46"/>
      <c r="V358" s="46"/>
      <c r="W358" s="46"/>
    </row>
    <row r="359" spans="1:23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5"/>
        <v>1559688</v>
      </c>
      <c r="G359" s="103">
        <v>1019800</v>
      </c>
      <c r="H359" s="103">
        <v>524788</v>
      </c>
      <c r="I359" s="103">
        <v>0</v>
      </c>
      <c r="J359" s="103">
        <v>15100</v>
      </c>
      <c r="K359" s="36"/>
      <c r="L359" s="231" t="s">
        <v>2293</v>
      </c>
      <c r="M359" s="94"/>
      <c r="N359" s="222"/>
      <c r="O359" s="96"/>
      <c r="P359" s="46"/>
      <c r="Q359" s="96"/>
      <c r="R359" s="94"/>
      <c r="S359" s="226"/>
      <c r="T359" s="46"/>
      <c r="U359" s="46"/>
      <c r="V359" s="46"/>
      <c r="W359" s="46"/>
    </row>
    <row r="360" spans="1:23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5"/>
        <v>526514</v>
      </c>
      <c r="G360" s="103">
        <v>250</v>
      </c>
      <c r="H360" s="103">
        <v>351264</v>
      </c>
      <c r="I360" s="103">
        <v>175000</v>
      </c>
      <c r="J360" s="103">
        <v>0</v>
      </c>
      <c r="K360" s="36"/>
      <c r="L360" s="231" t="s">
        <v>2297</v>
      </c>
      <c r="M360" s="94"/>
      <c r="N360" s="222"/>
      <c r="O360" s="96"/>
      <c r="P360" s="46"/>
      <c r="Q360" s="77"/>
      <c r="R360" s="94"/>
      <c r="S360" s="226"/>
      <c r="T360" s="46"/>
      <c r="U360" s="46"/>
      <c r="V360" s="46"/>
      <c r="W360" s="46"/>
    </row>
    <row r="361" spans="1:23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5"/>
        <v>6183943</v>
      </c>
      <c r="G361" s="103">
        <v>0</v>
      </c>
      <c r="H361" s="103">
        <v>630534</v>
      </c>
      <c r="I361" s="103">
        <v>23200</v>
      </c>
      <c r="J361" s="103">
        <v>5530209</v>
      </c>
      <c r="K361" s="36"/>
      <c r="L361" s="231" t="s">
        <v>2297</v>
      </c>
      <c r="M361" s="94"/>
      <c r="N361" s="222"/>
      <c r="O361" s="96"/>
      <c r="P361" s="46"/>
      <c r="Q361" s="96"/>
      <c r="R361" s="94"/>
      <c r="S361" s="226"/>
      <c r="T361" s="46"/>
      <c r="U361" s="46"/>
      <c r="V361" s="46"/>
      <c r="W361" s="46"/>
    </row>
    <row r="362" spans="1:23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5"/>
        <v>2846600</v>
      </c>
      <c r="G362" s="103">
        <v>1677800</v>
      </c>
      <c r="H362" s="103">
        <v>837300</v>
      </c>
      <c r="I362" s="103">
        <v>0</v>
      </c>
      <c r="J362" s="103">
        <v>331500</v>
      </c>
      <c r="K362" s="36"/>
      <c r="L362" s="231" t="s">
        <v>2297</v>
      </c>
      <c r="M362" s="94"/>
      <c r="N362" s="222"/>
      <c r="O362" s="77"/>
      <c r="P362" s="46"/>
      <c r="Q362" s="96"/>
      <c r="R362" s="94"/>
      <c r="S362" s="226"/>
      <c r="T362" s="46"/>
      <c r="U362" s="46"/>
      <c r="V362" s="46"/>
      <c r="W362" s="46"/>
    </row>
    <row r="363" spans="1:23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5"/>
        <v>893503</v>
      </c>
      <c r="G363" s="103">
        <v>0</v>
      </c>
      <c r="H363" s="103">
        <v>345266</v>
      </c>
      <c r="I363" s="103">
        <v>0</v>
      </c>
      <c r="J363" s="103">
        <v>548237</v>
      </c>
      <c r="K363" s="36"/>
      <c r="L363" s="231" t="s">
        <v>2293</v>
      </c>
      <c r="M363" s="94"/>
      <c r="N363" s="222"/>
      <c r="O363" s="96"/>
      <c r="P363" s="46"/>
      <c r="Q363" s="96"/>
      <c r="R363" s="94"/>
      <c r="S363" s="226"/>
      <c r="T363" s="96"/>
      <c r="U363" s="46"/>
      <c r="V363" s="46"/>
      <c r="W363" s="46"/>
    </row>
    <row r="364" spans="1:23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5"/>
        <v>94450</v>
      </c>
      <c r="G364" s="103">
        <v>0</v>
      </c>
      <c r="H364" s="103">
        <v>76850</v>
      </c>
      <c r="I364" s="103">
        <v>0</v>
      </c>
      <c r="J364" s="103">
        <v>17600</v>
      </c>
      <c r="K364" s="36"/>
      <c r="L364" s="231" t="s">
        <v>2297</v>
      </c>
      <c r="M364" s="94"/>
      <c r="N364" s="222"/>
      <c r="O364" s="96"/>
      <c r="P364" s="46"/>
      <c r="Q364" s="96"/>
      <c r="R364" s="94"/>
      <c r="S364" s="226"/>
      <c r="T364" s="46"/>
      <c r="U364" s="46"/>
      <c r="V364" s="46"/>
      <c r="W364" s="46"/>
    </row>
    <row r="365" spans="1:23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5"/>
        <v>1320724</v>
      </c>
      <c r="G365" s="103">
        <v>507020</v>
      </c>
      <c r="H365" s="103">
        <v>417954</v>
      </c>
      <c r="I365" s="103">
        <v>0</v>
      </c>
      <c r="J365" s="103">
        <v>395750</v>
      </c>
      <c r="K365" s="36"/>
      <c r="L365" s="231" t="s">
        <v>2293</v>
      </c>
      <c r="M365" s="94"/>
      <c r="N365" s="222"/>
      <c r="O365" s="77"/>
      <c r="P365" s="46"/>
      <c r="Q365" s="77"/>
      <c r="R365" s="94"/>
      <c r="S365" s="226"/>
      <c r="T365" s="46"/>
      <c r="U365" s="46"/>
      <c r="V365" s="46"/>
      <c r="W365" s="46"/>
    </row>
    <row r="366" spans="1:23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5"/>
        <v>13400</v>
      </c>
      <c r="G366" s="103">
        <v>0</v>
      </c>
      <c r="H366" s="103">
        <v>12000</v>
      </c>
      <c r="I366" s="103">
        <v>0</v>
      </c>
      <c r="J366" s="103">
        <v>1400</v>
      </c>
      <c r="K366" s="36"/>
      <c r="L366" s="231" t="s">
        <v>2293</v>
      </c>
      <c r="M366" s="94"/>
      <c r="N366" s="222"/>
      <c r="O366" s="77"/>
      <c r="P366" s="46"/>
      <c r="Q366" s="96"/>
      <c r="R366" s="94"/>
      <c r="S366" s="226"/>
      <c r="T366" s="96"/>
      <c r="U366" s="46"/>
      <c r="V366" s="46"/>
      <c r="W366" s="46"/>
    </row>
    <row r="367" spans="1:23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5"/>
        <v>297695</v>
      </c>
      <c r="G367" s="103">
        <v>129500</v>
      </c>
      <c r="H367" s="103">
        <v>168187</v>
      </c>
      <c r="I367" s="103">
        <v>0</v>
      </c>
      <c r="J367" s="103">
        <v>8</v>
      </c>
      <c r="K367" s="36"/>
      <c r="L367" s="231" t="s">
        <v>2293</v>
      </c>
      <c r="M367" s="94"/>
      <c r="N367" s="222"/>
      <c r="O367" s="96"/>
      <c r="P367" s="46"/>
      <c r="Q367" s="77"/>
      <c r="R367" s="94"/>
      <c r="S367" s="226"/>
      <c r="T367" s="46"/>
      <c r="U367" s="46"/>
      <c r="V367" s="46"/>
      <c r="W367" s="46"/>
    </row>
    <row r="368" spans="1:23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5"/>
        <v>2676173</v>
      </c>
      <c r="G368" s="103">
        <v>910055</v>
      </c>
      <c r="H368" s="103">
        <v>1393376</v>
      </c>
      <c r="I368" s="103">
        <v>0</v>
      </c>
      <c r="J368" s="103">
        <v>372742</v>
      </c>
      <c r="K368" s="36"/>
      <c r="L368" s="231" t="s">
        <v>2297</v>
      </c>
      <c r="M368" s="94"/>
      <c r="N368" s="222"/>
      <c r="O368" s="77"/>
      <c r="P368" s="46"/>
      <c r="Q368" s="96"/>
      <c r="R368" s="94"/>
      <c r="S368" s="226"/>
      <c r="T368" s="46"/>
      <c r="U368" s="46"/>
      <c r="V368" s="46"/>
      <c r="W368" s="46"/>
    </row>
    <row r="369" spans="1:23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5"/>
        <v>363385</v>
      </c>
      <c r="G369" s="103">
        <v>175000</v>
      </c>
      <c r="H369" s="103">
        <v>188385</v>
      </c>
      <c r="I369" s="103">
        <v>0</v>
      </c>
      <c r="J369" s="103">
        <v>0</v>
      </c>
      <c r="K369" s="36"/>
      <c r="L369" s="231" t="s">
        <v>2297</v>
      </c>
      <c r="M369" s="94"/>
      <c r="N369" s="222"/>
      <c r="O369" s="77"/>
      <c r="P369" s="46"/>
      <c r="Q369" s="96"/>
      <c r="R369" s="94"/>
      <c r="S369" s="226"/>
      <c r="T369" s="46"/>
      <c r="U369" s="46"/>
      <c r="V369" s="46"/>
      <c r="W369" s="46"/>
    </row>
    <row r="370" spans="1:23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5"/>
        <v>621885</v>
      </c>
      <c r="G370" s="103">
        <v>242000</v>
      </c>
      <c r="H370" s="103">
        <v>165885</v>
      </c>
      <c r="I370" s="103">
        <v>189000</v>
      </c>
      <c r="J370" s="103">
        <v>25000</v>
      </c>
      <c r="K370" s="36"/>
      <c r="L370" s="231" t="s">
        <v>2297</v>
      </c>
      <c r="M370" s="94"/>
      <c r="N370" s="222"/>
      <c r="O370" s="77"/>
      <c r="P370" s="46"/>
      <c r="Q370" s="96"/>
      <c r="R370" s="94"/>
      <c r="S370" s="226"/>
      <c r="T370" s="46"/>
      <c r="U370" s="46"/>
      <c r="V370" s="46"/>
      <c r="W370" s="46"/>
    </row>
    <row r="371" spans="1:23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5"/>
        <v>3740421</v>
      </c>
      <c r="G371" s="103">
        <v>1126010</v>
      </c>
      <c r="H371" s="103">
        <v>1871810</v>
      </c>
      <c r="I371" s="103">
        <v>53751</v>
      </c>
      <c r="J371" s="103">
        <v>688850</v>
      </c>
      <c r="K371" s="36"/>
      <c r="L371" s="231" t="s">
        <v>2293</v>
      </c>
      <c r="M371" s="94"/>
      <c r="N371" s="222"/>
      <c r="O371" s="96"/>
      <c r="P371" s="46"/>
      <c r="Q371" s="96"/>
      <c r="R371" s="94"/>
      <c r="S371" s="226"/>
      <c r="T371" s="46"/>
      <c r="U371" s="46"/>
      <c r="V371" s="46"/>
      <c r="W371" s="46"/>
    </row>
    <row r="372" spans="1:23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31" t="s">
        <v>9</v>
      </c>
      <c r="M372" s="94"/>
      <c r="N372" s="222"/>
      <c r="O372" s="77"/>
      <c r="P372" s="46"/>
      <c r="Q372" s="77"/>
      <c r="R372" s="94"/>
      <c r="S372" s="226"/>
      <c r="T372" s="46"/>
      <c r="U372" s="46"/>
      <c r="V372" s="46"/>
      <c r="W372" s="46"/>
    </row>
    <row r="373" spans="1:23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aca="true" t="shared" si="16" ref="F373:F410">G373+H373+I373+J373</f>
        <v>20688497</v>
      </c>
      <c r="G373" s="103">
        <v>0</v>
      </c>
      <c r="H373" s="103">
        <v>233293</v>
      </c>
      <c r="I373" s="103">
        <v>0</v>
      </c>
      <c r="J373" s="103">
        <v>20455204</v>
      </c>
      <c r="K373" s="36"/>
      <c r="L373" s="231" t="s">
        <v>2297</v>
      </c>
      <c r="M373" s="94"/>
      <c r="N373" s="222"/>
      <c r="O373" s="96"/>
      <c r="P373" s="46"/>
      <c r="Q373" s="96"/>
      <c r="R373" s="94"/>
      <c r="S373" s="226"/>
      <c r="T373" s="46"/>
      <c r="U373" s="46"/>
      <c r="V373" s="46"/>
      <c r="W373" s="46"/>
    </row>
    <row r="374" spans="1:23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16"/>
        <v>348989</v>
      </c>
      <c r="G374" s="103">
        <v>0</v>
      </c>
      <c r="H374" s="103">
        <v>302395</v>
      </c>
      <c r="I374" s="103">
        <v>0</v>
      </c>
      <c r="J374" s="103">
        <v>46594</v>
      </c>
      <c r="K374" s="36"/>
      <c r="L374" s="231" t="s">
        <v>2293</v>
      </c>
      <c r="M374" s="94"/>
      <c r="N374" s="222"/>
      <c r="O374" s="77"/>
      <c r="P374" s="46"/>
      <c r="Q374" s="96"/>
      <c r="R374" s="94"/>
      <c r="S374" s="226"/>
      <c r="T374" s="46"/>
      <c r="U374" s="46"/>
      <c r="V374" s="46"/>
      <c r="W374" s="46"/>
    </row>
    <row r="375" spans="1:23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6"/>
        <v>632550</v>
      </c>
      <c r="G375" s="103">
        <v>0</v>
      </c>
      <c r="H375" s="103">
        <v>440886</v>
      </c>
      <c r="I375" s="103">
        <v>0</v>
      </c>
      <c r="J375" s="103">
        <v>191664</v>
      </c>
      <c r="K375" s="36"/>
      <c r="L375" s="231" t="s">
        <v>2297</v>
      </c>
      <c r="M375" s="94"/>
      <c r="N375" s="222"/>
      <c r="O375" s="77"/>
      <c r="P375" s="46"/>
      <c r="Q375" s="96"/>
      <c r="R375" s="94"/>
      <c r="S375" s="226"/>
      <c r="T375" s="96"/>
      <c r="U375" s="46"/>
      <c r="V375" s="46"/>
      <c r="W375" s="46"/>
    </row>
    <row r="376" spans="1:23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6"/>
        <v>172500</v>
      </c>
      <c r="G376" s="103">
        <v>0</v>
      </c>
      <c r="H376" s="103">
        <v>172500</v>
      </c>
      <c r="I376" s="103">
        <v>0</v>
      </c>
      <c r="J376" s="103">
        <v>0</v>
      </c>
      <c r="K376" s="36"/>
      <c r="L376" s="231" t="s">
        <v>2297</v>
      </c>
      <c r="M376" s="94"/>
      <c r="N376" s="222"/>
      <c r="O376" s="96"/>
      <c r="P376" s="46"/>
      <c r="Q376" s="96"/>
      <c r="R376" s="94"/>
      <c r="S376" s="226"/>
      <c r="T376" s="46"/>
      <c r="U376" s="46"/>
      <c r="V376" s="46"/>
      <c r="W376" s="46"/>
    </row>
    <row r="377" spans="1:23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6"/>
        <v>5420413</v>
      </c>
      <c r="G377" s="103">
        <v>4247476</v>
      </c>
      <c r="H377" s="103">
        <v>1112637</v>
      </c>
      <c r="I377" s="103">
        <v>800</v>
      </c>
      <c r="J377" s="103">
        <v>59500</v>
      </c>
      <c r="K377" s="36"/>
      <c r="L377" s="231" t="s">
        <v>2293</v>
      </c>
      <c r="M377" s="94"/>
      <c r="N377" s="222"/>
      <c r="O377" s="77"/>
      <c r="P377" s="46"/>
      <c r="Q377" s="77"/>
      <c r="R377" s="94"/>
      <c r="S377" s="226"/>
      <c r="T377" s="46"/>
      <c r="U377" s="46"/>
      <c r="V377" s="46"/>
      <c r="W377" s="46"/>
    </row>
    <row r="378" spans="1:23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6"/>
        <v>3311839</v>
      </c>
      <c r="G378" s="103">
        <v>1134175</v>
      </c>
      <c r="H378" s="103">
        <v>2098164</v>
      </c>
      <c r="I378" s="103">
        <v>0</v>
      </c>
      <c r="J378" s="103">
        <v>79500</v>
      </c>
      <c r="K378" s="36"/>
      <c r="L378" s="231" t="s">
        <v>2293</v>
      </c>
      <c r="M378" s="94"/>
      <c r="N378" s="222"/>
      <c r="O378" s="77"/>
      <c r="P378" s="46"/>
      <c r="Q378" s="96"/>
      <c r="R378" s="94"/>
      <c r="S378" s="226"/>
      <c r="T378" s="46"/>
      <c r="U378" s="46"/>
      <c r="V378" s="46"/>
      <c r="W378" s="46"/>
    </row>
    <row r="379" spans="1:23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6"/>
        <v>1151100</v>
      </c>
      <c r="G379" s="103">
        <v>789300</v>
      </c>
      <c r="H379" s="103">
        <v>361800</v>
      </c>
      <c r="I379" s="103">
        <v>0</v>
      </c>
      <c r="J379" s="103">
        <v>0</v>
      </c>
      <c r="K379" s="36"/>
      <c r="L379" s="231" t="s">
        <v>2297</v>
      </c>
      <c r="M379" s="94"/>
      <c r="N379" s="222"/>
      <c r="O379" s="96"/>
      <c r="P379" s="46"/>
      <c r="Q379" s="96"/>
      <c r="R379" s="94"/>
      <c r="S379" s="226"/>
      <c r="T379" s="96"/>
      <c r="U379" s="46"/>
      <c r="V379" s="46"/>
      <c r="W379" s="46"/>
    </row>
    <row r="380" spans="1:23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6"/>
        <v>3465431</v>
      </c>
      <c r="G380" s="103">
        <v>1516150</v>
      </c>
      <c r="H380" s="103">
        <v>1024531</v>
      </c>
      <c r="I380" s="103">
        <v>95000</v>
      </c>
      <c r="J380" s="103">
        <v>829750</v>
      </c>
      <c r="K380" s="36"/>
      <c r="L380" s="231" t="s">
        <v>2297</v>
      </c>
      <c r="M380" s="94"/>
      <c r="N380" s="222"/>
      <c r="O380" s="77"/>
      <c r="P380" s="46"/>
      <c r="Q380" s="96"/>
      <c r="R380" s="94"/>
      <c r="S380" s="226"/>
      <c r="T380" s="46"/>
      <c r="U380" s="46"/>
      <c r="V380" s="46"/>
      <c r="W380" s="46"/>
    </row>
    <row r="381" spans="1:23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6"/>
        <v>725835</v>
      </c>
      <c r="G381" s="103">
        <v>118895</v>
      </c>
      <c r="H381" s="103">
        <v>553218</v>
      </c>
      <c r="I381" s="103">
        <v>0</v>
      </c>
      <c r="J381" s="103">
        <v>53722</v>
      </c>
      <c r="K381" s="36"/>
      <c r="L381" s="231" t="s">
        <v>2297</v>
      </c>
      <c r="M381" s="94"/>
      <c r="N381" s="222"/>
      <c r="O381" s="77"/>
      <c r="P381" s="46"/>
      <c r="Q381" s="77"/>
      <c r="R381" s="94"/>
      <c r="S381" s="226"/>
      <c r="T381" s="96"/>
      <c r="U381" s="46"/>
      <c r="V381" s="46"/>
      <c r="W381" s="46"/>
    </row>
    <row r="382" spans="1:23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6"/>
        <v>401932</v>
      </c>
      <c r="G382" s="103">
        <v>500</v>
      </c>
      <c r="H382" s="103">
        <v>387932</v>
      </c>
      <c r="I382" s="103">
        <v>0</v>
      </c>
      <c r="J382" s="103">
        <v>13500</v>
      </c>
      <c r="K382" s="36"/>
      <c r="L382" s="231" t="s">
        <v>2293</v>
      </c>
      <c r="M382" s="94"/>
      <c r="N382" s="222"/>
      <c r="O382" s="77"/>
      <c r="P382" s="46"/>
      <c r="Q382" s="96"/>
      <c r="R382" s="94"/>
      <c r="S382" s="226"/>
      <c r="T382" s="96"/>
      <c r="U382" s="46"/>
      <c r="V382" s="46"/>
      <c r="W382" s="46"/>
    </row>
    <row r="383" spans="1:23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6"/>
        <v>9156336</v>
      </c>
      <c r="G383" s="103">
        <v>5110814</v>
      </c>
      <c r="H383" s="103">
        <v>3670150</v>
      </c>
      <c r="I383" s="103">
        <v>77900</v>
      </c>
      <c r="J383" s="103">
        <v>297472</v>
      </c>
      <c r="K383" s="36"/>
      <c r="L383" s="231" t="s">
        <v>2293</v>
      </c>
      <c r="M383" s="94"/>
      <c r="N383" s="222"/>
      <c r="O383" s="77"/>
      <c r="P383" s="46"/>
      <c r="Q383" s="96"/>
      <c r="R383" s="94"/>
      <c r="S383" s="226"/>
      <c r="T383" s="46"/>
      <c r="U383" s="46"/>
      <c r="V383" s="46"/>
      <c r="W383" s="46"/>
    </row>
    <row r="384" spans="1:23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6"/>
        <v>1325024</v>
      </c>
      <c r="G384" s="103">
        <v>215800</v>
      </c>
      <c r="H384" s="103">
        <v>396655</v>
      </c>
      <c r="I384" s="103">
        <v>545295</v>
      </c>
      <c r="J384" s="103">
        <v>167274</v>
      </c>
      <c r="K384" s="36"/>
      <c r="L384" s="231" t="s">
        <v>2297</v>
      </c>
      <c r="M384" s="94"/>
      <c r="N384" s="222"/>
      <c r="O384" s="96"/>
      <c r="P384" s="46"/>
      <c r="Q384" s="77"/>
      <c r="R384" s="94"/>
      <c r="S384" s="226"/>
      <c r="T384" s="96"/>
      <c r="U384" s="46"/>
      <c r="V384" s="46"/>
      <c r="W384" s="46"/>
    </row>
    <row r="385" spans="1:23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6"/>
        <v>1016795</v>
      </c>
      <c r="G385" s="103">
        <v>50000</v>
      </c>
      <c r="H385" s="103">
        <v>958795</v>
      </c>
      <c r="I385" s="103">
        <v>0</v>
      </c>
      <c r="J385" s="103">
        <v>8000</v>
      </c>
      <c r="K385" s="36"/>
      <c r="L385" s="231" t="s">
        <v>2297</v>
      </c>
      <c r="M385" s="94"/>
      <c r="N385" s="222"/>
      <c r="O385" s="96"/>
      <c r="P385" s="46"/>
      <c r="Q385" s="77"/>
      <c r="R385" s="94"/>
      <c r="S385" s="226"/>
      <c r="T385" s="96"/>
      <c r="U385" s="46"/>
      <c r="V385" s="46"/>
      <c r="W385" s="46"/>
    </row>
    <row r="386" spans="1:23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16"/>
        <v>4789259</v>
      </c>
      <c r="G386" s="103">
        <v>723000</v>
      </c>
      <c r="H386" s="103">
        <v>3212309</v>
      </c>
      <c r="I386" s="103">
        <v>0</v>
      </c>
      <c r="J386" s="103">
        <v>853950</v>
      </c>
      <c r="K386" s="36"/>
      <c r="L386" s="231" t="s">
        <v>2297</v>
      </c>
      <c r="M386" s="94"/>
      <c r="N386" s="222"/>
      <c r="O386" s="96"/>
      <c r="P386" s="46"/>
      <c r="Q386" s="96"/>
      <c r="R386" s="94"/>
      <c r="S386" s="226"/>
      <c r="T386" s="96"/>
      <c r="U386" s="46"/>
      <c r="V386" s="46"/>
      <c r="W386" s="46"/>
    </row>
    <row r="387" spans="1:23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16"/>
        <v>111284</v>
      </c>
      <c r="G387" s="103">
        <v>0</v>
      </c>
      <c r="H387" s="103">
        <v>58784</v>
      </c>
      <c r="I387" s="103">
        <v>50000</v>
      </c>
      <c r="J387" s="103">
        <v>2500</v>
      </c>
      <c r="K387" s="36"/>
      <c r="L387" s="231" t="s">
        <v>2297</v>
      </c>
      <c r="M387" s="94"/>
      <c r="N387" s="222"/>
      <c r="O387" s="77"/>
      <c r="P387" s="46"/>
      <c r="Q387" s="96"/>
      <c r="R387" s="94"/>
      <c r="S387" s="226"/>
      <c r="T387" s="46"/>
      <c r="U387" s="46"/>
      <c r="V387" s="46"/>
      <c r="W387" s="46"/>
    </row>
    <row r="388" spans="1:23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6"/>
        <v>3966755</v>
      </c>
      <c r="G388" s="103">
        <v>1477500</v>
      </c>
      <c r="H388" s="103">
        <v>579541</v>
      </c>
      <c r="I388" s="103">
        <v>724500</v>
      </c>
      <c r="J388" s="103">
        <v>1185214</v>
      </c>
      <c r="K388" s="36"/>
      <c r="L388" s="231" t="s">
        <v>2297</v>
      </c>
      <c r="M388" s="94"/>
      <c r="N388" s="222"/>
      <c r="O388" s="96"/>
      <c r="P388" s="46"/>
      <c r="Q388" s="77"/>
      <c r="R388" s="94"/>
      <c r="S388" s="226"/>
      <c r="T388" s="96"/>
      <c r="U388" s="46"/>
      <c r="V388" s="46"/>
      <c r="W388" s="46"/>
    </row>
    <row r="389" spans="1:23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6"/>
        <v>6580909</v>
      </c>
      <c r="G389" s="103">
        <v>2533600</v>
      </c>
      <c r="H389" s="103">
        <v>2206152</v>
      </c>
      <c r="I389" s="103">
        <v>50000</v>
      </c>
      <c r="J389" s="103">
        <v>1791157</v>
      </c>
      <c r="K389" s="36"/>
      <c r="L389" s="231" t="s">
        <v>2293</v>
      </c>
      <c r="M389" s="94"/>
      <c r="N389" s="222"/>
      <c r="O389" s="96"/>
      <c r="P389" s="46"/>
      <c r="Q389" s="96"/>
      <c r="R389" s="94"/>
      <c r="S389" s="226"/>
      <c r="T389" s="96"/>
      <c r="U389" s="46"/>
      <c r="V389" s="46"/>
      <c r="W389" s="46"/>
    </row>
    <row r="390" spans="1:23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6"/>
        <v>395317</v>
      </c>
      <c r="G390" s="103">
        <v>15000</v>
      </c>
      <c r="H390" s="103">
        <v>375717</v>
      </c>
      <c r="I390" s="103">
        <v>0</v>
      </c>
      <c r="J390" s="103">
        <v>4600</v>
      </c>
      <c r="K390" s="36"/>
      <c r="L390" s="231" t="s">
        <v>2293</v>
      </c>
      <c r="M390" s="94"/>
      <c r="N390" s="222"/>
      <c r="O390" s="77"/>
      <c r="P390" s="46"/>
      <c r="Q390" s="96"/>
      <c r="R390" s="94"/>
      <c r="S390" s="226"/>
      <c r="T390" s="46"/>
      <c r="U390" s="46"/>
      <c r="V390" s="46"/>
      <c r="W390" s="46"/>
    </row>
    <row r="391" spans="1:23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6"/>
        <v>1167027</v>
      </c>
      <c r="G391" s="103">
        <v>0</v>
      </c>
      <c r="H391" s="103">
        <v>281018</v>
      </c>
      <c r="I391" s="103">
        <v>1</v>
      </c>
      <c r="J391" s="103">
        <v>886008</v>
      </c>
      <c r="K391" s="36"/>
      <c r="L391" s="231" t="s">
        <v>2297</v>
      </c>
      <c r="M391" s="94"/>
      <c r="N391" s="222"/>
      <c r="O391" s="96"/>
      <c r="P391" s="46"/>
      <c r="Q391" s="96"/>
      <c r="R391" s="94"/>
      <c r="S391" s="226"/>
      <c r="T391" s="46"/>
      <c r="U391" s="46"/>
      <c r="V391" s="46"/>
      <c r="W391" s="46"/>
    </row>
    <row r="392" spans="1:23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6"/>
        <v>460529</v>
      </c>
      <c r="G392" s="103">
        <v>2900</v>
      </c>
      <c r="H392" s="103">
        <v>340710</v>
      </c>
      <c r="I392" s="103">
        <v>5000</v>
      </c>
      <c r="J392" s="103">
        <v>111919</v>
      </c>
      <c r="K392" s="36"/>
      <c r="L392" s="231" t="s">
        <v>2293</v>
      </c>
      <c r="M392" s="94"/>
      <c r="N392" s="222"/>
      <c r="O392" s="96"/>
      <c r="P392" s="46"/>
      <c r="Q392" s="96"/>
      <c r="R392" s="94"/>
      <c r="S392" s="226"/>
      <c r="T392" s="96"/>
      <c r="U392" s="46"/>
      <c r="V392" s="46"/>
      <c r="W392" s="46"/>
    </row>
    <row r="393" spans="1:23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6"/>
        <v>35150</v>
      </c>
      <c r="G393" s="103">
        <v>0</v>
      </c>
      <c r="H393" s="103">
        <v>22150</v>
      </c>
      <c r="I393" s="103">
        <v>0</v>
      </c>
      <c r="J393" s="103">
        <v>13000</v>
      </c>
      <c r="K393" s="36"/>
      <c r="L393" s="231" t="s">
        <v>2293</v>
      </c>
      <c r="M393" s="94"/>
      <c r="N393" s="222"/>
      <c r="O393" s="96"/>
      <c r="P393" s="46"/>
      <c r="Q393" s="96"/>
      <c r="R393" s="94"/>
      <c r="S393" s="226"/>
      <c r="T393" s="46"/>
      <c r="U393" s="46"/>
      <c r="V393" s="46"/>
      <c r="W393" s="46"/>
    </row>
    <row r="394" spans="1:23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6"/>
        <v>773315</v>
      </c>
      <c r="G394" s="103">
        <v>0</v>
      </c>
      <c r="H394" s="103">
        <v>772965</v>
      </c>
      <c r="I394" s="103">
        <v>0</v>
      </c>
      <c r="J394" s="103">
        <v>350</v>
      </c>
      <c r="K394" s="36"/>
      <c r="L394" s="231" t="s">
        <v>2293</v>
      </c>
      <c r="M394" s="94"/>
      <c r="N394" s="222"/>
      <c r="O394" s="96"/>
      <c r="P394" s="46"/>
      <c r="Q394" s="77"/>
      <c r="R394" s="94"/>
      <c r="S394" s="226"/>
      <c r="T394" s="46"/>
      <c r="U394" s="46"/>
      <c r="V394" s="46"/>
      <c r="W394" s="46"/>
    </row>
    <row r="395" spans="1:23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6"/>
        <v>98908</v>
      </c>
      <c r="G395" s="103">
        <v>0</v>
      </c>
      <c r="H395" s="103">
        <v>89808</v>
      </c>
      <c r="I395" s="103">
        <v>0</v>
      </c>
      <c r="J395" s="103">
        <v>9100</v>
      </c>
      <c r="K395" s="36"/>
      <c r="L395" s="231" t="s">
        <v>2297</v>
      </c>
      <c r="M395" s="94"/>
      <c r="N395" s="222"/>
      <c r="O395" s="96"/>
      <c r="P395" s="46"/>
      <c r="Q395" s="96"/>
      <c r="R395" s="94"/>
      <c r="S395" s="226"/>
      <c r="T395" s="96"/>
      <c r="U395" s="46"/>
      <c r="V395" s="46"/>
      <c r="W395" s="46"/>
    </row>
    <row r="396" spans="1:23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6"/>
        <v>707525</v>
      </c>
      <c r="G396" s="103">
        <v>1100</v>
      </c>
      <c r="H396" s="103">
        <v>620900</v>
      </c>
      <c r="I396" s="103">
        <v>55275</v>
      </c>
      <c r="J396" s="103">
        <v>30250</v>
      </c>
      <c r="K396" s="36"/>
      <c r="L396" s="231" t="s">
        <v>2297</v>
      </c>
      <c r="M396" s="94"/>
      <c r="N396" s="222"/>
      <c r="O396" s="96"/>
      <c r="P396" s="46"/>
      <c r="Q396" s="77"/>
      <c r="R396" s="94"/>
      <c r="S396" s="226"/>
      <c r="T396" s="46"/>
      <c r="U396" s="46"/>
      <c r="V396" s="46"/>
      <c r="W396" s="46"/>
    </row>
    <row r="397" spans="1:23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6"/>
        <v>166880</v>
      </c>
      <c r="G397" s="103">
        <v>0</v>
      </c>
      <c r="H397" s="103">
        <v>151820</v>
      </c>
      <c r="I397" s="103">
        <v>0</v>
      </c>
      <c r="J397" s="103">
        <v>15060</v>
      </c>
      <c r="K397" s="36"/>
      <c r="L397" s="231" t="s">
        <v>2293</v>
      </c>
      <c r="M397" s="94"/>
      <c r="N397" s="222"/>
      <c r="O397" s="96"/>
      <c r="P397" s="46"/>
      <c r="Q397" s="77"/>
      <c r="R397" s="94"/>
      <c r="S397" s="226"/>
      <c r="T397" s="96"/>
      <c r="U397" s="46"/>
      <c r="V397" s="46"/>
      <c r="W397" s="46"/>
    </row>
    <row r="398" spans="1:23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6"/>
        <v>656525</v>
      </c>
      <c r="G398" s="103">
        <v>0</v>
      </c>
      <c r="H398" s="103">
        <v>656525</v>
      </c>
      <c r="I398" s="103">
        <v>0</v>
      </c>
      <c r="J398" s="103">
        <v>0</v>
      </c>
      <c r="K398" s="36"/>
      <c r="L398" s="231" t="s">
        <v>2297</v>
      </c>
      <c r="M398" s="94"/>
      <c r="N398" s="222"/>
      <c r="O398" s="96"/>
      <c r="P398" s="46"/>
      <c r="Q398" s="96"/>
      <c r="R398" s="94"/>
      <c r="S398" s="226"/>
      <c r="T398" s="46"/>
      <c r="U398" s="46"/>
      <c r="V398" s="46"/>
      <c r="W398" s="46"/>
    </row>
    <row r="399" spans="1:23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6"/>
        <v>472154</v>
      </c>
      <c r="G399" s="103">
        <v>405350</v>
      </c>
      <c r="H399" s="103">
        <v>66804</v>
      </c>
      <c r="I399" s="103">
        <v>0</v>
      </c>
      <c r="J399" s="103">
        <v>0</v>
      </c>
      <c r="K399" s="36"/>
      <c r="L399" s="231" t="s">
        <v>2297</v>
      </c>
      <c r="M399" s="94"/>
      <c r="N399" s="222"/>
      <c r="O399" s="96"/>
      <c r="P399" s="46"/>
      <c r="Q399" s="77"/>
      <c r="R399" s="94"/>
      <c r="S399" s="226"/>
      <c r="T399" s="96"/>
      <c r="U399" s="46"/>
      <c r="V399" s="46"/>
      <c r="W399" s="46"/>
    </row>
    <row r="400" spans="1:23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6"/>
        <v>3074405</v>
      </c>
      <c r="G400" s="103">
        <v>2398614</v>
      </c>
      <c r="H400" s="103">
        <v>579291</v>
      </c>
      <c r="I400" s="103">
        <v>94000</v>
      </c>
      <c r="J400" s="103">
        <v>2500</v>
      </c>
      <c r="K400" s="36"/>
      <c r="L400" s="231" t="s">
        <v>2297</v>
      </c>
      <c r="M400" s="94"/>
      <c r="N400" s="222"/>
      <c r="O400" s="77"/>
      <c r="P400" s="46"/>
      <c r="Q400" s="96"/>
      <c r="R400" s="94"/>
      <c r="S400" s="226"/>
      <c r="T400" s="96"/>
      <c r="U400" s="46"/>
      <c r="V400" s="46"/>
      <c r="W400" s="46"/>
    </row>
    <row r="401" spans="1:23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6"/>
        <v>696155</v>
      </c>
      <c r="G401" s="103">
        <v>2500</v>
      </c>
      <c r="H401" s="103">
        <v>693655</v>
      </c>
      <c r="I401" s="103">
        <v>0</v>
      </c>
      <c r="J401" s="103">
        <v>0</v>
      </c>
      <c r="K401" s="36"/>
      <c r="L401" s="231" t="s">
        <v>2293</v>
      </c>
      <c r="M401" s="94"/>
      <c r="N401" s="222"/>
      <c r="O401" s="96"/>
      <c r="P401" s="46"/>
      <c r="Q401" s="77"/>
      <c r="R401" s="94"/>
      <c r="S401" s="226"/>
      <c r="T401" s="46"/>
      <c r="U401" s="46"/>
      <c r="V401" s="46"/>
      <c r="W401" s="46"/>
    </row>
    <row r="402" spans="1:23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6"/>
        <v>317960</v>
      </c>
      <c r="G402" s="103">
        <v>189000</v>
      </c>
      <c r="H402" s="103">
        <v>128960</v>
      </c>
      <c r="I402" s="103">
        <v>0</v>
      </c>
      <c r="J402" s="103">
        <v>0</v>
      </c>
      <c r="K402" s="36"/>
      <c r="L402" s="231" t="s">
        <v>2297</v>
      </c>
      <c r="M402" s="94"/>
      <c r="N402" s="222"/>
      <c r="O402" s="96"/>
      <c r="P402" s="46"/>
      <c r="Q402" s="96"/>
      <c r="R402" s="94"/>
      <c r="S402" s="226"/>
      <c r="T402" s="46"/>
      <c r="U402" s="46"/>
      <c r="V402" s="46"/>
      <c r="W402" s="46"/>
    </row>
    <row r="403" spans="1:23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6"/>
        <v>696898</v>
      </c>
      <c r="G403" s="103">
        <v>0</v>
      </c>
      <c r="H403" s="103">
        <v>308097</v>
      </c>
      <c r="I403" s="103">
        <v>70000</v>
      </c>
      <c r="J403" s="103">
        <v>318801</v>
      </c>
      <c r="K403" s="36"/>
      <c r="L403" s="231" t="s">
        <v>2297</v>
      </c>
      <c r="M403" s="94"/>
      <c r="N403" s="222"/>
      <c r="O403" s="77"/>
      <c r="P403" s="46"/>
      <c r="Q403" s="96"/>
      <c r="R403" s="94"/>
      <c r="S403" s="226"/>
      <c r="T403" s="46"/>
      <c r="U403" s="46"/>
      <c r="V403" s="46"/>
      <c r="W403" s="46"/>
    </row>
    <row r="404" spans="1:23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6"/>
        <v>7666165</v>
      </c>
      <c r="G404" s="103">
        <v>2146070</v>
      </c>
      <c r="H404" s="103">
        <v>2190813</v>
      </c>
      <c r="I404" s="103">
        <v>124900</v>
      </c>
      <c r="J404" s="103">
        <v>3204382</v>
      </c>
      <c r="K404" s="36"/>
      <c r="L404" s="231" t="s">
        <v>2293</v>
      </c>
      <c r="M404" s="94"/>
      <c r="N404" s="222"/>
      <c r="O404" s="96"/>
      <c r="P404" s="46"/>
      <c r="Q404" s="96"/>
      <c r="R404" s="94"/>
      <c r="S404" s="226"/>
      <c r="T404" s="46"/>
      <c r="U404" s="46"/>
      <c r="V404" s="46"/>
      <c r="W404" s="46"/>
    </row>
    <row r="405" spans="1:23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6"/>
        <v>242656</v>
      </c>
      <c r="G405" s="103">
        <v>2200</v>
      </c>
      <c r="H405" s="103">
        <v>129156</v>
      </c>
      <c r="I405" s="103">
        <v>0</v>
      </c>
      <c r="J405" s="103">
        <v>111300</v>
      </c>
      <c r="K405" s="36"/>
      <c r="L405" s="231" t="s">
        <v>2293</v>
      </c>
      <c r="M405" s="94"/>
      <c r="N405" s="222"/>
      <c r="O405" s="77"/>
      <c r="P405" s="46"/>
      <c r="Q405" s="96"/>
      <c r="R405" s="94"/>
      <c r="S405" s="226"/>
      <c r="T405" s="46"/>
      <c r="U405" s="46"/>
      <c r="V405" s="46"/>
      <c r="W405" s="46"/>
    </row>
    <row r="406" spans="1:23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6"/>
        <v>130790</v>
      </c>
      <c r="G406" s="103">
        <v>0</v>
      </c>
      <c r="H406" s="103">
        <v>130790</v>
      </c>
      <c r="I406" s="103">
        <v>0</v>
      </c>
      <c r="J406" s="103">
        <v>0</v>
      </c>
      <c r="K406" s="36"/>
      <c r="L406" s="231" t="s">
        <v>2297</v>
      </c>
      <c r="M406" s="94"/>
      <c r="N406" s="222"/>
      <c r="O406" s="77"/>
      <c r="P406" s="46"/>
      <c r="Q406" s="96"/>
      <c r="R406" s="94"/>
      <c r="S406" s="226"/>
      <c r="T406" s="46"/>
      <c r="U406" s="46"/>
      <c r="V406" s="46"/>
      <c r="W406" s="46"/>
    </row>
    <row r="407" spans="1:23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6"/>
        <v>379858</v>
      </c>
      <c r="G407" s="103">
        <v>0</v>
      </c>
      <c r="H407" s="103">
        <v>230308</v>
      </c>
      <c r="I407" s="103">
        <v>0</v>
      </c>
      <c r="J407" s="103">
        <v>149550</v>
      </c>
      <c r="K407" s="36"/>
      <c r="L407" s="231" t="s">
        <v>2293</v>
      </c>
      <c r="M407" s="94"/>
      <c r="N407" s="222"/>
      <c r="O407" s="96"/>
      <c r="P407" s="46"/>
      <c r="Q407" s="77"/>
      <c r="R407" s="94"/>
      <c r="S407" s="226"/>
      <c r="T407" s="46"/>
      <c r="U407" s="46"/>
      <c r="V407" s="46"/>
      <c r="W407" s="46"/>
    </row>
    <row r="408" spans="1:23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6"/>
        <v>695479</v>
      </c>
      <c r="G408" s="103">
        <v>0</v>
      </c>
      <c r="H408" s="103">
        <v>695479</v>
      </c>
      <c r="I408" s="103">
        <v>0</v>
      </c>
      <c r="J408" s="103">
        <v>0</v>
      </c>
      <c r="K408" s="36"/>
      <c r="L408" s="231" t="s">
        <v>2293</v>
      </c>
      <c r="M408" s="94"/>
      <c r="N408" s="222"/>
      <c r="O408" s="96"/>
      <c r="P408" s="46"/>
      <c r="Q408" s="96"/>
      <c r="R408" s="94"/>
      <c r="S408" s="226"/>
      <c r="T408" s="96"/>
      <c r="U408" s="46"/>
      <c r="V408" s="46"/>
      <c r="W408" s="46"/>
    </row>
    <row r="409" spans="1:23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6"/>
        <v>299233</v>
      </c>
      <c r="G409" s="103">
        <v>0</v>
      </c>
      <c r="H409" s="103">
        <v>228846</v>
      </c>
      <c r="I409" s="103">
        <v>30000</v>
      </c>
      <c r="J409" s="103">
        <v>40387</v>
      </c>
      <c r="K409" s="36"/>
      <c r="L409" s="231" t="s">
        <v>2297</v>
      </c>
      <c r="M409" s="94"/>
      <c r="N409" s="222"/>
      <c r="O409" s="96"/>
      <c r="P409" s="46"/>
      <c r="Q409" s="96"/>
      <c r="R409" s="94"/>
      <c r="S409" s="226"/>
      <c r="T409" s="46"/>
      <c r="U409" s="46"/>
      <c r="V409" s="46"/>
      <c r="W409" s="46"/>
    </row>
    <row r="410" spans="1:23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16"/>
        <v>98865</v>
      </c>
      <c r="G410" s="103">
        <v>0</v>
      </c>
      <c r="H410" s="103">
        <v>98865</v>
      </c>
      <c r="I410" s="103">
        <v>0</v>
      </c>
      <c r="J410" s="103">
        <v>0</v>
      </c>
      <c r="K410" s="36"/>
      <c r="L410" s="231" t="s">
        <v>2291</v>
      </c>
      <c r="M410" s="94"/>
      <c r="N410" s="222"/>
      <c r="O410" s="96"/>
      <c r="P410" s="46"/>
      <c r="Q410" s="96"/>
      <c r="R410" s="94"/>
      <c r="S410" s="226"/>
      <c r="T410" s="46"/>
      <c r="U410" s="46"/>
      <c r="V410" s="46"/>
      <c r="W410" s="46"/>
    </row>
    <row r="411" spans="1:23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31" t="s">
        <v>9</v>
      </c>
      <c r="M411" s="94"/>
      <c r="N411" s="222"/>
      <c r="O411" s="96"/>
      <c r="P411" s="46"/>
      <c r="Q411" s="96"/>
      <c r="R411" s="94"/>
      <c r="S411" s="226"/>
      <c r="T411" s="96"/>
      <c r="U411" s="46"/>
      <c r="V411" s="46"/>
      <c r="W411" s="46"/>
    </row>
    <row r="412" spans="1:23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aca="true" t="shared" si="17" ref="F412:F438">G412+H412+I412+J412</f>
        <v>854021</v>
      </c>
      <c r="G412" s="103">
        <v>0</v>
      </c>
      <c r="H412" s="103">
        <v>349921</v>
      </c>
      <c r="I412" s="103">
        <v>30600</v>
      </c>
      <c r="J412" s="103">
        <v>473500</v>
      </c>
      <c r="K412" s="36"/>
      <c r="L412" s="231" t="s">
        <v>2293</v>
      </c>
      <c r="M412" s="94"/>
      <c r="N412" s="222"/>
      <c r="O412" s="77"/>
      <c r="P412" s="46"/>
      <c r="Q412" s="77"/>
      <c r="R412" s="94"/>
      <c r="S412" s="226"/>
      <c r="T412" s="46"/>
      <c r="U412" s="46"/>
      <c r="V412" s="46"/>
      <c r="W412" s="46"/>
    </row>
    <row r="413" spans="1:23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17"/>
        <v>31267</v>
      </c>
      <c r="G413" s="103">
        <v>0</v>
      </c>
      <c r="H413" s="103">
        <v>31267</v>
      </c>
      <c r="I413" s="103">
        <v>0</v>
      </c>
      <c r="J413" s="103">
        <v>0</v>
      </c>
      <c r="K413" s="36"/>
      <c r="L413" s="231" t="s">
        <v>2297</v>
      </c>
      <c r="M413" s="94"/>
      <c r="N413" s="222"/>
      <c r="O413" s="77"/>
      <c r="P413" s="46"/>
      <c r="Q413" s="96"/>
      <c r="R413" s="94"/>
      <c r="S413" s="226"/>
      <c r="T413" s="46"/>
      <c r="U413" s="46"/>
      <c r="V413" s="46"/>
      <c r="W413" s="46"/>
    </row>
    <row r="414" spans="1:23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17"/>
        <v>655825</v>
      </c>
      <c r="G414" s="103">
        <v>182000</v>
      </c>
      <c r="H414" s="103">
        <v>138941</v>
      </c>
      <c r="I414" s="103">
        <v>0</v>
      </c>
      <c r="J414" s="103">
        <v>334884</v>
      </c>
      <c r="K414" s="36"/>
      <c r="L414" s="231" t="s">
        <v>2293</v>
      </c>
      <c r="M414" s="94"/>
      <c r="N414" s="222"/>
      <c r="O414" s="77"/>
      <c r="P414" s="46"/>
      <c r="Q414" s="96"/>
      <c r="R414" s="94"/>
      <c r="S414" s="226"/>
      <c r="T414" s="96"/>
      <c r="U414" s="46"/>
      <c r="V414" s="46"/>
      <c r="W414" s="46"/>
    </row>
    <row r="415" spans="1:23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17"/>
        <v>2944922</v>
      </c>
      <c r="G415" s="103">
        <v>0</v>
      </c>
      <c r="H415" s="103">
        <v>352379</v>
      </c>
      <c r="I415" s="103">
        <v>0</v>
      </c>
      <c r="J415" s="103">
        <v>2592543</v>
      </c>
      <c r="K415" s="36"/>
      <c r="L415" s="231" t="s">
        <v>2293</v>
      </c>
      <c r="M415" s="94"/>
      <c r="N415" s="222"/>
      <c r="O415" s="96"/>
      <c r="P415" s="46"/>
      <c r="Q415" s="96"/>
      <c r="R415" s="94"/>
      <c r="S415" s="226"/>
      <c r="T415" s="46"/>
      <c r="U415" s="46"/>
      <c r="V415" s="46"/>
      <c r="W415" s="46"/>
    </row>
    <row r="416" spans="1:23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17"/>
        <v>4075274</v>
      </c>
      <c r="G416" s="103">
        <v>320500</v>
      </c>
      <c r="H416" s="103">
        <v>1262746</v>
      </c>
      <c r="I416" s="103">
        <v>758000</v>
      </c>
      <c r="J416" s="103">
        <v>1734028</v>
      </c>
      <c r="K416" s="36"/>
      <c r="L416" s="231" t="s">
        <v>2293</v>
      </c>
      <c r="M416" s="94"/>
      <c r="N416" s="222"/>
      <c r="O416" s="96"/>
      <c r="P416" s="46"/>
      <c r="Q416" s="96"/>
      <c r="R416" s="94"/>
      <c r="S416" s="226"/>
      <c r="T416" s="46"/>
      <c r="U416" s="46"/>
      <c r="V416" s="46"/>
      <c r="W416" s="46"/>
    </row>
    <row r="417" spans="1:23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17"/>
        <v>90314</v>
      </c>
      <c r="G417" s="103">
        <v>0</v>
      </c>
      <c r="H417" s="103">
        <v>90314</v>
      </c>
      <c r="I417" s="103">
        <v>0</v>
      </c>
      <c r="J417" s="103">
        <v>0</v>
      </c>
      <c r="K417" s="36"/>
      <c r="L417" s="231" t="s">
        <v>2297</v>
      </c>
      <c r="M417" s="94"/>
      <c r="N417" s="222"/>
      <c r="O417" s="77"/>
      <c r="P417" s="46"/>
      <c r="Q417" s="96"/>
      <c r="R417" s="94"/>
      <c r="S417" s="226"/>
      <c r="T417" s="96"/>
      <c r="U417" s="46"/>
      <c r="V417" s="46"/>
      <c r="W417" s="46"/>
    </row>
    <row r="418" spans="1:23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17"/>
        <v>2605786</v>
      </c>
      <c r="G418" s="103">
        <v>1347500</v>
      </c>
      <c r="H418" s="103">
        <v>617786</v>
      </c>
      <c r="I418" s="103">
        <v>640500</v>
      </c>
      <c r="J418" s="103">
        <v>0</v>
      </c>
      <c r="K418" s="36"/>
      <c r="L418" s="231" t="s">
        <v>2293</v>
      </c>
      <c r="M418" s="94"/>
      <c r="N418" s="222"/>
      <c r="O418" s="77"/>
      <c r="P418" s="46"/>
      <c r="Q418" s="77"/>
      <c r="R418" s="94"/>
      <c r="S418" s="226"/>
      <c r="T418" s="46"/>
      <c r="U418" s="46"/>
      <c r="V418" s="46"/>
      <c r="W418" s="46"/>
    </row>
    <row r="419" spans="1:23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7"/>
        <v>559812</v>
      </c>
      <c r="G419" s="103">
        <v>0</v>
      </c>
      <c r="H419" s="103">
        <v>233335</v>
      </c>
      <c r="I419" s="103">
        <v>14250</v>
      </c>
      <c r="J419" s="103">
        <v>312227</v>
      </c>
      <c r="K419" s="36"/>
      <c r="L419" s="231" t="s">
        <v>2293</v>
      </c>
      <c r="M419" s="94"/>
      <c r="N419" s="222"/>
      <c r="O419" s="77"/>
      <c r="P419" s="46"/>
      <c r="Q419" s="77"/>
      <c r="R419" s="94"/>
      <c r="S419" s="226"/>
      <c r="T419" s="46"/>
      <c r="U419" s="46"/>
      <c r="V419" s="46"/>
      <c r="W419" s="46"/>
    </row>
    <row r="420" spans="1:23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7"/>
        <v>904529</v>
      </c>
      <c r="G420" s="103">
        <v>531700</v>
      </c>
      <c r="H420" s="103">
        <v>366929</v>
      </c>
      <c r="I420" s="103">
        <v>0</v>
      </c>
      <c r="J420" s="103">
        <v>5900</v>
      </c>
      <c r="K420" s="36"/>
      <c r="L420" s="231" t="s">
        <v>2293</v>
      </c>
      <c r="M420" s="94"/>
      <c r="N420" s="222"/>
      <c r="O420" s="77"/>
      <c r="P420" s="46"/>
      <c r="Q420" s="96"/>
      <c r="R420" s="94"/>
      <c r="S420" s="226"/>
      <c r="T420" s="96"/>
      <c r="U420" s="46"/>
      <c r="V420" s="46"/>
      <c r="W420" s="46"/>
    </row>
    <row r="421" spans="1:23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7"/>
        <v>269663</v>
      </c>
      <c r="G421" s="103">
        <v>0</v>
      </c>
      <c r="H421" s="103">
        <v>269663</v>
      </c>
      <c r="I421" s="103">
        <v>0</v>
      </c>
      <c r="J421" s="103">
        <v>0</v>
      </c>
      <c r="K421" s="36"/>
      <c r="L421" s="231" t="s">
        <v>2297</v>
      </c>
      <c r="M421" s="94"/>
      <c r="N421" s="222"/>
      <c r="O421" s="77"/>
      <c r="P421" s="46"/>
      <c r="Q421" s="96"/>
      <c r="R421" s="94"/>
      <c r="S421" s="226"/>
      <c r="T421" s="96"/>
      <c r="U421" s="46"/>
      <c r="V421" s="46"/>
      <c r="W421" s="46"/>
    </row>
    <row r="422" spans="1:23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7"/>
        <v>2525423</v>
      </c>
      <c r="G422" s="103">
        <v>549900</v>
      </c>
      <c r="H422" s="103">
        <v>1847376</v>
      </c>
      <c r="I422" s="103">
        <v>0</v>
      </c>
      <c r="J422" s="103">
        <v>128147</v>
      </c>
      <c r="K422" s="36"/>
      <c r="L422" s="231" t="s">
        <v>2297</v>
      </c>
      <c r="M422" s="94"/>
      <c r="N422" s="222"/>
      <c r="O422" s="77"/>
      <c r="P422" s="46"/>
      <c r="Q422" s="96"/>
      <c r="R422" s="94"/>
      <c r="S422" s="226"/>
      <c r="T422" s="46"/>
      <c r="U422" s="46"/>
      <c r="V422" s="46"/>
      <c r="W422" s="46"/>
    </row>
    <row r="423" spans="1:23" s="5" customFormat="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7"/>
        <v>391058</v>
      </c>
      <c r="G423" s="103">
        <v>27000</v>
      </c>
      <c r="H423" s="103">
        <v>341946</v>
      </c>
      <c r="I423" s="103">
        <v>0</v>
      </c>
      <c r="J423" s="103">
        <v>22112</v>
      </c>
      <c r="K423" s="36"/>
      <c r="L423" s="231" t="s">
        <v>2297</v>
      </c>
      <c r="M423" s="94"/>
      <c r="N423" s="222"/>
      <c r="O423" s="77"/>
      <c r="P423" s="46"/>
      <c r="Q423" s="77"/>
      <c r="R423" s="94"/>
      <c r="S423" s="226"/>
      <c r="T423" s="46"/>
      <c r="U423" s="46"/>
      <c r="V423" s="46"/>
      <c r="W423" s="46"/>
    </row>
    <row r="424" spans="1:23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7"/>
        <v>447866</v>
      </c>
      <c r="G424" s="103">
        <v>0</v>
      </c>
      <c r="H424" s="103">
        <v>446366</v>
      </c>
      <c r="I424" s="103">
        <v>0</v>
      </c>
      <c r="J424" s="103">
        <v>1500</v>
      </c>
      <c r="K424" s="36"/>
      <c r="L424" s="231" t="s">
        <v>2297</v>
      </c>
      <c r="M424" s="94"/>
      <c r="N424" s="222"/>
      <c r="O424" s="77"/>
      <c r="P424" s="46"/>
      <c r="Q424" s="77"/>
      <c r="R424" s="94"/>
      <c r="S424" s="226"/>
      <c r="T424" s="96"/>
      <c r="U424" s="46"/>
      <c r="V424" s="46"/>
      <c r="W424" s="46"/>
    </row>
    <row r="425" spans="1:23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7"/>
        <v>117000</v>
      </c>
      <c r="G425" s="103">
        <v>0</v>
      </c>
      <c r="H425" s="103">
        <v>113996</v>
      </c>
      <c r="I425" s="103">
        <v>0</v>
      </c>
      <c r="J425" s="103">
        <v>3004</v>
      </c>
      <c r="K425" s="36"/>
      <c r="L425" s="231" t="s">
        <v>2293</v>
      </c>
      <c r="M425" s="94"/>
      <c r="N425" s="222"/>
      <c r="O425" s="77"/>
      <c r="P425" s="46"/>
      <c r="Q425" s="96"/>
      <c r="R425" s="94"/>
      <c r="S425" s="226"/>
      <c r="T425" s="96"/>
      <c r="U425" s="46"/>
      <c r="V425" s="46"/>
      <c r="W425" s="46"/>
    </row>
    <row r="426" spans="1:23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7"/>
        <v>3302092</v>
      </c>
      <c r="G426" s="103">
        <v>750100</v>
      </c>
      <c r="H426" s="103">
        <v>2371767</v>
      </c>
      <c r="I426" s="103">
        <v>0</v>
      </c>
      <c r="J426" s="103">
        <v>180225</v>
      </c>
      <c r="K426" s="36"/>
      <c r="L426" s="231" t="s">
        <v>2297</v>
      </c>
      <c r="M426" s="94"/>
      <c r="N426" s="222"/>
      <c r="O426" s="96"/>
      <c r="P426" s="46"/>
      <c r="Q426" s="96"/>
      <c r="R426" s="94"/>
      <c r="S426" s="226"/>
      <c r="T426" s="96"/>
      <c r="U426" s="46"/>
      <c r="V426" s="46"/>
      <c r="W426" s="46"/>
    </row>
    <row r="427" spans="1:23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7"/>
        <v>2748224</v>
      </c>
      <c r="G427" s="103">
        <v>0</v>
      </c>
      <c r="H427" s="103">
        <v>1660817</v>
      </c>
      <c r="I427" s="103">
        <v>1</v>
      </c>
      <c r="J427" s="103">
        <v>1087406</v>
      </c>
      <c r="K427" s="36"/>
      <c r="L427" s="231" t="s">
        <v>2297</v>
      </c>
      <c r="M427" s="94"/>
      <c r="N427" s="222"/>
      <c r="O427" s="77"/>
      <c r="P427" s="46"/>
      <c r="Q427" s="96"/>
      <c r="R427" s="94"/>
      <c r="S427" s="226"/>
      <c r="T427" s="46"/>
      <c r="U427" s="46"/>
      <c r="V427" s="46"/>
      <c r="W427" s="46"/>
    </row>
    <row r="428" spans="1:23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7"/>
        <v>2956750</v>
      </c>
      <c r="G428" s="103">
        <v>0</v>
      </c>
      <c r="H428" s="103">
        <v>0</v>
      </c>
      <c r="I428" s="103">
        <v>0</v>
      </c>
      <c r="J428" s="103">
        <v>2956750</v>
      </c>
      <c r="K428" s="36"/>
      <c r="L428" s="231" t="s">
        <v>2291</v>
      </c>
      <c r="M428" s="94"/>
      <c r="N428" s="222"/>
      <c r="O428" s="77"/>
      <c r="P428" s="46"/>
      <c r="Q428" s="96"/>
      <c r="R428" s="94"/>
      <c r="S428" s="226"/>
      <c r="T428" s="46"/>
      <c r="U428" s="46"/>
      <c r="V428" s="46"/>
      <c r="W428" s="46"/>
    </row>
    <row r="429" spans="1:23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7"/>
        <v>3246197</v>
      </c>
      <c r="G429" s="103">
        <v>0</v>
      </c>
      <c r="H429" s="103">
        <v>1101576</v>
      </c>
      <c r="I429" s="103">
        <v>0</v>
      </c>
      <c r="J429" s="103">
        <v>2144621</v>
      </c>
      <c r="K429" s="36"/>
      <c r="L429" s="231" t="s">
        <v>2293</v>
      </c>
      <c r="M429" s="94"/>
      <c r="N429" s="222"/>
      <c r="O429" s="77"/>
      <c r="P429" s="46"/>
      <c r="Q429" s="77"/>
      <c r="R429" s="94"/>
      <c r="S429" s="226"/>
      <c r="T429" s="96"/>
      <c r="U429" s="46"/>
      <c r="V429" s="46"/>
      <c r="W429" s="46"/>
    </row>
    <row r="430" spans="1:23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7"/>
        <v>405530</v>
      </c>
      <c r="G430" s="103">
        <v>0</v>
      </c>
      <c r="H430" s="103">
        <v>404427</v>
      </c>
      <c r="I430" s="103">
        <v>0</v>
      </c>
      <c r="J430" s="103">
        <v>1103</v>
      </c>
      <c r="K430" s="36"/>
      <c r="L430" s="231" t="s">
        <v>2293</v>
      </c>
      <c r="M430" s="94"/>
      <c r="N430" s="222"/>
      <c r="O430" s="77"/>
      <c r="P430" s="46"/>
      <c r="Q430" s="77"/>
      <c r="R430" s="94"/>
      <c r="S430" s="226"/>
      <c r="T430" s="46"/>
      <c r="U430" s="46"/>
      <c r="V430" s="46"/>
      <c r="W430" s="46"/>
    </row>
    <row r="431" spans="1:23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7"/>
        <v>81507</v>
      </c>
      <c r="G431" s="103">
        <v>0</v>
      </c>
      <c r="H431" s="103">
        <v>81507</v>
      </c>
      <c r="I431" s="103">
        <v>0</v>
      </c>
      <c r="J431" s="103">
        <v>0</v>
      </c>
      <c r="K431" s="36"/>
      <c r="L431" s="231" t="s">
        <v>2293</v>
      </c>
      <c r="M431" s="94"/>
      <c r="N431" s="222"/>
      <c r="O431" s="77"/>
      <c r="P431" s="46"/>
      <c r="Q431" s="96"/>
      <c r="R431" s="94"/>
      <c r="S431" s="226"/>
      <c r="T431" s="46"/>
      <c r="U431" s="46"/>
      <c r="V431" s="46"/>
      <c r="W431" s="46"/>
    </row>
    <row r="432" spans="1:23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7"/>
        <v>4121733</v>
      </c>
      <c r="G432" s="103">
        <v>2545600</v>
      </c>
      <c r="H432" s="103">
        <v>818117</v>
      </c>
      <c r="I432" s="103">
        <v>0</v>
      </c>
      <c r="J432" s="103">
        <v>758016</v>
      </c>
      <c r="K432" s="36"/>
      <c r="L432" s="231" t="s">
        <v>2297</v>
      </c>
      <c r="M432" s="94"/>
      <c r="N432" s="222"/>
      <c r="O432" s="96"/>
      <c r="P432" s="46"/>
      <c r="Q432" s="96"/>
      <c r="R432" s="94"/>
      <c r="S432" s="226"/>
      <c r="T432" s="46"/>
      <c r="U432" s="46"/>
      <c r="V432" s="46"/>
      <c r="W432" s="46"/>
    </row>
    <row r="433" spans="1:23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7"/>
        <v>1600</v>
      </c>
      <c r="G433" s="103">
        <v>0</v>
      </c>
      <c r="H433" s="103">
        <v>1600</v>
      </c>
      <c r="I433" s="103">
        <v>0</v>
      </c>
      <c r="J433" s="103">
        <v>0</v>
      </c>
      <c r="K433" s="36"/>
      <c r="L433" s="231" t="s">
        <v>2291</v>
      </c>
      <c r="M433" s="94"/>
      <c r="N433" s="222"/>
      <c r="O433" s="96"/>
      <c r="P433" s="46"/>
      <c r="Q433" s="77"/>
      <c r="R433" s="94"/>
      <c r="S433" s="226"/>
      <c r="T433" s="46"/>
      <c r="U433" s="46"/>
      <c r="V433" s="46"/>
      <c r="W433" s="46"/>
    </row>
    <row r="434" spans="1:23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7"/>
        <v>3261971</v>
      </c>
      <c r="G434" s="103">
        <v>715900</v>
      </c>
      <c r="H434" s="103">
        <v>1180668</v>
      </c>
      <c r="I434" s="103">
        <v>82000</v>
      </c>
      <c r="J434" s="103">
        <v>1283403</v>
      </c>
      <c r="K434" s="36"/>
      <c r="L434" s="231" t="s">
        <v>2297</v>
      </c>
      <c r="M434" s="94"/>
      <c r="N434" s="222"/>
      <c r="O434" s="77"/>
      <c r="P434" s="46"/>
      <c r="Q434" s="96"/>
      <c r="R434" s="94"/>
      <c r="S434" s="226"/>
      <c r="T434" s="46"/>
      <c r="U434" s="46"/>
      <c r="V434" s="46"/>
      <c r="W434" s="46"/>
    </row>
    <row r="435" spans="1:23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7"/>
        <v>312120</v>
      </c>
      <c r="G435" s="103">
        <v>0</v>
      </c>
      <c r="H435" s="103">
        <v>282820</v>
      </c>
      <c r="I435" s="103">
        <v>0</v>
      </c>
      <c r="J435" s="103">
        <v>29300</v>
      </c>
      <c r="K435" s="36"/>
      <c r="L435" s="231" t="s">
        <v>2293</v>
      </c>
      <c r="M435" s="94"/>
      <c r="N435" s="222"/>
      <c r="O435" s="77"/>
      <c r="P435" s="46"/>
      <c r="Q435" s="96"/>
      <c r="R435" s="94"/>
      <c r="S435" s="226"/>
      <c r="T435" s="96"/>
      <c r="U435" s="46"/>
      <c r="V435" s="46"/>
      <c r="W435" s="46"/>
    </row>
    <row r="436" spans="1:23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7"/>
        <v>904661</v>
      </c>
      <c r="G436" s="103">
        <v>0</v>
      </c>
      <c r="H436" s="103">
        <v>594796</v>
      </c>
      <c r="I436" s="103">
        <v>15800</v>
      </c>
      <c r="J436" s="103">
        <v>294065</v>
      </c>
      <c r="K436" s="36"/>
      <c r="L436" s="231" t="s">
        <v>2297</v>
      </c>
      <c r="M436" s="94"/>
      <c r="N436" s="222"/>
      <c r="O436" s="96"/>
      <c r="P436" s="46"/>
      <c r="Q436" s="77"/>
      <c r="R436" s="94"/>
      <c r="S436" s="226"/>
      <c r="T436" s="96"/>
      <c r="U436" s="46"/>
      <c r="V436" s="46"/>
      <c r="W436" s="46"/>
    </row>
    <row r="437" spans="1:23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7"/>
        <v>1026531</v>
      </c>
      <c r="G437" s="103">
        <v>0</v>
      </c>
      <c r="H437" s="103">
        <v>747831</v>
      </c>
      <c r="I437" s="103">
        <v>0</v>
      </c>
      <c r="J437" s="103">
        <v>278700</v>
      </c>
      <c r="K437" s="36"/>
      <c r="L437" s="231" t="s">
        <v>2297</v>
      </c>
      <c r="M437" s="94"/>
      <c r="N437" s="222"/>
      <c r="O437" s="96"/>
      <c r="P437" s="46"/>
      <c r="Q437" s="96"/>
      <c r="R437" s="94"/>
      <c r="S437" s="226"/>
      <c r="T437" s="96"/>
      <c r="U437" s="46"/>
      <c r="V437" s="46"/>
      <c r="W437" s="46"/>
    </row>
    <row r="438" spans="1:23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7"/>
        <v>39829</v>
      </c>
      <c r="G438" s="103">
        <v>0</v>
      </c>
      <c r="H438" s="103">
        <v>37329</v>
      </c>
      <c r="I438" s="103">
        <v>0</v>
      </c>
      <c r="J438" s="103">
        <v>2500</v>
      </c>
      <c r="K438" s="36"/>
      <c r="L438" s="231" t="s">
        <v>2293</v>
      </c>
      <c r="M438" s="94"/>
      <c r="N438" s="222"/>
      <c r="O438" s="77"/>
      <c r="P438" s="46"/>
      <c r="Q438" s="77"/>
      <c r="R438" s="94"/>
      <c r="S438" s="226"/>
      <c r="T438" s="46"/>
      <c r="U438" s="46"/>
      <c r="V438" s="46"/>
      <c r="W438" s="46"/>
    </row>
    <row r="439" spans="1:23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 t="s">
        <v>9</v>
      </c>
      <c r="G439" s="102" t="s">
        <v>9</v>
      </c>
      <c r="H439" s="102" t="s">
        <v>9</v>
      </c>
      <c r="I439" s="102" t="s">
        <v>9</v>
      </c>
      <c r="J439" s="102" t="s">
        <v>9</v>
      </c>
      <c r="K439" s="36"/>
      <c r="L439" s="231" t="s">
        <v>9</v>
      </c>
      <c r="M439" s="94"/>
      <c r="N439" s="222"/>
      <c r="O439" s="96"/>
      <c r="P439" s="46"/>
      <c r="Q439" s="77"/>
      <c r="R439" s="94"/>
      <c r="S439" s="226"/>
      <c r="T439" s="46"/>
      <c r="U439" s="46"/>
      <c r="V439" s="46"/>
      <c r="W439" s="46"/>
    </row>
    <row r="440" spans="1:23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aca="true" t="shared" si="18" ref="F440:F447">G440+H440+I440+J440</f>
        <v>2613484</v>
      </c>
      <c r="G440" s="103">
        <v>1514400</v>
      </c>
      <c r="H440" s="103">
        <v>1054984</v>
      </c>
      <c r="I440" s="103">
        <v>22100</v>
      </c>
      <c r="J440" s="103">
        <v>22000</v>
      </c>
      <c r="K440" s="36"/>
      <c r="L440" s="231" t="s">
        <v>2293</v>
      </c>
      <c r="M440" s="94"/>
      <c r="N440" s="222"/>
      <c r="O440" s="77"/>
      <c r="P440" s="46"/>
      <c r="Q440" s="96"/>
      <c r="R440" s="94"/>
      <c r="S440" s="226"/>
      <c r="T440" s="46"/>
      <c r="U440" s="46"/>
      <c r="V440" s="46"/>
      <c r="W440" s="46"/>
    </row>
    <row r="441" spans="1:23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8"/>
        <v>1560482</v>
      </c>
      <c r="G441" s="103">
        <v>95500</v>
      </c>
      <c r="H441" s="103">
        <v>730112</v>
      </c>
      <c r="I441" s="103">
        <v>0</v>
      </c>
      <c r="J441" s="103">
        <v>734870</v>
      </c>
      <c r="K441" s="36"/>
      <c r="L441" s="231" t="s">
        <v>2293</v>
      </c>
      <c r="M441" s="94"/>
      <c r="N441" s="222"/>
      <c r="O441" s="77"/>
      <c r="P441" s="46"/>
      <c r="Q441" s="96"/>
      <c r="R441" s="94"/>
      <c r="S441" s="226"/>
      <c r="T441" s="96"/>
      <c r="U441" s="46"/>
      <c r="V441" s="46"/>
      <c r="W441" s="46"/>
    </row>
    <row r="442" spans="1:23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8"/>
        <v>13625</v>
      </c>
      <c r="G442" s="103">
        <v>0</v>
      </c>
      <c r="H442" s="103">
        <v>13625</v>
      </c>
      <c r="I442" s="103">
        <v>0</v>
      </c>
      <c r="J442" s="103">
        <v>0</v>
      </c>
      <c r="K442" s="36"/>
      <c r="L442" s="231" t="s">
        <v>2293</v>
      </c>
      <c r="M442" s="94"/>
      <c r="N442" s="222"/>
      <c r="O442" s="96"/>
      <c r="P442" s="46"/>
      <c r="Q442" s="96"/>
      <c r="R442" s="94"/>
      <c r="S442" s="226"/>
      <c r="T442" s="96"/>
      <c r="U442" s="46"/>
      <c r="V442" s="46"/>
      <c r="W442" s="46"/>
    </row>
    <row r="443" spans="1:23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8"/>
        <v>38191</v>
      </c>
      <c r="G443" s="103">
        <v>0</v>
      </c>
      <c r="H443" s="103">
        <v>38191</v>
      </c>
      <c r="I443" s="103">
        <v>0</v>
      </c>
      <c r="J443" s="103">
        <v>0</v>
      </c>
      <c r="K443" s="36"/>
      <c r="L443" s="231" t="s">
        <v>2297</v>
      </c>
      <c r="M443" s="94"/>
      <c r="N443" s="222"/>
      <c r="O443" s="77"/>
      <c r="P443" s="46"/>
      <c r="Q443" s="96"/>
      <c r="R443" s="94"/>
      <c r="S443" s="226"/>
      <c r="T443" s="46"/>
      <c r="U443" s="46"/>
      <c r="V443" s="46"/>
      <c r="W443" s="46"/>
    </row>
    <row r="444" spans="1:23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8"/>
        <v>773115</v>
      </c>
      <c r="G444" s="103">
        <v>0</v>
      </c>
      <c r="H444" s="103">
        <v>450865</v>
      </c>
      <c r="I444" s="103">
        <v>0</v>
      </c>
      <c r="J444" s="103">
        <v>322250</v>
      </c>
      <c r="K444" s="36"/>
      <c r="L444" s="231" t="s">
        <v>2293</v>
      </c>
      <c r="M444" s="94"/>
      <c r="N444" s="222"/>
      <c r="O444" s="77"/>
      <c r="P444" s="46"/>
      <c r="Q444" s="96"/>
      <c r="R444" s="94"/>
      <c r="S444" s="226"/>
      <c r="T444" s="46"/>
      <c r="U444" s="46"/>
      <c r="V444" s="46"/>
      <c r="W444" s="46"/>
    </row>
    <row r="445" spans="1:23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8"/>
        <v>1686016</v>
      </c>
      <c r="G445" s="103">
        <v>1356000</v>
      </c>
      <c r="H445" s="103">
        <v>263466</v>
      </c>
      <c r="I445" s="103">
        <v>0</v>
      </c>
      <c r="J445" s="103">
        <v>66550</v>
      </c>
      <c r="K445" s="36"/>
      <c r="L445" s="231" t="s">
        <v>2293</v>
      </c>
      <c r="M445" s="94"/>
      <c r="N445" s="222"/>
      <c r="O445" s="77"/>
      <c r="P445" s="46"/>
      <c r="Q445" s="77"/>
      <c r="R445" s="94"/>
      <c r="S445" s="226"/>
      <c r="T445" s="96"/>
      <c r="U445" s="46"/>
      <c r="V445" s="46"/>
      <c r="W445" s="46"/>
    </row>
    <row r="446" spans="1:23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18"/>
        <v>17233141</v>
      </c>
      <c r="G446" s="103">
        <v>903756</v>
      </c>
      <c r="H446" s="103">
        <v>1113185</v>
      </c>
      <c r="I446" s="103">
        <v>15196200</v>
      </c>
      <c r="J446" s="103">
        <v>20000</v>
      </c>
      <c r="K446" s="36"/>
      <c r="L446" s="231" t="s">
        <v>2293</v>
      </c>
      <c r="M446" s="94"/>
      <c r="N446" s="222"/>
      <c r="O446" s="96"/>
      <c r="P446" s="46"/>
      <c r="Q446" s="96"/>
      <c r="R446" s="94"/>
      <c r="S446" s="226"/>
      <c r="T446" s="96"/>
      <c r="U446" s="46"/>
      <c r="V446" s="46"/>
      <c r="W446" s="46"/>
    </row>
    <row r="447" spans="1:23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18"/>
        <v>3619961</v>
      </c>
      <c r="G447" s="103">
        <v>1127650</v>
      </c>
      <c r="H447" s="103">
        <v>764644</v>
      </c>
      <c r="I447" s="103">
        <v>1651242</v>
      </c>
      <c r="J447" s="103">
        <v>76425</v>
      </c>
      <c r="K447" s="36"/>
      <c r="L447" s="231" t="s">
        <v>2293</v>
      </c>
      <c r="M447" s="94"/>
      <c r="N447" s="222"/>
      <c r="O447" s="77"/>
      <c r="P447" s="46"/>
      <c r="Q447" s="96"/>
      <c r="R447" s="94"/>
      <c r="S447" s="226"/>
      <c r="T447" s="46"/>
      <c r="U447" s="46"/>
      <c r="V447" s="46"/>
      <c r="W447" s="46"/>
    </row>
    <row r="448" spans="1:23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 t="s">
        <v>9</v>
      </c>
      <c r="G448" s="102" t="s">
        <v>9</v>
      </c>
      <c r="H448" s="102" t="s">
        <v>9</v>
      </c>
      <c r="I448" s="102" t="s">
        <v>9</v>
      </c>
      <c r="J448" s="102" t="s">
        <v>9</v>
      </c>
      <c r="K448" s="62"/>
      <c r="L448" s="231" t="s">
        <v>9</v>
      </c>
      <c r="M448" s="94"/>
      <c r="N448" s="222"/>
      <c r="O448" s="96"/>
      <c r="P448" s="46"/>
      <c r="Q448" s="77"/>
      <c r="R448" s="94"/>
      <c r="S448" s="226"/>
      <c r="T448" s="96"/>
      <c r="U448" s="46"/>
      <c r="V448" s="46"/>
      <c r="W448" s="46"/>
    </row>
    <row r="449" spans="1:23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>G449+H449+I449+J449</f>
        <v>4176657</v>
      </c>
      <c r="G449" s="103">
        <v>2255247</v>
      </c>
      <c r="H449" s="103">
        <v>1814810</v>
      </c>
      <c r="I449" s="103">
        <v>0</v>
      </c>
      <c r="J449" s="103">
        <v>106600</v>
      </c>
      <c r="K449" s="36"/>
      <c r="L449" s="231" t="s">
        <v>2293</v>
      </c>
      <c r="M449" s="94"/>
      <c r="N449" s="222"/>
      <c r="O449" s="77"/>
      <c r="P449" s="46"/>
      <c r="Q449" s="77"/>
      <c r="R449" s="94"/>
      <c r="S449" s="226"/>
      <c r="T449" s="46"/>
      <c r="U449" s="46"/>
      <c r="V449" s="46"/>
      <c r="W449" s="46"/>
    </row>
    <row r="450" spans="1:23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>G450+H450+I450+J450</f>
        <v>10004965</v>
      </c>
      <c r="G450" s="103">
        <v>7412236</v>
      </c>
      <c r="H450" s="103">
        <v>1697435</v>
      </c>
      <c r="I450" s="103">
        <v>0</v>
      </c>
      <c r="J450" s="103">
        <v>895294</v>
      </c>
      <c r="K450" s="36"/>
      <c r="L450" s="231" t="s">
        <v>2293</v>
      </c>
      <c r="M450" s="94"/>
      <c r="N450" s="222"/>
      <c r="O450" s="96"/>
      <c r="P450" s="46"/>
      <c r="Q450" s="77"/>
      <c r="R450" s="94"/>
      <c r="S450" s="226"/>
      <c r="T450" s="46"/>
      <c r="U450" s="46"/>
      <c r="V450" s="46"/>
      <c r="W450" s="46"/>
    </row>
    <row r="451" spans="1:23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>G451+H451+I451+J451</f>
        <v>15295043</v>
      </c>
      <c r="G451" s="103">
        <v>7790926</v>
      </c>
      <c r="H451" s="103">
        <v>2623845</v>
      </c>
      <c r="I451" s="103">
        <v>2057242</v>
      </c>
      <c r="J451" s="103">
        <v>2823030</v>
      </c>
      <c r="K451" s="36"/>
      <c r="L451" s="231" t="s">
        <v>2293</v>
      </c>
      <c r="M451" s="94"/>
      <c r="N451" s="222"/>
      <c r="O451" s="77"/>
      <c r="P451" s="46"/>
      <c r="Q451" s="77"/>
      <c r="R451" s="94"/>
      <c r="S451" s="226"/>
      <c r="T451" s="46"/>
      <c r="U451" s="46"/>
      <c r="V451" s="46"/>
      <c r="W451" s="46"/>
    </row>
    <row r="452" spans="1:23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>G452+H452+I452+J452</f>
        <v>322000</v>
      </c>
      <c r="G452" s="103">
        <v>269000</v>
      </c>
      <c r="H452" s="103">
        <v>43000</v>
      </c>
      <c r="I452" s="103">
        <v>0</v>
      </c>
      <c r="J452" s="103">
        <v>10000</v>
      </c>
      <c r="K452" s="36"/>
      <c r="L452" s="231" t="s">
        <v>2293</v>
      </c>
      <c r="M452" s="94"/>
      <c r="N452" s="222"/>
      <c r="O452" s="77"/>
      <c r="P452" s="46"/>
      <c r="Q452" s="77"/>
      <c r="R452" s="94"/>
      <c r="S452" s="226"/>
      <c r="T452" s="96"/>
      <c r="U452" s="46"/>
      <c r="V452" s="46"/>
      <c r="W452" s="46"/>
    </row>
    <row r="453" spans="1:23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 t="s">
        <v>9</v>
      </c>
      <c r="G453" s="102" t="s">
        <v>9</v>
      </c>
      <c r="H453" s="102" t="s">
        <v>9</v>
      </c>
      <c r="I453" s="102" t="s">
        <v>9</v>
      </c>
      <c r="J453" s="102" t="s">
        <v>9</v>
      </c>
      <c r="K453" s="36"/>
      <c r="L453" s="231" t="s">
        <v>9</v>
      </c>
      <c r="M453" s="94"/>
      <c r="N453" s="222"/>
      <c r="O453" s="77"/>
      <c r="P453" s="46"/>
      <c r="Q453" s="77"/>
      <c r="R453" s="94"/>
      <c r="S453" s="226"/>
      <c r="T453" s="46"/>
      <c r="U453" s="46"/>
      <c r="V453" s="46"/>
      <c r="W453" s="46"/>
    </row>
    <row r="454" spans="1:23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>G454+H454+I454+J454</f>
        <v>264512</v>
      </c>
      <c r="G454" s="103">
        <v>0</v>
      </c>
      <c r="H454" s="103">
        <v>264512</v>
      </c>
      <c r="I454" s="103">
        <v>0</v>
      </c>
      <c r="J454" s="103">
        <v>0</v>
      </c>
      <c r="K454" s="36"/>
      <c r="L454" s="231" t="s">
        <v>2297</v>
      </c>
      <c r="M454" s="94"/>
      <c r="N454" s="222"/>
      <c r="O454" s="77"/>
      <c r="P454" s="46"/>
      <c r="Q454" s="77"/>
      <c r="R454" s="230"/>
      <c r="S454" s="46"/>
      <c r="T454" s="46"/>
      <c r="U454" s="46"/>
      <c r="V454" s="46"/>
      <c r="W454" s="46"/>
    </row>
    <row r="455" spans="1:23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 t="s">
        <v>9</v>
      </c>
      <c r="G455" s="102" t="s">
        <v>9</v>
      </c>
      <c r="H455" s="102" t="s">
        <v>9</v>
      </c>
      <c r="I455" s="102" t="s">
        <v>9</v>
      </c>
      <c r="J455" s="102" t="s">
        <v>9</v>
      </c>
      <c r="K455" s="36"/>
      <c r="L455" s="231" t="s">
        <v>9</v>
      </c>
      <c r="M455" s="94"/>
      <c r="N455" s="222"/>
      <c r="O455" s="77"/>
      <c r="P455" s="46"/>
      <c r="Q455" s="77"/>
      <c r="R455" s="230"/>
      <c r="S455" s="46"/>
      <c r="T455" s="46"/>
      <c r="U455" s="46"/>
      <c r="V455" s="46"/>
      <c r="W455" s="46"/>
    </row>
    <row r="456" spans="1:23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>G456+H456+I456+J456</f>
        <v>1758088</v>
      </c>
      <c r="G456" s="103">
        <v>533700</v>
      </c>
      <c r="H456" s="103">
        <v>1196387</v>
      </c>
      <c r="I456" s="103">
        <v>0</v>
      </c>
      <c r="J456" s="103">
        <v>28001</v>
      </c>
      <c r="K456" s="36"/>
      <c r="L456" s="231" t="s">
        <v>2293</v>
      </c>
      <c r="M456" s="94"/>
      <c r="N456" s="222"/>
      <c r="O456" s="96"/>
      <c r="P456" s="46"/>
      <c r="Q456" s="77"/>
      <c r="R456" s="230"/>
      <c r="S456" s="46"/>
      <c r="T456" s="46"/>
      <c r="U456" s="46"/>
      <c r="V456" s="46"/>
      <c r="W456" s="46"/>
    </row>
    <row r="457" spans="1:23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>G457+H457+I457+J457</f>
        <v>17245</v>
      </c>
      <c r="G457" s="103">
        <v>0</v>
      </c>
      <c r="H457" s="103">
        <v>12980</v>
      </c>
      <c r="I457" s="103">
        <v>0</v>
      </c>
      <c r="J457" s="103">
        <v>4265</v>
      </c>
      <c r="K457" s="36"/>
      <c r="L457" s="231" t="s">
        <v>2293</v>
      </c>
      <c r="M457" s="94"/>
      <c r="N457" s="222"/>
      <c r="O457" s="96"/>
      <c r="P457" s="46"/>
      <c r="Q457" s="77"/>
      <c r="R457" s="230"/>
      <c r="S457" s="46"/>
      <c r="T457" s="46"/>
      <c r="U457" s="46"/>
      <c r="V457" s="46"/>
      <c r="W457" s="46"/>
    </row>
    <row r="458" spans="1:23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>G458+H458+I458+J458</f>
        <v>110588</v>
      </c>
      <c r="G458" s="103">
        <v>0</v>
      </c>
      <c r="H458" s="103">
        <v>94526</v>
      </c>
      <c r="I458" s="103">
        <v>0</v>
      </c>
      <c r="J458" s="103">
        <v>16062</v>
      </c>
      <c r="K458" s="36"/>
      <c r="L458" s="231" t="s">
        <v>2297</v>
      </c>
      <c r="M458" s="94"/>
      <c r="N458" s="222"/>
      <c r="O458" s="96"/>
      <c r="P458" s="46"/>
      <c r="Q458" s="77"/>
      <c r="R458" s="230"/>
      <c r="S458" s="46"/>
      <c r="T458" s="46"/>
      <c r="U458" s="46"/>
      <c r="V458" s="46"/>
      <c r="W458" s="46"/>
    </row>
    <row r="459" spans="1:23" s="5" customFormat="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 t="s">
        <v>9</v>
      </c>
      <c r="G459" s="102" t="s">
        <v>9</v>
      </c>
      <c r="H459" s="102" t="s">
        <v>9</v>
      </c>
      <c r="I459" s="102" t="s">
        <v>9</v>
      </c>
      <c r="J459" s="102" t="s">
        <v>9</v>
      </c>
      <c r="K459" s="36"/>
      <c r="L459" s="231" t="s">
        <v>9</v>
      </c>
      <c r="M459" s="94"/>
      <c r="N459" s="222"/>
      <c r="O459" s="77"/>
      <c r="P459" s="46"/>
      <c r="Q459" s="96"/>
      <c r="R459" s="230"/>
      <c r="S459" s="46"/>
      <c r="T459" s="46"/>
      <c r="U459" s="46"/>
      <c r="V459" s="46"/>
      <c r="W459" s="46"/>
    </row>
    <row r="460" spans="1:23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>G460+H460+I460+J460</f>
        <v>1526410</v>
      </c>
      <c r="G460" s="103">
        <v>1053250</v>
      </c>
      <c r="H460" s="103">
        <v>465660</v>
      </c>
      <c r="I460" s="103">
        <v>0</v>
      </c>
      <c r="J460" s="103">
        <v>7500</v>
      </c>
      <c r="K460" s="36"/>
      <c r="L460" s="231" t="s">
        <v>2297</v>
      </c>
      <c r="M460" s="94"/>
      <c r="N460" s="222"/>
      <c r="O460" s="77"/>
      <c r="P460" s="46"/>
      <c r="Q460" s="96"/>
      <c r="R460" s="230"/>
      <c r="S460" s="46"/>
      <c r="T460" s="46"/>
      <c r="U460" s="46"/>
      <c r="V460" s="46"/>
      <c r="W460" s="46"/>
    </row>
    <row r="461" spans="1:23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>G461+H461+I461+J461</f>
        <v>8119489</v>
      </c>
      <c r="G461" s="103">
        <v>6788418</v>
      </c>
      <c r="H461" s="103">
        <v>1325071</v>
      </c>
      <c r="I461" s="103">
        <v>0</v>
      </c>
      <c r="J461" s="103">
        <v>6000</v>
      </c>
      <c r="K461" s="36"/>
      <c r="L461" s="231" t="s">
        <v>2293</v>
      </c>
      <c r="M461" s="94"/>
      <c r="N461" s="222"/>
      <c r="O461" s="77"/>
      <c r="P461" s="46"/>
      <c r="Q461" s="96"/>
      <c r="R461" s="230"/>
      <c r="S461" s="46"/>
      <c r="T461" s="46"/>
      <c r="U461" s="46"/>
      <c r="V461" s="46"/>
      <c r="W461" s="46"/>
    </row>
    <row r="462" spans="1:23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>G462+H462+I462+J462</f>
        <v>3261729</v>
      </c>
      <c r="G462" s="103">
        <v>1346100</v>
      </c>
      <c r="H462" s="103">
        <v>970529</v>
      </c>
      <c r="I462" s="103">
        <v>21000</v>
      </c>
      <c r="J462" s="103">
        <v>924100</v>
      </c>
      <c r="K462" s="36"/>
      <c r="L462" s="231" t="s">
        <v>2293</v>
      </c>
      <c r="M462" s="94"/>
      <c r="N462" s="222"/>
      <c r="O462" s="77"/>
      <c r="P462" s="46"/>
      <c r="Q462" s="96"/>
      <c r="R462" s="230"/>
      <c r="S462" s="46"/>
      <c r="T462" s="46"/>
      <c r="U462" s="46"/>
      <c r="V462" s="46"/>
      <c r="W462" s="46"/>
    </row>
    <row r="463" spans="1:23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>G463+H463+I463+J463</f>
        <v>1675351</v>
      </c>
      <c r="G463" s="103">
        <v>1580200</v>
      </c>
      <c r="H463" s="103">
        <v>92150</v>
      </c>
      <c r="I463" s="103">
        <v>0</v>
      </c>
      <c r="J463" s="103">
        <v>3001</v>
      </c>
      <c r="K463" s="36"/>
      <c r="L463" s="231" t="s">
        <v>2293</v>
      </c>
      <c r="M463" s="94"/>
      <c r="N463" s="222"/>
      <c r="O463" s="77"/>
      <c r="P463" s="46"/>
      <c r="Q463" s="96"/>
      <c r="R463" s="230"/>
      <c r="S463" s="46"/>
      <c r="T463" s="46"/>
      <c r="U463" s="46"/>
      <c r="V463" s="46"/>
      <c r="W463" s="46"/>
    </row>
    <row r="464" spans="1:23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 t="s">
        <v>9</v>
      </c>
      <c r="G464" s="102" t="s">
        <v>9</v>
      </c>
      <c r="H464" s="102" t="s">
        <v>9</v>
      </c>
      <c r="I464" s="102" t="s">
        <v>9</v>
      </c>
      <c r="J464" s="102" t="s">
        <v>9</v>
      </c>
      <c r="K464" s="36"/>
      <c r="L464" s="231" t="s">
        <v>9</v>
      </c>
      <c r="M464" s="94"/>
      <c r="N464" s="222"/>
      <c r="O464" s="96"/>
      <c r="P464" s="46"/>
      <c r="Q464" s="77"/>
      <c r="R464" s="230"/>
      <c r="S464" s="46"/>
      <c r="T464" s="46"/>
      <c r="U464" s="46"/>
      <c r="V464" s="46"/>
      <c r="W464" s="46"/>
    </row>
    <row r="465" spans="1:23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 t="s">
        <v>9</v>
      </c>
      <c r="G465" s="102" t="s">
        <v>9</v>
      </c>
      <c r="H465" s="102" t="s">
        <v>9</v>
      </c>
      <c r="I465" s="102" t="s">
        <v>9</v>
      </c>
      <c r="J465" s="102" t="s">
        <v>9</v>
      </c>
      <c r="K465" s="36"/>
      <c r="L465" s="231" t="s">
        <v>9</v>
      </c>
      <c r="M465" s="94"/>
      <c r="N465" s="222"/>
      <c r="O465" s="77"/>
      <c r="P465" s="46"/>
      <c r="Q465" s="77"/>
      <c r="R465" s="230"/>
      <c r="S465" s="46"/>
      <c r="T465" s="46"/>
      <c r="U465" s="46"/>
      <c r="V465" s="46"/>
      <c r="W465" s="46"/>
    </row>
    <row r="466" spans="1:23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31" t="s">
        <v>9</v>
      </c>
      <c r="M466" s="94"/>
      <c r="N466" s="222"/>
      <c r="O466" s="77"/>
      <c r="P466" s="46"/>
      <c r="Q466" s="96"/>
      <c r="R466" s="230"/>
      <c r="S466" s="46"/>
      <c r="T466" s="46"/>
      <c r="U466" s="46"/>
      <c r="V466" s="46"/>
      <c r="W466" s="46"/>
    </row>
    <row r="467" spans="1:23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>G467+H467+I467+J467</f>
        <v>2703119</v>
      </c>
      <c r="G467" s="103">
        <v>2444680</v>
      </c>
      <c r="H467" s="103">
        <v>191439</v>
      </c>
      <c r="I467" s="103">
        <v>0</v>
      </c>
      <c r="J467" s="103">
        <v>67000</v>
      </c>
      <c r="K467" s="36"/>
      <c r="L467" s="231" t="s">
        <v>2297</v>
      </c>
      <c r="M467" s="94"/>
      <c r="N467" s="222"/>
      <c r="O467" s="77"/>
      <c r="P467" s="46"/>
      <c r="Q467" s="96"/>
      <c r="R467" s="230"/>
      <c r="S467" s="46"/>
      <c r="T467" s="46"/>
      <c r="U467" s="46"/>
      <c r="V467" s="46"/>
      <c r="W467" s="46"/>
    </row>
    <row r="468" spans="1:23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>G468+H468+I468+J468</f>
        <v>1307952</v>
      </c>
      <c r="G468" s="103">
        <v>530001</v>
      </c>
      <c r="H468" s="103">
        <v>612407</v>
      </c>
      <c r="I468" s="103">
        <v>0</v>
      </c>
      <c r="J468" s="103">
        <v>165544</v>
      </c>
      <c r="K468" s="36"/>
      <c r="L468" s="231" t="s">
        <v>2293</v>
      </c>
      <c r="M468" s="94"/>
      <c r="N468" s="222"/>
      <c r="O468" s="96"/>
      <c r="P468" s="46"/>
      <c r="Q468" s="96"/>
      <c r="R468" s="230"/>
      <c r="S468" s="46"/>
      <c r="T468" s="46"/>
      <c r="U468" s="46"/>
      <c r="V468" s="46"/>
      <c r="W468" s="46"/>
    </row>
    <row r="469" spans="1:23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 t="s">
        <v>9</v>
      </c>
      <c r="G469" s="102" t="s">
        <v>9</v>
      </c>
      <c r="H469" s="102" t="s">
        <v>9</v>
      </c>
      <c r="I469" s="102" t="s">
        <v>9</v>
      </c>
      <c r="J469" s="102" t="s">
        <v>9</v>
      </c>
      <c r="K469" s="36"/>
      <c r="L469" s="231" t="s">
        <v>9</v>
      </c>
      <c r="M469" s="94"/>
      <c r="N469" s="222"/>
      <c r="O469" s="77"/>
      <c r="P469" s="46"/>
      <c r="Q469" s="77"/>
      <c r="R469" s="230"/>
      <c r="S469" s="46"/>
      <c r="T469" s="46"/>
      <c r="U469" s="46"/>
      <c r="V469" s="46"/>
      <c r="W469" s="46"/>
    </row>
    <row r="470" spans="1:23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>G470+H470+I470+J470</f>
        <v>295950</v>
      </c>
      <c r="G470" s="103">
        <v>0</v>
      </c>
      <c r="H470" s="103">
        <v>204950</v>
      </c>
      <c r="I470" s="103">
        <v>0</v>
      </c>
      <c r="J470" s="103">
        <v>91000</v>
      </c>
      <c r="K470" s="36"/>
      <c r="L470" s="231" t="s">
        <v>2293</v>
      </c>
      <c r="M470" s="94"/>
      <c r="N470" s="222"/>
      <c r="O470" s="77"/>
      <c r="P470" s="46"/>
      <c r="Q470" s="77"/>
      <c r="R470" s="230"/>
      <c r="S470" s="46"/>
      <c r="T470" s="46"/>
      <c r="U470" s="46"/>
      <c r="V470" s="46"/>
      <c r="W470" s="46"/>
    </row>
    <row r="471" spans="1:23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 t="s">
        <v>9</v>
      </c>
      <c r="G471" s="102" t="s">
        <v>9</v>
      </c>
      <c r="H471" s="102" t="s">
        <v>9</v>
      </c>
      <c r="I471" s="102" t="s">
        <v>9</v>
      </c>
      <c r="J471" s="102" t="s">
        <v>9</v>
      </c>
      <c r="K471" s="36"/>
      <c r="L471" s="231" t="s">
        <v>9</v>
      </c>
      <c r="M471" s="94"/>
      <c r="N471" s="222"/>
      <c r="O471" s="96"/>
      <c r="P471" s="46"/>
      <c r="Q471" s="77"/>
      <c r="R471" s="230"/>
      <c r="S471" s="46"/>
      <c r="T471" s="46"/>
      <c r="U471" s="46"/>
      <c r="V471" s="46"/>
      <c r="W471" s="46"/>
    </row>
    <row r="472" spans="1:23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>G472+H472+I472+J472</f>
        <v>1884600</v>
      </c>
      <c r="G472" s="103">
        <v>999400</v>
      </c>
      <c r="H472" s="103">
        <v>85000</v>
      </c>
      <c r="I472" s="103">
        <v>722150</v>
      </c>
      <c r="J472" s="103">
        <v>78050</v>
      </c>
      <c r="K472" s="36"/>
      <c r="L472" s="231" t="s">
        <v>2297</v>
      </c>
      <c r="M472" s="94"/>
      <c r="N472" s="222"/>
      <c r="O472" s="96"/>
      <c r="P472" s="46"/>
      <c r="Q472" s="96"/>
      <c r="R472" s="230"/>
      <c r="S472" s="46"/>
      <c r="T472" s="46"/>
      <c r="U472" s="46"/>
      <c r="V472" s="46"/>
      <c r="W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>G473+H473+I473+J473</f>
        <v>123398</v>
      </c>
      <c r="G473" s="103">
        <v>0</v>
      </c>
      <c r="H473" s="103">
        <v>38797</v>
      </c>
      <c r="I473" s="103">
        <v>0</v>
      </c>
      <c r="J473" s="103">
        <v>84601</v>
      </c>
      <c r="K473" s="36"/>
      <c r="L473" s="231" t="s">
        <v>2293</v>
      </c>
      <c r="M473" s="94"/>
      <c r="N473" s="222"/>
      <c r="O473" s="77"/>
      <c r="P473" s="46"/>
      <c r="Q473" s="77"/>
      <c r="R473" s="230"/>
      <c r="S473" s="46"/>
      <c r="T473" s="4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>G474+H474+I474+J474</f>
        <v>11589529</v>
      </c>
      <c r="G474" s="103">
        <v>4604768</v>
      </c>
      <c r="H474" s="103">
        <v>999969</v>
      </c>
      <c r="I474" s="103">
        <v>5110000</v>
      </c>
      <c r="J474" s="103">
        <v>874792</v>
      </c>
      <c r="K474" s="36"/>
      <c r="L474" s="231" t="s">
        <v>2293</v>
      </c>
      <c r="M474" s="94"/>
      <c r="N474" s="222"/>
      <c r="O474" s="77"/>
      <c r="P474" s="46"/>
      <c r="Q474" s="77"/>
      <c r="R474" s="230"/>
      <c r="S474" s="46"/>
      <c r="T474" s="4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 t="s">
        <v>9</v>
      </c>
      <c r="G475" s="102" t="s">
        <v>9</v>
      </c>
      <c r="H475" s="102" t="s">
        <v>9</v>
      </c>
      <c r="I475" s="102" t="s">
        <v>9</v>
      </c>
      <c r="J475" s="102" t="s">
        <v>9</v>
      </c>
      <c r="K475" s="36"/>
      <c r="L475" s="231" t="s">
        <v>9</v>
      </c>
      <c r="M475" s="94"/>
      <c r="N475" s="222"/>
      <c r="O475" s="77"/>
      <c r="P475" s="46"/>
      <c r="Q475" s="77"/>
      <c r="R475" s="230"/>
      <c r="S475" s="46"/>
      <c r="T475" s="4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31" t="s">
        <v>9</v>
      </c>
      <c r="M476" s="94"/>
      <c r="N476" s="222"/>
      <c r="O476" s="96"/>
      <c r="P476" s="46"/>
      <c r="Q476" s="96"/>
      <c r="R476" s="230"/>
      <c r="S476" s="46"/>
      <c r="T476" s="4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aca="true" t="shared" si="19" ref="F477:F484">G477+H477+I477+J477</f>
        <v>7009054</v>
      </c>
      <c r="G477" s="103">
        <v>4411970</v>
      </c>
      <c r="H477" s="103">
        <v>693618</v>
      </c>
      <c r="I477" s="103">
        <v>1688501</v>
      </c>
      <c r="J477" s="103">
        <v>214965</v>
      </c>
      <c r="K477" s="36"/>
      <c r="L477" s="231" t="s">
        <v>2293</v>
      </c>
      <c r="M477" s="94"/>
      <c r="N477" s="222"/>
      <c r="O477" s="96"/>
      <c r="P477" s="46"/>
      <c r="Q477" s="77"/>
      <c r="R477" s="230"/>
      <c r="S477" s="46"/>
      <c r="T477" s="46"/>
      <c r="U477" s="46"/>
    </row>
    <row r="478" spans="1:21" s="5" customFormat="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19"/>
        <v>127068</v>
      </c>
      <c r="G478" s="103">
        <v>0</v>
      </c>
      <c r="H478" s="103">
        <v>126568</v>
      </c>
      <c r="I478" s="103">
        <v>0</v>
      </c>
      <c r="J478" s="103">
        <v>500</v>
      </c>
      <c r="K478" s="36"/>
      <c r="L478" s="231" t="s">
        <v>2293</v>
      </c>
      <c r="M478" s="94"/>
      <c r="N478" s="222"/>
      <c r="O478" s="77"/>
      <c r="P478" s="46"/>
      <c r="Q478" s="96"/>
      <c r="R478" s="230"/>
      <c r="S478" s="46"/>
      <c r="T478" s="46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19"/>
        <v>4120630</v>
      </c>
      <c r="G479" s="103">
        <v>703000</v>
      </c>
      <c r="H479" s="103">
        <v>1143287</v>
      </c>
      <c r="I479" s="103">
        <v>200952</v>
      </c>
      <c r="J479" s="103">
        <v>2073391</v>
      </c>
      <c r="K479" s="36"/>
      <c r="L479" s="231" t="s">
        <v>2297</v>
      </c>
      <c r="M479" s="94"/>
      <c r="N479" s="222"/>
      <c r="O479" s="96"/>
      <c r="P479" s="46"/>
      <c r="Q479" s="77"/>
      <c r="R479" s="230"/>
      <c r="S479" s="46"/>
      <c r="T479" s="4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19"/>
        <v>221433</v>
      </c>
      <c r="G480" s="103">
        <v>0</v>
      </c>
      <c r="H480" s="103">
        <v>214233</v>
      </c>
      <c r="I480" s="103">
        <v>0</v>
      </c>
      <c r="J480" s="103">
        <v>7200</v>
      </c>
      <c r="K480" s="36"/>
      <c r="L480" s="231" t="s">
        <v>2293</v>
      </c>
      <c r="M480" s="94"/>
      <c r="N480" s="222"/>
      <c r="O480" s="96"/>
      <c r="P480" s="46"/>
      <c r="Q480" s="96"/>
      <c r="R480" s="230"/>
      <c r="S480" s="46"/>
      <c r="T480" s="4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19"/>
        <v>767736</v>
      </c>
      <c r="G481" s="103">
        <v>0</v>
      </c>
      <c r="H481" s="103">
        <v>767736</v>
      </c>
      <c r="I481" s="103">
        <v>0</v>
      </c>
      <c r="J481" s="103">
        <v>0</v>
      </c>
      <c r="K481" s="36"/>
      <c r="L481" s="231" t="s">
        <v>2293</v>
      </c>
      <c r="M481" s="94"/>
      <c r="N481" s="222"/>
      <c r="O481" s="77"/>
      <c r="P481" s="46"/>
      <c r="Q481" s="96"/>
      <c r="R481" s="230"/>
      <c r="S481" s="46"/>
      <c r="T481" s="46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9"/>
        <v>322338</v>
      </c>
      <c r="G482" s="103">
        <v>0</v>
      </c>
      <c r="H482" s="103">
        <v>284608</v>
      </c>
      <c r="I482" s="103">
        <v>0</v>
      </c>
      <c r="J482" s="103">
        <v>37730</v>
      </c>
      <c r="K482" s="36"/>
      <c r="L482" s="231" t="s">
        <v>2297</v>
      </c>
      <c r="M482" s="94"/>
      <c r="N482" s="222"/>
      <c r="O482" s="77"/>
      <c r="P482" s="46"/>
      <c r="Q482" s="96"/>
      <c r="R482" s="230"/>
      <c r="S482" s="46"/>
      <c r="T482" s="4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9"/>
        <v>153136</v>
      </c>
      <c r="G483" s="103">
        <v>0</v>
      </c>
      <c r="H483" s="103">
        <v>144836</v>
      </c>
      <c r="I483" s="103">
        <v>0</v>
      </c>
      <c r="J483" s="103">
        <v>8300</v>
      </c>
      <c r="K483" s="36"/>
      <c r="L483" s="231" t="s">
        <v>2293</v>
      </c>
      <c r="M483" s="94"/>
      <c r="N483" s="222"/>
      <c r="O483" s="96"/>
      <c r="P483" s="46"/>
      <c r="Q483" s="77"/>
      <c r="R483" s="230"/>
      <c r="S483" s="46"/>
      <c r="T483" s="4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9"/>
        <v>4088588</v>
      </c>
      <c r="G484" s="103">
        <v>3403800</v>
      </c>
      <c r="H484" s="103">
        <v>578588</v>
      </c>
      <c r="I484" s="103">
        <v>0</v>
      </c>
      <c r="J484" s="103">
        <v>106200</v>
      </c>
      <c r="K484" s="36"/>
      <c r="L484" s="231" t="s">
        <v>2293</v>
      </c>
      <c r="M484" s="94"/>
      <c r="N484" s="222"/>
      <c r="O484" s="96"/>
      <c r="P484" s="46"/>
      <c r="Q484" s="77"/>
      <c r="R484" s="230"/>
      <c r="S484" s="46"/>
      <c r="T484" s="46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 t="s">
        <v>9</v>
      </c>
      <c r="G485" s="102" t="s">
        <v>9</v>
      </c>
      <c r="H485" s="102" t="s">
        <v>9</v>
      </c>
      <c r="I485" s="102" t="s">
        <v>9</v>
      </c>
      <c r="J485" s="102" t="s">
        <v>9</v>
      </c>
      <c r="K485" s="36"/>
      <c r="L485" s="231" t="s">
        <v>9</v>
      </c>
      <c r="M485" s="94"/>
      <c r="N485" s="222"/>
      <c r="O485" s="96"/>
      <c r="P485" s="46"/>
      <c r="Q485" s="77"/>
      <c r="R485" s="230"/>
      <c r="S485" s="46"/>
      <c r="T485" s="46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>G486+H486+I486+J486</f>
        <v>2513852</v>
      </c>
      <c r="G486" s="103">
        <v>0</v>
      </c>
      <c r="H486" s="103">
        <v>210152</v>
      </c>
      <c r="I486" s="103">
        <v>0</v>
      </c>
      <c r="J486" s="103">
        <v>2303700</v>
      </c>
      <c r="K486" s="36"/>
      <c r="L486" s="231" t="s">
        <v>2293</v>
      </c>
      <c r="M486" s="94"/>
      <c r="N486" s="222"/>
      <c r="O486" s="96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31" t="s">
        <v>9</v>
      </c>
      <c r="M487" s="94"/>
      <c r="N487" s="222"/>
      <c r="O487" s="96"/>
      <c r="P487" s="46"/>
      <c r="Q487" s="96"/>
      <c r="R487" s="96"/>
      <c r="S487" s="46"/>
      <c r="T487" s="4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0" ref="F488:F507">G488+H488+I488+J488</f>
        <v>298864</v>
      </c>
      <c r="G488" s="103">
        <v>0</v>
      </c>
      <c r="H488" s="103">
        <v>255483</v>
      </c>
      <c r="I488" s="103">
        <v>0</v>
      </c>
      <c r="J488" s="103">
        <v>43381</v>
      </c>
      <c r="K488" s="36"/>
      <c r="L488" s="231" t="s">
        <v>2293</v>
      </c>
      <c r="M488" s="94"/>
      <c r="N488" s="222"/>
      <c r="O488" s="96"/>
      <c r="P488" s="46"/>
      <c r="Q488" s="96"/>
      <c r="R488" s="96"/>
      <c r="S488" s="46"/>
      <c r="T488" s="46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0"/>
        <v>2673044</v>
      </c>
      <c r="G489" s="103">
        <v>0</v>
      </c>
      <c r="H489" s="103">
        <v>37302</v>
      </c>
      <c r="I489" s="103">
        <v>0</v>
      </c>
      <c r="J489" s="103">
        <v>2635742</v>
      </c>
      <c r="K489" s="36"/>
      <c r="L489" s="231" t="s">
        <v>2293</v>
      </c>
      <c r="M489" s="94"/>
      <c r="N489" s="222"/>
      <c r="O489" s="77"/>
      <c r="P489" s="46"/>
      <c r="Q489" s="96"/>
      <c r="R489" s="96"/>
      <c r="S489" s="46"/>
      <c r="T489" s="4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0"/>
        <v>250430</v>
      </c>
      <c r="G490" s="103">
        <v>0</v>
      </c>
      <c r="H490" s="103">
        <v>250430</v>
      </c>
      <c r="I490" s="103">
        <v>0</v>
      </c>
      <c r="J490" s="103">
        <v>0</v>
      </c>
      <c r="K490" s="36"/>
      <c r="L490" s="231" t="s">
        <v>2293</v>
      </c>
      <c r="M490" s="94"/>
      <c r="N490" s="222"/>
      <c r="O490" s="77"/>
      <c r="P490" s="46"/>
      <c r="Q490" s="77"/>
      <c r="R490" s="96"/>
      <c r="S490" s="46"/>
      <c r="T490" s="46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0"/>
        <v>10440942</v>
      </c>
      <c r="G491" s="103">
        <v>0</v>
      </c>
      <c r="H491" s="103">
        <v>2454042</v>
      </c>
      <c r="I491" s="103">
        <v>0</v>
      </c>
      <c r="J491" s="103">
        <v>7986900</v>
      </c>
      <c r="K491" s="36"/>
      <c r="L491" s="231" t="s">
        <v>2293</v>
      </c>
      <c r="M491" s="94"/>
      <c r="N491" s="222"/>
      <c r="O491" s="77"/>
      <c r="P491" s="46"/>
      <c r="Q491" s="77"/>
      <c r="R491" s="96"/>
      <c r="S491" s="46"/>
      <c r="T491" s="46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0"/>
        <v>1255216</v>
      </c>
      <c r="G492" s="103">
        <v>282500</v>
      </c>
      <c r="H492" s="103">
        <v>811411</v>
      </c>
      <c r="I492" s="103">
        <v>23000</v>
      </c>
      <c r="J492" s="103">
        <v>138305</v>
      </c>
      <c r="K492" s="36"/>
      <c r="L492" s="231" t="s">
        <v>2297</v>
      </c>
      <c r="M492" s="94"/>
      <c r="N492" s="222"/>
      <c r="O492" s="77"/>
      <c r="P492" s="46"/>
      <c r="Q492" s="96"/>
      <c r="R492" s="96"/>
      <c r="S492" s="46"/>
      <c r="T492" s="46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0"/>
        <v>775530</v>
      </c>
      <c r="G493" s="103">
        <v>0</v>
      </c>
      <c r="H493" s="103">
        <v>384230</v>
      </c>
      <c r="I493" s="103">
        <v>0</v>
      </c>
      <c r="J493" s="103">
        <v>391300</v>
      </c>
      <c r="K493" s="36"/>
      <c r="L493" s="231" t="s">
        <v>2293</v>
      </c>
      <c r="M493" s="94"/>
      <c r="N493" s="222"/>
      <c r="O493" s="77"/>
      <c r="P493" s="46"/>
      <c r="Q493" s="96"/>
      <c r="R493" s="96"/>
      <c r="S493" s="46"/>
      <c r="T493" s="4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0"/>
        <v>502758</v>
      </c>
      <c r="G494" s="103">
        <v>314910</v>
      </c>
      <c r="H494" s="103">
        <v>62284</v>
      </c>
      <c r="I494" s="103">
        <v>84300</v>
      </c>
      <c r="J494" s="103">
        <v>41264</v>
      </c>
      <c r="K494" s="36"/>
      <c r="L494" s="231" t="s">
        <v>2293</v>
      </c>
      <c r="M494" s="94"/>
      <c r="N494" s="222"/>
      <c r="O494" s="77"/>
      <c r="P494" s="46"/>
      <c r="Q494" s="96"/>
      <c r="R494" s="96"/>
      <c r="S494" s="46"/>
      <c r="T494" s="46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0"/>
        <v>9725</v>
      </c>
      <c r="G495" s="103">
        <v>0</v>
      </c>
      <c r="H495" s="103">
        <v>0</v>
      </c>
      <c r="I495" s="103">
        <v>0</v>
      </c>
      <c r="J495" s="103">
        <v>9725</v>
      </c>
      <c r="K495" s="36"/>
      <c r="L495" s="231" t="s">
        <v>2297</v>
      </c>
      <c r="M495" s="94"/>
      <c r="N495" s="222"/>
      <c r="O495" s="77"/>
      <c r="P495" s="46"/>
      <c r="Q495" s="77"/>
      <c r="R495" s="96"/>
      <c r="S495" s="46"/>
      <c r="T495" s="46"/>
      <c r="U495" s="46"/>
    </row>
    <row r="496" spans="1:21" s="5" customFormat="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0"/>
        <v>82350</v>
      </c>
      <c r="G496" s="103">
        <v>0</v>
      </c>
      <c r="H496" s="103">
        <v>66500</v>
      </c>
      <c r="I496" s="103">
        <v>0</v>
      </c>
      <c r="J496" s="103">
        <v>15850</v>
      </c>
      <c r="K496" s="36"/>
      <c r="L496" s="231" t="s">
        <v>2293</v>
      </c>
      <c r="M496" s="94"/>
      <c r="N496" s="222"/>
      <c r="O496" s="77"/>
      <c r="P496" s="46"/>
      <c r="Q496" s="96"/>
      <c r="R496" s="96"/>
      <c r="S496" s="46"/>
      <c r="T496" s="4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0"/>
        <v>39126</v>
      </c>
      <c r="G497" s="103">
        <v>0</v>
      </c>
      <c r="H497" s="103">
        <v>39126</v>
      </c>
      <c r="I497" s="103">
        <v>0</v>
      </c>
      <c r="J497" s="103">
        <v>0</v>
      </c>
      <c r="K497" s="36"/>
      <c r="L497" s="231" t="s">
        <v>2297</v>
      </c>
      <c r="M497" s="94"/>
      <c r="N497" s="222"/>
      <c r="O497" s="77"/>
      <c r="P497" s="46"/>
      <c r="Q497" s="77"/>
      <c r="R497" s="96"/>
      <c r="S497" s="46"/>
      <c r="T497" s="46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0"/>
        <v>314108</v>
      </c>
      <c r="G498" s="103">
        <v>0</v>
      </c>
      <c r="H498" s="103">
        <v>100808</v>
      </c>
      <c r="I498" s="103">
        <v>0</v>
      </c>
      <c r="J498" s="103">
        <v>213300</v>
      </c>
      <c r="K498" s="36"/>
      <c r="L498" s="231" t="s">
        <v>2293</v>
      </c>
      <c r="M498" s="94"/>
      <c r="N498" s="222"/>
      <c r="O498" s="77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20"/>
        <v>1018926</v>
      </c>
      <c r="G499" s="103">
        <v>0</v>
      </c>
      <c r="H499" s="103">
        <v>26680</v>
      </c>
      <c r="I499" s="103">
        <v>8000</v>
      </c>
      <c r="J499" s="103">
        <v>984246</v>
      </c>
      <c r="K499" s="36"/>
      <c r="L499" s="231" t="s">
        <v>2297</v>
      </c>
      <c r="M499" s="94"/>
      <c r="N499" s="222"/>
      <c r="O499" s="77"/>
      <c r="P499" s="46"/>
      <c r="Q499" s="96"/>
      <c r="R499" s="96"/>
      <c r="S499" s="46"/>
      <c r="T499" s="46"/>
      <c r="U499" s="46"/>
    </row>
    <row r="500" spans="1:18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20"/>
        <v>264261</v>
      </c>
      <c r="G500" s="103">
        <v>110000</v>
      </c>
      <c r="H500" s="103">
        <v>148961</v>
      </c>
      <c r="I500" s="103">
        <v>0</v>
      </c>
      <c r="J500" s="103">
        <v>5300</v>
      </c>
      <c r="K500" s="36"/>
      <c r="L500" s="231" t="s">
        <v>2297</v>
      </c>
      <c r="M500" s="94"/>
      <c r="N500" s="222"/>
      <c r="O500" s="96"/>
      <c r="P500" s="46"/>
      <c r="Q500" s="96"/>
      <c r="R500" s="96"/>
    </row>
    <row r="501" spans="1:18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20"/>
        <v>334509</v>
      </c>
      <c r="G501" s="103">
        <v>0</v>
      </c>
      <c r="H501" s="103">
        <v>215594</v>
      </c>
      <c r="I501" s="103">
        <v>9000</v>
      </c>
      <c r="J501" s="103">
        <v>109915</v>
      </c>
      <c r="K501" s="36"/>
      <c r="L501" s="231" t="s">
        <v>2297</v>
      </c>
      <c r="M501" s="94"/>
      <c r="N501" s="222"/>
      <c r="O501" s="77"/>
      <c r="P501" s="46"/>
      <c r="Q501" s="96"/>
      <c r="R501" s="96"/>
    </row>
    <row r="502" spans="1:18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20"/>
        <v>189431</v>
      </c>
      <c r="G502" s="103">
        <v>0</v>
      </c>
      <c r="H502" s="103">
        <v>37800</v>
      </c>
      <c r="I502" s="103">
        <v>0</v>
      </c>
      <c r="J502" s="103">
        <v>151631</v>
      </c>
      <c r="K502" s="36"/>
      <c r="L502" s="231" t="s">
        <v>2297</v>
      </c>
      <c r="M502" s="94"/>
      <c r="N502" s="222"/>
      <c r="O502" s="77"/>
      <c r="P502" s="46"/>
      <c r="Q502" s="77"/>
      <c r="R502" s="96"/>
    </row>
    <row r="503" spans="1:18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20"/>
        <v>394177</v>
      </c>
      <c r="G503" s="103">
        <v>0</v>
      </c>
      <c r="H503" s="103">
        <v>56900</v>
      </c>
      <c r="I503" s="103">
        <v>76000</v>
      </c>
      <c r="J503" s="103">
        <v>261277</v>
      </c>
      <c r="K503" s="36"/>
      <c r="L503" s="231" t="s">
        <v>2297</v>
      </c>
      <c r="M503" s="94"/>
      <c r="N503" s="222"/>
      <c r="O503" s="96"/>
      <c r="P503" s="46"/>
      <c r="Q503" s="96"/>
      <c r="R503" s="96"/>
    </row>
    <row r="504" spans="1:18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0"/>
        <v>25740</v>
      </c>
      <c r="G504" s="103">
        <v>0</v>
      </c>
      <c r="H504" s="103">
        <v>3740</v>
      </c>
      <c r="I504" s="103">
        <v>0</v>
      </c>
      <c r="J504" s="103">
        <v>22000</v>
      </c>
      <c r="K504" s="36"/>
      <c r="L504" s="231" t="s">
        <v>2297</v>
      </c>
      <c r="M504" s="94"/>
      <c r="N504" s="222"/>
      <c r="O504" s="77"/>
      <c r="P504" s="46"/>
      <c r="Q504" s="77"/>
      <c r="R504" s="96"/>
    </row>
    <row r="505" spans="1:18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0"/>
        <v>26022</v>
      </c>
      <c r="G505" s="103">
        <v>0</v>
      </c>
      <c r="H505" s="103">
        <v>26022</v>
      </c>
      <c r="I505" s="103">
        <v>0</v>
      </c>
      <c r="J505" s="103">
        <v>0</v>
      </c>
      <c r="K505" s="36"/>
      <c r="L505" s="231" t="s">
        <v>2293</v>
      </c>
      <c r="M505" s="94"/>
      <c r="N505" s="222"/>
      <c r="O505" s="77"/>
      <c r="P505" s="46"/>
      <c r="Q505" s="96"/>
      <c r="R505" s="96"/>
    </row>
    <row r="506" spans="1:18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0"/>
        <v>179097</v>
      </c>
      <c r="G506" s="103">
        <v>0</v>
      </c>
      <c r="H506" s="103">
        <v>155696</v>
      </c>
      <c r="I506" s="103">
        <v>12000</v>
      </c>
      <c r="J506" s="103">
        <v>11401</v>
      </c>
      <c r="K506" s="36"/>
      <c r="L506" s="231" t="s">
        <v>2297</v>
      </c>
      <c r="M506" s="94"/>
      <c r="N506" s="222"/>
      <c r="O506" s="77"/>
      <c r="P506" s="46"/>
      <c r="Q506" s="96"/>
      <c r="R506" s="96"/>
    </row>
    <row r="507" spans="1:18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0"/>
        <v>192453</v>
      </c>
      <c r="G507" s="103">
        <v>0</v>
      </c>
      <c r="H507" s="103">
        <v>32145</v>
      </c>
      <c r="I507" s="103">
        <v>39850</v>
      </c>
      <c r="J507" s="103">
        <v>120458</v>
      </c>
      <c r="K507" s="36"/>
      <c r="L507" s="231" t="s">
        <v>2297</v>
      </c>
      <c r="M507" s="94"/>
      <c r="N507" s="222"/>
      <c r="O507" s="77"/>
      <c r="P507" s="46"/>
      <c r="Q507" s="96"/>
      <c r="R507" s="96"/>
    </row>
    <row r="508" spans="1:18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31" t="s">
        <v>9</v>
      </c>
      <c r="M508" s="94"/>
      <c r="N508" s="222"/>
      <c r="O508" s="96"/>
      <c r="P508" s="46"/>
      <c r="Q508" s="96"/>
      <c r="R508" s="96"/>
    </row>
    <row r="509" spans="1:18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aca="true" t="shared" si="21" ref="F509:F514">G509+H509+I509+J509</f>
        <v>606747</v>
      </c>
      <c r="G509" s="103">
        <v>0</v>
      </c>
      <c r="H509" s="103">
        <v>302817</v>
      </c>
      <c r="I509" s="103">
        <v>0</v>
      </c>
      <c r="J509" s="103">
        <v>303930</v>
      </c>
      <c r="K509" s="36"/>
      <c r="L509" s="231" t="s">
        <v>2293</v>
      </c>
      <c r="M509" s="74"/>
      <c r="N509" s="74"/>
      <c r="O509" s="74"/>
      <c r="P509" s="74"/>
      <c r="Q509" s="77"/>
      <c r="R509" s="96"/>
    </row>
    <row r="510" spans="1:18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1"/>
        <v>2938090</v>
      </c>
      <c r="G510" s="103">
        <v>0</v>
      </c>
      <c r="H510" s="103">
        <v>2084310</v>
      </c>
      <c r="I510" s="103">
        <v>0</v>
      </c>
      <c r="J510" s="103">
        <v>853780</v>
      </c>
      <c r="K510" s="36"/>
      <c r="L510" s="231" t="s">
        <v>2293</v>
      </c>
      <c r="M510" s="74"/>
      <c r="N510" s="74"/>
      <c r="O510" s="74"/>
      <c r="P510" s="74"/>
      <c r="Q510" s="77"/>
      <c r="R510" s="96"/>
    </row>
    <row r="511" spans="1:18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1"/>
        <v>1246966</v>
      </c>
      <c r="G511" s="103">
        <v>36120</v>
      </c>
      <c r="H511" s="103">
        <v>613988</v>
      </c>
      <c r="I511" s="103">
        <v>0</v>
      </c>
      <c r="J511" s="103">
        <v>596858</v>
      </c>
      <c r="K511" s="36"/>
      <c r="L511" s="231" t="s">
        <v>2297</v>
      </c>
      <c r="M511" s="74"/>
      <c r="N511" s="74"/>
      <c r="O511" s="74"/>
      <c r="P511" s="74"/>
      <c r="Q511" s="77"/>
      <c r="R511" s="96"/>
    </row>
    <row r="512" spans="1:18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1"/>
        <v>1409</v>
      </c>
      <c r="G512" s="103">
        <v>0</v>
      </c>
      <c r="H512" s="103">
        <v>1409</v>
      </c>
      <c r="I512" s="103">
        <v>0</v>
      </c>
      <c r="J512" s="103">
        <v>0</v>
      </c>
      <c r="K512" s="36"/>
      <c r="L512" s="231" t="s">
        <v>2291</v>
      </c>
      <c r="M512" s="74"/>
      <c r="N512" s="74"/>
      <c r="O512" s="74"/>
      <c r="P512" s="74"/>
      <c r="Q512" s="77"/>
      <c r="R512" s="96"/>
    </row>
    <row r="513" spans="1:18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1"/>
        <v>1919201</v>
      </c>
      <c r="G513" s="103">
        <v>0</v>
      </c>
      <c r="H513" s="103">
        <v>585148</v>
      </c>
      <c r="I513" s="103">
        <v>47500</v>
      </c>
      <c r="J513" s="103">
        <v>1286553</v>
      </c>
      <c r="K513" s="36"/>
      <c r="L513" s="231" t="s">
        <v>2297</v>
      </c>
      <c r="M513" s="74"/>
      <c r="N513" s="74"/>
      <c r="O513" s="74"/>
      <c r="P513" s="74"/>
      <c r="Q513" s="96"/>
      <c r="R513" s="96"/>
    </row>
    <row r="514" spans="1:18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1"/>
        <v>3210290</v>
      </c>
      <c r="G514" s="103">
        <v>557800</v>
      </c>
      <c r="H514" s="103">
        <v>1521540</v>
      </c>
      <c r="I514" s="103">
        <v>0</v>
      </c>
      <c r="J514" s="103">
        <v>1130950</v>
      </c>
      <c r="K514" s="36"/>
      <c r="L514" s="231" t="s">
        <v>2297</v>
      </c>
      <c r="M514" s="74"/>
      <c r="N514" s="74"/>
      <c r="O514" s="74"/>
      <c r="P514" s="74"/>
      <c r="Q514" s="96"/>
      <c r="R514" s="96"/>
    </row>
    <row r="515" spans="1:18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31" t="s">
        <v>9</v>
      </c>
      <c r="M515" s="95"/>
      <c r="N515" s="95"/>
      <c r="O515" s="96"/>
      <c r="P515" s="46"/>
      <c r="Q515" s="96"/>
      <c r="R515" s="96"/>
    </row>
    <row r="516" spans="1:18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22" ref="F516:F527">G516+H516+I516+J516</f>
        <v>27052220</v>
      </c>
      <c r="G516" s="103">
        <v>0</v>
      </c>
      <c r="H516" s="103">
        <v>1567091</v>
      </c>
      <c r="I516" s="103">
        <v>467500</v>
      </c>
      <c r="J516" s="103">
        <v>25017629</v>
      </c>
      <c r="K516" s="36"/>
      <c r="L516" s="231" t="s">
        <v>2297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22"/>
        <v>321106</v>
      </c>
      <c r="G517" s="103">
        <v>0</v>
      </c>
      <c r="H517" s="103">
        <v>310106</v>
      </c>
      <c r="I517" s="103">
        <v>0</v>
      </c>
      <c r="J517" s="103">
        <v>11000</v>
      </c>
      <c r="K517" s="36"/>
      <c r="L517" s="231" t="s">
        <v>2297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22"/>
        <v>4105344</v>
      </c>
      <c r="G518" s="103">
        <v>881350</v>
      </c>
      <c r="H518" s="103">
        <v>1850348</v>
      </c>
      <c r="I518" s="103">
        <v>1192462</v>
      </c>
      <c r="J518" s="103">
        <v>181184</v>
      </c>
      <c r="K518" s="36"/>
      <c r="L518" s="231" t="s">
        <v>2297</v>
      </c>
      <c r="M518" s="95"/>
      <c r="N518" s="95"/>
      <c r="O518" s="77"/>
      <c r="P518" s="46"/>
      <c r="Q518" s="77"/>
      <c r="R518" s="96"/>
    </row>
    <row r="519" spans="1:18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22"/>
        <v>484955</v>
      </c>
      <c r="G519" s="103">
        <v>301500</v>
      </c>
      <c r="H519" s="103">
        <v>183455</v>
      </c>
      <c r="I519" s="103">
        <v>0</v>
      </c>
      <c r="J519" s="103">
        <v>0</v>
      </c>
      <c r="K519" s="36"/>
      <c r="L519" s="231" t="s">
        <v>2293</v>
      </c>
      <c r="M519" s="95"/>
      <c r="N519" s="95"/>
      <c r="O519" s="77"/>
      <c r="P519" s="46"/>
      <c r="Q519" s="77"/>
      <c r="R519" s="96"/>
    </row>
    <row r="520" spans="1:18" s="5" customFormat="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22"/>
        <v>14000</v>
      </c>
      <c r="G520" s="103">
        <v>0</v>
      </c>
      <c r="H520" s="103">
        <v>14000</v>
      </c>
      <c r="I520" s="103">
        <v>0</v>
      </c>
      <c r="J520" s="103">
        <v>0</v>
      </c>
      <c r="K520" s="36"/>
      <c r="L520" s="231" t="s">
        <v>2293</v>
      </c>
      <c r="M520" s="95"/>
      <c r="N520" s="95"/>
      <c r="O520" s="96"/>
      <c r="P520" s="46"/>
      <c r="Q520" s="77"/>
      <c r="R520" s="96"/>
    </row>
    <row r="521" spans="1:18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22"/>
        <v>4255380</v>
      </c>
      <c r="G521" s="103">
        <v>1421490</v>
      </c>
      <c r="H521" s="103">
        <v>1190939</v>
      </c>
      <c r="I521" s="103">
        <v>1552000</v>
      </c>
      <c r="J521" s="103">
        <v>90951</v>
      </c>
      <c r="K521" s="36"/>
      <c r="L521" s="231" t="s">
        <v>2293</v>
      </c>
      <c r="M521" s="95"/>
      <c r="N521" s="95"/>
      <c r="O521" s="77"/>
      <c r="P521" s="46"/>
      <c r="Q521" s="77"/>
      <c r="R521" s="96"/>
    </row>
    <row r="522" spans="1:18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22"/>
        <v>329016</v>
      </c>
      <c r="G522" s="103">
        <v>0</v>
      </c>
      <c r="H522" s="103">
        <v>297766</v>
      </c>
      <c r="I522" s="103">
        <v>0</v>
      </c>
      <c r="J522" s="103">
        <v>31250</v>
      </c>
      <c r="K522" s="36"/>
      <c r="L522" s="231" t="s">
        <v>2297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22"/>
        <v>35705</v>
      </c>
      <c r="G523" s="103">
        <v>0</v>
      </c>
      <c r="H523" s="103">
        <v>35685</v>
      </c>
      <c r="I523" s="103">
        <v>0</v>
      </c>
      <c r="J523" s="103">
        <v>20</v>
      </c>
      <c r="K523" s="36"/>
      <c r="L523" s="231" t="s">
        <v>2293</v>
      </c>
      <c r="M523" s="95"/>
      <c r="N523" s="95"/>
      <c r="O523" s="77"/>
      <c r="P523" s="46"/>
      <c r="Q523" s="77"/>
      <c r="R523" s="96"/>
    </row>
    <row r="524" spans="1:18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22"/>
        <v>26739674</v>
      </c>
      <c r="G524" s="103">
        <v>0</v>
      </c>
      <c r="H524" s="103">
        <v>1657986</v>
      </c>
      <c r="I524" s="103">
        <v>0</v>
      </c>
      <c r="J524" s="103">
        <v>25081688</v>
      </c>
      <c r="K524" s="62"/>
      <c r="L524" s="231" t="s">
        <v>2297</v>
      </c>
      <c r="M524" s="95"/>
      <c r="N524" s="95"/>
      <c r="O524" s="77"/>
      <c r="P524" s="46"/>
      <c r="Q524" s="77"/>
      <c r="R524" s="96"/>
    </row>
    <row r="525" spans="1:18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2"/>
        <v>17068</v>
      </c>
      <c r="G525" s="103">
        <v>0</v>
      </c>
      <c r="H525" s="103">
        <v>17068</v>
      </c>
      <c r="I525" s="103">
        <v>0</v>
      </c>
      <c r="J525" s="103">
        <v>0</v>
      </c>
      <c r="K525" s="36"/>
      <c r="L525" s="231" t="s">
        <v>2293</v>
      </c>
      <c r="M525" s="95"/>
      <c r="N525" s="95"/>
      <c r="O525" s="77"/>
      <c r="P525" s="46"/>
      <c r="Q525" s="96"/>
      <c r="R525" s="96"/>
    </row>
    <row r="526" spans="1:18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2"/>
        <v>11043246</v>
      </c>
      <c r="G526" s="103">
        <v>8710000</v>
      </c>
      <c r="H526" s="103">
        <v>991016</v>
      </c>
      <c r="I526" s="103">
        <v>25000</v>
      </c>
      <c r="J526" s="103">
        <v>1317230</v>
      </c>
      <c r="K526" s="36"/>
      <c r="L526" s="231" t="s">
        <v>2293</v>
      </c>
      <c r="M526" s="95"/>
      <c r="N526" s="95"/>
      <c r="O526" s="77"/>
      <c r="P526" s="46"/>
      <c r="Q526" s="77"/>
      <c r="R526" s="96"/>
    </row>
    <row r="527" spans="1:18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2"/>
        <v>90865</v>
      </c>
      <c r="G527" s="103">
        <v>0</v>
      </c>
      <c r="H527" s="103">
        <v>89356</v>
      </c>
      <c r="I527" s="103">
        <v>0</v>
      </c>
      <c r="J527" s="103">
        <v>1509</v>
      </c>
      <c r="K527" s="36"/>
      <c r="L527" s="231" t="s">
        <v>2293</v>
      </c>
      <c r="M527" s="95"/>
      <c r="N527" s="95"/>
      <c r="O527" s="96"/>
      <c r="P527" s="46"/>
      <c r="Q527" s="77"/>
      <c r="R527" s="96"/>
    </row>
    <row r="528" spans="1:18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 t="s">
        <v>9</v>
      </c>
      <c r="G528" s="102" t="s">
        <v>9</v>
      </c>
      <c r="H528" s="102" t="s">
        <v>9</v>
      </c>
      <c r="I528" s="102" t="s">
        <v>9</v>
      </c>
      <c r="J528" s="102" t="s">
        <v>9</v>
      </c>
      <c r="K528" s="36"/>
      <c r="L528" s="231" t="s">
        <v>9</v>
      </c>
      <c r="M528" s="95"/>
      <c r="N528" s="95"/>
      <c r="O528" s="96"/>
      <c r="P528" s="46"/>
      <c r="Q528" s="77"/>
      <c r="R528" s="96"/>
    </row>
    <row r="529" spans="1:18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>G529+H529+I529+J529</f>
        <v>742780</v>
      </c>
      <c r="G529" s="103">
        <v>310000</v>
      </c>
      <c r="H529" s="103">
        <v>384803</v>
      </c>
      <c r="I529" s="103">
        <v>0</v>
      </c>
      <c r="J529" s="103">
        <v>47977</v>
      </c>
      <c r="K529" s="36"/>
      <c r="L529" s="231" t="s">
        <v>2293</v>
      </c>
      <c r="M529" s="95"/>
      <c r="N529" s="95"/>
      <c r="O529" s="96"/>
      <c r="P529" s="46"/>
      <c r="Q529" s="77"/>
      <c r="R529" s="96"/>
    </row>
    <row r="530" spans="1:18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 t="s">
        <v>9</v>
      </c>
      <c r="G530" s="102" t="s">
        <v>9</v>
      </c>
      <c r="H530" s="102" t="s">
        <v>9</v>
      </c>
      <c r="I530" s="102" t="s">
        <v>9</v>
      </c>
      <c r="J530" s="102" t="s">
        <v>9</v>
      </c>
      <c r="K530" s="36"/>
      <c r="L530" s="231" t="s">
        <v>9</v>
      </c>
      <c r="M530" s="95"/>
      <c r="N530" s="95"/>
      <c r="O530" s="77"/>
      <c r="P530" s="46"/>
      <c r="Q530" s="77"/>
      <c r="R530" s="96"/>
    </row>
    <row r="531" spans="1:18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aca="true" t="shared" si="23" ref="F531:F551">G531+H531+I531+J531</f>
        <v>442207</v>
      </c>
      <c r="G531" s="103">
        <v>0</v>
      </c>
      <c r="H531" s="103">
        <v>355132</v>
      </c>
      <c r="I531" s="103">
        <v>24000</v>
      </c>
      <c r="J531" s="103">
        <v>63075</v>
      </c>
      <c r="K531" s="36"/>
      <c r="L531" s="231" t="s">
        <v>2293</v>
      </c>
      <c r="M531" s="95"/>
      <c r="N531" s="95"/>
      <c r="O531" s="77"/>
      <c r="P531" s="46"/>
      <c r="Q531" s="77"/>
      <c r="R531" s="96"/>
    </row>
    <row r="532" spans="1:18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3"/>
        <v>94895</v>
      </c>
      <c r="G532" s="103">
        <v>0</v>
      </c>
      <c r="H532" s="103">
        <v>1500</v>
      </c>
      <c r="I532" s="103">
        <v>6000</v>
      </c>
      <c r="J532" s="103">
        <v>87395</v>
      </c>
      <c r="K532" s="36"/>
      <c r="L532" s="231" t="s">
        <v>2293</v>
      </c>
      <c r="M532" s="95"/>
      <c r="N532" s="95"/>
      <c r="O532" s="96"/>
      <c r="P532" s="46"/>
      <c r="Q532" s="96"/>
      <c r="R532" s="96"/>
    </row>
    <row r="533" spans="1:18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3"/>
        <v>210735</v>
      </c>
      <c r="G533" s="103">
        <v>209575</v>
      </c>
      <c r="H533" s="103">
        <v>1160</v>
      </c>
      <c r="I533" s="103">
        <v>0</v>
      </c>
      <c r="J533" s="103">
        <v>0</v>
      </c>
      <c r="K533" s="36"/>
      <c r="L533" s="231" t="s">
        <v>2291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3"/>
        <v>230505</v>
      </c>
      <c r="G534" s="103">
        <v>0</v>
      </c>
      <c r="H534" s="103">
        <v>100070</v>
      </c>
      <c r="I534" s="103">
        <v>14000</v>
      </c>
      <c r="J534" s="103">
        <v>116435</v>
      </c>
      <c r="K534" s="36"/>
      <c r="L534" s="231" t="s">
        <v>2297</v>
      </c>
      <c r="M534" s="95"/>
      <c r="N534" s="95"/>
      <c r="O534" s="77"/>
      <c r="P534" s="46"/>
      <c r="Q534" s="77"/>
      <c r="R534" s="96"/>
    </row>
    <row r="535" spans="1:18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3"/>
        <v>95594</v>
      </c>
      <c r="G535" s="103">
        <v>0</v>
      </c>
      <c r="H535" s="103">
        <v>65269</v>
      </c>
      <c r="I535" s="103">
        <v>0</v>
      </c>
      <c r="J535" s="103">
        <v>30325</v>
      </c>
      <c r="K535" s="36"/>
      <c r="L535" s="231" t="s">
        <v>2293</v>
      </c>
      <c r="M535" s="95"/>
      <c r="N535" s="95"/>
      <c r="O535" s="77"/>
      <c r="P535" s="46"/>
      <c r="Q535" s="77"/>
      <c r="R535" s="96"/>
    </row>
    <row r="536" spans="1:18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3"/>
        <v>194427</v>
      </c>
      <c r="G536" s="103">
        <v>0</v>
      </c>
      <c r="H536" s="103">
        <v>194427</v>
      </c>
      <c r="I536" s="103">
        <v>0</v>
      </c>
      <c r="J536" s="103">
        <v>0</v>
      </c>
      <c r="K536" s="36"/>
      <c r="L536" s="231" t="s">
        <v>2293</v>
      </c>
      <c r="M536" s="95"/>
      <c r="N536" s="95"/>
      <c r="O536" s="96"/>
      <c r="P536" s="46"/>
      <c r="Q536" s="96"/>
      <c r="R536" s="96"/>
    </row>
    <row r="537" spans="1:18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3"/>
        <v>307426</v>
      </c>
      <c r="G537" s="103">
        <v>0</v>
      </c>
      <c r="H537" s="103">
        <v>66850</v>
      </c>
      <c r="I537" s="103">
        <v>32500</v>
      </c>
      <c r="J537" s="103">
        <v>208076</v>
      </c>
      <c r="K537" s="36"/>
      <c r="L537" s="231" t="s">
        <v>2297</v>
      </c>
      <c r="M537" s="95"/>
      <c r="N537" s="95"/>
      <c r="O537" s="77"/>
      <c r="P537" s="46"/>
      <c r="Q537" s="77"/>
      <c r="R537" s="96"/>
    </row>
    <row r="538" spans="1:18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3"/>
        <v>361799</v>
      </c>
      <c r="G538" s="103">
        <v>297702</v>
      </c>
      <c r="H538" s="103">
        <v>64097</v>
      </c>
      <c r="I538" s="103">
        <v>0</v>
      </c>
      <c r="J538" s="103">
        <v>0</v>
      </c>
      <c r="K538" s="36"/>
      <c r="L538" s="231" t="s">
        <v>2293</v>
      </c>
      <c r="M538" s="95"/>
      <c r="N538" s="95"/>
      <c r="O538" s="77"/>
      <c r="P538" s="46"/>
      <c r="Q538" s="77"/>
      <c r="R538" s="96"/>
    </row>
    <row r="539" spans="1:18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3"/>
        <v>159897</v>
      </c>
      <c r="G539" s="103">
        <v>0</v>
      </c>
      <c r="H539" s="103">
        <v>139347</v>
      </c>
      <c r="I539" s="103">
        <v>0</v>
      </c>
      <c r="J539" s="103">
        <v>20550</v>
      </c>
      <c r="K539" s="36"/>
      <c r="L539" s="231" t="s">
        <v>2293</v>
      </c>
      <c r="M539" s="95"/>
      <c r="N539" s="95"/>
      <c r="O539" s="77"/>
      <c r="P539" s="46"/>
      <c r="Q539" s="77"/>
      <c r="R539" s="96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3"/>
        <v>1775722</v>
      </c>
      <c r="G540" s="103">
        <v>695841</v>
      </c>
      <c r="H540" s="103">
        <v>884200</v>
      </c>
      <c r="I540" s="103">
        <v>170000</v>
      </c>
      <c r="J540" s="103">
        <v>25681</v>
      </c>
      <c r="K540" s="36"/>
      <c r="L540" s="231" t="s">
        <v>2293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3"/>
        <v>2358781</v>
      </c>
      <c r="G541" s="103">
        <v>0</v>
      </c>
      <c r="H541" s="103">
        <v>737380</v>
      </c>
      <c r="I541" s="103">
        <v>549000</v>
      </c>
      <c r="J541" s="103">
        <v>1072401</v>
      </c>
      <c r="K541" s="36"/>
      <c r="L541" s="231" t="s">
        <v>2293</v>
      </c>
      <c r="M541" s="91"/>
      <c r="N541" s="218"/>
      <c r="O541" s="218"/>
      <c r="P541" s="5"/>
    </row>
    <row r="542" spans="1:16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3"/>
        <v>139135</v>
      </c>
      <c r="G542" s="103">
        <v>44250</v>
      </c>
      <c r="H542" s="103">
        <v>85635</v>
      </c>
      <c r="I542" s="103">
        <v>0</v>
      </c>
      <c r="J542" s="103">
        <v>9250</v>
      </c>
      <c r="K542" s="36"/>
      <c r="L542" s="231" t="s">
        <v>2293</v>
      </c>
      <c r="M542" s="91"/>
      <c r="N542" s="218"/>
      <c r="O542" s="218"/>
      <c r="P542" s="5"/>
    </row>
    <row r="543" spans="1:16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3"/>
        <v>53572</v>
      </c>
      <c r="G543" s="103">
        <v>0</v>
      </c>
      <c r="H543" s="103">
        <v>38072</v>
      </c>
      <c r="I543" s="103">
        <v>1700</v>
      </c>
      <c r="J543" s="103">
        <v>13800</v>
      </c>
      <c r="K543" s="36"/>
      <c r="L543" s="231" t="s">
        <v>2293</v>
      </c>
      <c r="M543" s="91"/>
      <c r="N543" s="218"/>
      <c r="O543" s="218"/>
      <c r="P543" s="5"/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3"/>
        <v>805866</v>
      </c>
      <c r="G544" s="103">
        <v>293604</v>
      </c>
      <c r="H544" s="103">
        <v>192775</v>
      </c>
      <c r="I544" s="103">
        <v>223500</v>
      </c>
      <c r="J544" s="103">
        <v>95987</v>
      </c>
      <c r="K544" s="36"/>
      <c r="L544" s="231" t="s">
        <v>2293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3"/>
        <v>145580</v>
      </c>
      <c r="G545" s="103">
        <v>0</v>
      </c>
      <c r="H545" s="103">
        <v>75330</v>
      </c>
      <c r="I545" s="103">
        <v>0</v>
      </c>
      <c r="J545" s="103">
        <v>70250</v>
      </c>
      <c r="K545" s="36"/>
      <c r="L545" s="231" t="s">
        <v>2293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3"/>
        <v>50165</v>
      </c>
      <c r="G546" s="103">
        <v>0</v>
      </c>
      <c r="H546" s="103">
        <v>50165</v>
      </c>
      <c r="I546" s="103">
        <v>0</v>
      </c>
      <c r="J546" s="103">
        <v>0</v>
      </c>
      <c r="K546" s="36"/>
      <c r="L546" s="231" t="s">
        <v>2293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3"/>
        <v>2439693</v>
      </c>
      <c r="G547" s="103">
        <v>936853</v>
      </c>
      <c r="H547" s="103">
        <v>1434315</v>
      </c>
      <c r="I547" s="103">
        <v>0</v>
      </c>
      <c r="J547" s="103">
        <v>68525</v>
      </c>
      <c r="K547" s="36"/>
      <c r="L547" s="231" t="s">
        <v>2297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3"/>
        <v>35757</v>
      </c>
      <c r="G548" s="103">
        <v>0</v>
      </c>
      <c r="H548" s="103">
        <v>34157</v>
      </c>
      <c r="I548" s="103">
        <v>0</v>
      </c>
      <c r="J548" s="103">
        <v>1600</v>
      </c>
      <c r="K548" s="36"/>
      <c r="L548" s="231" t="s">
        <v>2293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3"/>
        <v>53511</v>
      </c>
      <c r="G549" s="103">
        <v>0</v>
      </c>
      <c r="H549" s="103">
        <v>48179</v>
      </c>
      <c r="I549" s="103">
        <v>0</v>
      </c>
      <c r="J549" s="103">
        <v>5332</v>
      </c>
      <c r="K549" s="36"/>
      <c r="L549" s="231" t="s">
        <v>2297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3"/>
        <v>150511</v>
      </c>
      <c r="G550" s="103">
        <v>0</v>
      </c>
      <c r="H550" s="103">
        <v>145561</v>
      </c>
      <c r="I550" s="103">
        <v>0</v>
      </c>
      <c r="J550" s="103">
        <v>4950</v>
      </c>
      <c r="K550" s="36"/>
      <c r="L550" s="231" t="s">
        <v>2293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3"/>
        <v>1223030</v>
      </c>
      <c r="G551" s="103">
        <v>0</v>
      </c>
      <c r="H551" s="103">
        <v>946380</v>
      </c>
      <c r="I551" s="103">
        <v>65000</v>
      </c>
      <c r="J551" s="103">
        <v>211650</v>
      </c>
      <c r="K551" s="36"/>
      <c r="L551" s="231" t="s">
        <v>2297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31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4" ref="F553:F591">G553+H553+I553+J553</f>
        <v>345888</v>
      </c>
      <c r="G553" s="103">
        <v>0</v>
      </c>
      <c r="H553" s="103">
        <v>159425</v>
      </c>
      <c r="I553" s="103">
        <v>147655</v>
      </c>
      <c r="J553" s="103">
        <v>38808</v>
      </c>
      <c r="K553" s="36"/>
      <c r="L553" s="231" t="s">
        <v>2293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4"/>
        <v>969026</v>
      </c>
      <c r="G554" s="103">
        <v>0</v>
      </c>
      <c r="H554" s="103">
        <v>707276</v>
      </c>
      <c r="I554" s="103">
        <v>65000</v>
      </c>
      <c r="J554" s="103">
        <v>196750</v>
      </c>
      <c r="K554" s="36"/>
      <c r="L554" s="231" t="s">
        <v>2297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4"/>
        <v>1061343</v>
      </c>
      <c r="G555" s="103">
        <v>0</v>
      </c>
      <c r="H555" s="103">
        <v>343273</v>
      </c>
      <c r="I555" s="103">
        <v>0</v>
      </c>
      <c r="J555" s="103">
        <v>718070</v>
      </c>
      <c r="K555" s="36"/>
      <c r="L555" s="231" t="s">
        <v>2293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4"/>
        <v>2672496</v>
      </c>
      <c r="G556" s="103">
        <v>30976</v>
      </c>
      <c r="H556" s="103">
        <v>2639020</v>
      </c>
      <c r="I556" s="103">
        <v>0</v>
      </c>
      <c r="J556" s="103">
        <v>2500</v>
      </c>
      <c r="K556" s="36"/>
      <c r="L556" s="231" t="s">
        <v>2293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4"/>
        <v>5829795</v>
      </c>
      <c r="G557" s="103">
        <v>2390800</v>
      </c>
      <c r="H557" s="103">
        <v>1912294</v>
      </c>
      <c r="I557" s="103">
        <v>0</v>
      </c>
      <c r="J557" s="103">
        <v>1526701</v>
      </c>
      <c r="K557" s="36"/>
      <c r="L557" s="231" t="s">
        <v>2297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4"/>
        <v>919903</v>
      </c>
      <c r="G558" s="103">
        <v>817600</v>
      </c>
      <c r="H558" s="103">
        <v>99203</v>
      </c>
      <c r="I558" s="103">
        <v>0</v>
      </c>
      <c r="J558" s="103">
        <v>3100</v>
      </c>
      <c r="K558" s="36"/>
      <c r="L558" s="231" t="s">
        <v>2293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4"/>
        <v>268289</v>
      </c>
      <c r="G559" s="103">
        <v>0</v>
      </c>
      <c r="H559" s="103">
        <v>215568</v>
      </c>
      <c r="I559" s="103">
        <v>0</v>
      </c>
      <c r="J559" s="103">
        <v>52721</v>
      </c>
      <c r="K559" s="36"/>
      <c r="L559" s="231" t="s">
        <v>2293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4"/>
        <v>414573</v>
      </c>
      <c r="G560" s="103">
        <v>0</v>
      </c>
      <c r="H560" s="103">
        <v>284288</v>
      </c>
      <c r="I560" s="103">
        <v>0</v>
      </c>
      <c r="J560" s="103">
        <v>130285</v>
      </c>
      <c r="K560" s="36"/>
      <c r="L560" s="231" t="s">
        <v>2297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4"/>
        <v>330689</v>
      </c>
      <c r="G561" s="103">
        <v>0</v>
      </c>
      <c r="H561" s="103">
        <v>256769</v>
      </c>
      <c r="I561" s="103">
        <v>0</v>
      </c>
      <c r="J561" s="103">
        <v>73920</v>
      </c>
      <c r="K561" s="36"/>
      <c r="L561" s="231" t="s">
        <v>2293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4"/>
        <v>3943289</v>
      </c>
      <c r="G562" s="103">
        <v>1096000</v>
      </c>
      <c r="H562" s="103">
        <v>919525</v>
      </c>
      <c r="I562" s="103">
        <v>858100</v>
      </c>
      <c r="J562" s="103">
        <v>1069664</v>
      </c>
      <c r="K562" s="36"/>
      <c r="L562" s="231" t="s">
        <v>2293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4"/>
        <v>949415</v>
      </c>
      <c r="G563" s="103">
        <v>0</v>
      </c>
      <c r="H563" s="103">
        <v>762165</v>
      </c>
      <c r="I563" s="103">
        <v>0</v>
      </c>
      <c r="J563" s="103">
        <v>187250</v>
      </c>
      <c r="K563" s="36"/>
      <c r="L563" s="231" t="s">
        <v>2297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4"/>
        <v>1139663</v>
      </c>
      <c r="G564" s="103">
        <v>272500</v>
      </c>
      <c r="H564" s="103">
        <v>805363</v>
      </c>
      <c r="I564" s="103">
        <v>0</v>
      </c>
      <c r="J564" s="103">
        <v>61800</v>
      </c>
      <c r="K564" s="36"/>
      <c r="L564" s="231" t="s">
        <v>2293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4"/>
        <v>3672294</v>
      </c>
      <c r="G565" s="103">
        <v>2877659</v>
      </c>
      <c r="H565" s="103">
        <v>750735</v>
      </c>
      <c r="I565" s="103">
        <v>40000</v>
      </c>
      <c r="J565" s="103">
        <v>3900</v>
      </c>
      <c r="K565" s="36"/>
      <c r="L565" s="231" t="s">
        <v>2293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4"/>
        <v>12307778</v>
      </c>
      <c r="G566" s="103">
        <v>0</v>
      </c>
      <c r="H566" s="103">
        <v>440794</v>
      </c>
      <c r="I566" s="103">
        <v>1310000</v>
      </c>
      <c r="J566" s="103">
        <v>10556984</v>
      </c>
      <c r="K566" s="36"/>
      <c r="L566" s="231" t="s">
        <v>2293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4"/>
        <v>483156</v>
      </c>
      <c r="G567" s="103">
        <v>0</v>
      </c>
      <c r="H567" s="103">
        <v>464729</v>
      </c>
      <c r="I567" s="103">
        <v>0</v>
      </c>
      <c r="J567" s="103">
        <v>18427</v>
      </c>
      <c r="K567" s="36"/>
      <c r="L567" s="231" t="s">
        <v>2293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4"/>
        <v>206797</v>
      </c>
      <c r="G568" s="103">
        <v>0</v>
      </c>
      <c r="H568" s="103">
        <v>190197</v>
      </c>
      <c r="I568" s="103">
        <v>0</v>
      </c>
      <c r="J568" s="103">
        <v>16600</v>
      </c>
      <c r="K568" s="36"/>
      <c r="L568" s="231" t="s">
        <v>2293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4"/>
        <v>2706483</v>
      </c>
      <c r="G569" s="103">
        <v>781000</v>
      </c>
      <c r="H569" s="103">
        <v>1812464</v>
      </c>
      <c r="I569" s="103">
        <v>0</v>
      </c>
      <c r="J569" s="103">
        <v>113019</v>
      </c>
      <c r="K569" s="36"/>
      <c r="L569" s="231" t="s">
        <v>2293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4"/>
        <v>930830</v>
      </c>
      <c r="G570" s="103">
        <v>0</v>
      </c>
      <c r="H570" s="103">
        <v>476815</v>
      </c>
      <c r="I570" s="103">
        <v>0</v>
      </c>
      <c r="J570" s="103">
        <v>454015</v>
      </c>
      <c r="K570" s="36"/>
      <c r="L570" s="231" t="s">
        <v>2297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4"/>
        <v>5919737</v>
      </c>
      <c r="G571" s="103">
        <v>0</v>
      </c>
      <c r="H571" s="103">
        <v>3039852</v>
      </c>
      <c r="I571" s="103">
        <v>0</v>
      </c>
      <c r="J571" s="103">
        <v>2879885</v>
      </c>
      <c r="K571" s="36"/>
      <c r="L571" s="231" t="s">
        <v>2297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4"/>
        <v>10516672</v>
      </c>
      <c r="G572" s="103">
        <v>8740100</v>
      </c>
      <c r="H572" s="103">
        <v>1303772</v>
      </c>
      <c r="I572" s="103">
        <v>7500</v>
      </c>
      <c r="J572" s="103">
        <v>465300</v>
      </c>
      <c r="K572" s="36"/>
      <c r="L572" s="231" t="s">
        <v>2297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4"/>
        <v>4498851</v>
      </c>
      <c r="G573" s="103">
        <v>2133700</v>
      </c>
      <c r="H573" s="103">
        <v>2028961</v>
      </c>
      <c r="I573" s="103">
        <v>0</v>
      </c>
      <c r="J573" s="103">
        <v>336190</v>
      </c>
      <c r="K573" s="36"/>
      <c r="L573" s="231" t="s">
        <v>2293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4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31" t="s">
        <v>2293</v>
      </c>
    </row>
    <row r="575" spans="1:16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4"/>
        <v>151124</v>
      </c>
      <c r="G575" s="103">
        <v>6600</v>
      </c>
      <c r="H575" s="103">
        <v>96544</v>
      </c>
      <c r="I575" s="103">
        <v>0</v>
      </c>
      <c r="J575" s="103">
        <v>47980</v>
      </c>
      <c r="K575" s="36"/>
      <c r="L575" s="231" t="s">
        <v>2293</v>
      </c>
      <c r="M575" s="94"/>
      <c r="N575" s="222"/>
      <c r="O575" s="77"/>
      <c r="P575" s="46"/>
    </row>
    <row r="576" spans="1:16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4"/>
        <v>46335</v>
      </c>
      <c r="G576" s="103">
        <v>0</v>
      </c>
      <c r="H576" s="103">
        <v>46335</v>
      </c>
      <c r="I576" s="103">
        <v>0</v>
      </c>
      <c r="J576" s="103">
        <v>0</v>
      </c>
      <c r="K576" s="36"/>
      <c r="L576" s="231" t="s">
        <v>2297</v>
      </c>
      <c r="M576" s="94"/>
      <c r="N576" s="222"/>
      <c r="O576" s="77"/>
      <c r="P576" s="46"/>
    </row>
    <row r="577" spans="1:20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4"/>
        <v>30552</v>
      </c>
      <c r="G577" s="103">
        <v>0</v>
      </c>
      <c r="H577" s="103">
        <v>30552</v>
      </c>
      <c r="I577" s="103">
        <v>0</v>
      </c>
      <c r="J577" s="103">
        <v>0</v>
      </c>
      <c r="K577" s="36"/>
      <c r="L577" s="231" t="s">
        <v>2297</v>
      </c>
      <c r="M577" s="94"/>
      <c r="N577" s="222"/>
      <c r="O577" s="96"/>
      <c r="P577" s="46"/>
      <c r="Q577" s="96"/>
      <c r="R577" s="46"/>
      <c r="S577" s="46"/>
      <c r="T577" s="46"/>
    </row>
    <row r="578" spans="1:20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4"/>
        <v>178669</v>
      </c>
      <c r="G578" s="103">
        <v>0</v>
      </c>
      <c r="H578" s="103">
        <v>164919</v>
      </c>
      <c r="I578" s="103">
        <v>0</v>
      </c>
      <c r="J578" s="103">
        <v>13750</v>
      </c>
      <c r="K578" s="36"/>
      <c r="L578" s="231" t="s">
        <v>2293</v>
      </c>
      <c r="M578" s="94"/>
      <c r="N578" s="222"/>
      <c r="O578" s="77"/>
      <c r="P578" s="46"/>
      <c r="Q578" s="96"/>
      <c r="R578" s="46"/>
      <c r="S578" s="46"/>
      <c r="T578" s="46"/>
    </row>
    <row r="579" spans="1:20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4"/>
        <v>457286</v>
      </c>
      <c r="G579" s="103">
        <v>0</v>
      </c>
      <c r="H579" s="103">
        <v>47286</v>
      </c>
      <c r="I579" s="103">
        <v>0</v>
      </c>
      <c r="J579" s="103">
        <v>410000</v>
      </c>
      <c r="K579" s="36"/>
      <c r="L579" s="231" t="s">
        <v>2293</v>
      </c>
      <c r="M579" s="94"/>
      <c r="N579" s="222"/>
      <c r="O579" s="77"/>
      <c r="P579" s="46"/>
      <c r="Q579" s="96"/>
      <c r="R579" s="46"/>
      <c r="S579" s="46"/>
      <c r="T579" s="46"/>
    </row>
    <row r="580" spans="1:20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4"/>
        <v>63903</v>
      </c>
      <c r="G580" s="103">
        <v>0</v>
      </c>
      <c r="H580" s="103">
        <v>20795</v>
      </c>
      <c r="I580" s="103">
        <v>0</v>
      </c>
      <c r="J580" s="103">
        <v>43108</v>
      </c>
      <c r="K580" s="36"/>
      <c r="L580" s="231" t="s">
        <v>2297</v>
      </c>
      <c r="M580" s="94"/>
      <c r="N580" s="222"/>
      <c r="O580" s="77"/>
      <c r="P580" s="46"/>
      <c r="Q580" s="96"/>
      <c r="R580" s="46"/>
      <c r="S580" s="46"/>
      <c r="T580" s="46"/>
    </row>
    <row r="581" spans="1:20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4"/>
        <v>180827</v>
      </c>
      <c r="G581" s="103">
        <v>0</v>
      </c>
      <c r="H581" s="103">
        <v>153827</v>
      </c>
      <c r="I581" s="103">
        <v>12000</v>
      </c>
      <c r="J581" s="103">
        <v>15000</v>
      </c>
      <c r="K581" s="36"/>
      <c r="L581" s="231" t="s">
        <v>2293</v>
      </c>
      <c r="M581" s="94"/>
      <c r="N581" s="222"/>
      <c r="O581" s="77"/>
      <c r="P581" s="46"/>
      <c r="Q581" s="96"/>
      <c r="R581" s="46"/>
      <c r="S581" s="46"/>
      <c r="T581" s="46"/>
    </row>
    <row r="582" spans="1:20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4"/>
        <v>288842</v>
      </c>
      <c r="G582" s="103">
        <v>0</v>
      </c>
      <c r="H582" s="103">
        <v>188842</v>
      </c>
      <c r="I582" s="103">
        <v>0</v>
      </c>
      <c r="J582" s="103">
        <v>100000</v>
      </c>
      <c r="K582" s="36"/>
      <c r="L582" s="231" t="s">
        <v>2297</v>
      </c>
      <c r="M582" s="94"/>
      <c r="N582" s="222"/>
      <c r="O582" s="77"/>
      <c r="P582" s="46"/>
      <c r="Q582" s="96"/>
      <c r="R582" s="46"/>
      <c r="S582" s="46"/>
      <c r="T582" s="46"/>
    </row>
    <row r="583" spans="1:20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4"/>
        <v>113500</v>
      </c>
      <c r="G583" s="103">
        <v>0</v>
      </c>
      <c r="H583" s="103">
        <v>103000</v>
      </c>
      <c r="I583" s="103">
        <v>0</v>
      </c>
      <c r="J583" s="103">
        <v>10500</v>
      </c>
      <c r="K583" s="36"/>
      <c r="L583" s="231" t="s">
        <v>2293</v>
      </c>
      <c r="M583" s="94"/>
      <c r="N583" s="222"/>
      <c r="O583" s="96"/>
      <c r="P583" s="46"/>
      <c r="Q583" s="96"/>
      <c r="R583" s="46"/>
      <c r="S583" s="46"/>
      <c r="T583" s="46"/>
    </row>
    <row r="584" spans="1:20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4"/>
        <v>1000</v>
      </c>
      <c r="G584" s="103">
        <v>0</v>
      </c>
      <c r="H584" s="103">
        <v>1000</v>
      </c>
      <c r="I584" s="103">
        <v>0</v>
      </c>
      <c r="J584" s="103">
        <v>0</v>
      </c>
      <c r="K584" s="36"/>
      <c r="L584" s="231" t="s">
        <v>2293</v>
      </c>
      <c r="M584" s="94"/>
      <c r="N584" s="222"/>
      <c r="O584" s="77"/>
      <c r="P584" s="46"/>
      <c r="Q584" s="96"/>
      <c r="R584" s="46"/>
      <c r="S584" s="46"/>
      <c r="T584" s="46"/>
    </row>
    <row r="585" spans="1:20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4"/>
        <v>10385</v>
      </c>
      <c r="G585" s="103">
        <v>0</v>
      </c>
      <c r="H585" s="103">
        <v>10385</v>
      </c>
      <c r="I585" s="103">
        <v>0</v>
      </c>
      <c r="J585" s="103">
        <v>0</v>
      </c>
      <c r="K585" s="36"/>
      <c r="L585" s="231" t="s">
        <v>2293</v>
      </c>
      <c r="M585" s="95"/>
      <c r="N585" s="95"/>
      <c r="O585" s="96"/>
      <c r="P585" s="46"/>
      <c r="Q585" s="96"/>
      <c r="R585" s="46"/>
      <c r="S585" s="46"/>
      <c r="T585" s="46"/>
    </row>
    <row r="586" spans="1:20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4"/>
        <v>204388</v>
      </c>
      <c r="G586" s="103">
        <v>0</v>
      </c>
      <c r="H586" s="103">
        <v>188738</v>
      </c>
      <c r="I586" s="103">
        <v>0</v>
      </c>
      <c r="J586" s="103">
        <v>15650</v>
      </c>
      <c r="K586" s="36"/>
      <c r="L586" s="231" t="s">
        <v>2297</v>
      </c>
      <c r="M586" s="95"/>
      <c r="N586" s="95"/>
      <c r="O586" s="77"/>
      <c r="P586" s="46"/>
      <c r="Q586" s="96"/>
      <c r="R586" s="46"/>
      <c r="S586" s="46"/>
      <c r="T586" s="46"/>
    </row>
    <row r="587" spans="1:20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4"/>
        <v>460167</v>
      </c>
      <c r="G587" s="103">
        <v>0</v>
      </c>
      <c r="H587" s="103">
        <v>424167</v>
      </c>
      <c r="I587" s="103">
        <v>1000</v>
      </c>
      <c r="J587" s="103">
        <v>35000</v>
      </c>
      <c r="K587" s="36"/>
      <c r="L587" s="231" t="s">
        <v>2293</v>
      </c>
      <c r="M587" s="95"/>
      <c r="N587" s="95"/>
      <c r="O587" s="77"/>
      <c r="P587" s="46"/>
      <c r="Q587" s="96"/>
      <c r="R587" s="46"/>
      <c r="S587" s="46"/>
      <c r="T587" s="46"/>
    </row>
    <row r="588" spans="1:16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4"/>
        <v>29720</v>
      </c>
      <c r="G588" s="103">
        <v>0</v>
      </c>
      <c r="H588" s="103">
        <v>29720</v>
      </c>
      <c r="I588" s="103">
        <v>0</v>
      </c>
      <c r="J588" s="103">
        <v>0</v>
      </c>
      <c r="K588" s="36"/>
      <c r="L588" s="231" t="s">
        <v>2293</v>
      </c>
      <c r="M588" s="95"/>
      <c r="N588" s="95"/>
      <c r="O588" s="77"/>
      <c r="P588" s="46"/>
    </row>
    <row r="589" spans="1:16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4"/>
        <v>416875</v>
      </c>
      <c r="G589" s="103">
        <v>500</v>
      </c>
      <c r="H589" s="103">
        <v>96383</v>
      </c>
      <c r="I589" s="103">
        <v>0</v>
      </c>
      <c r="J589" s="103">
        <v>319992</v>
      </c>
      <c r="K589" s="36"/>
      <c r="L589" s="231" t="s">
        <v>2293</v>
      </c>
      <c r="M589" s="95"/>
      <c r="N589" s="95"/>
      <c r="O589" s="77"/>
      <c r="P589" s="46"/>
    </row>
    <row r="590" spans="1:16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4"/>
        <v>21740</v>
      </c>
      <c r="G590" s="103">
        <v>0</v>
      </c>
      <c r="H590" s="103">
        <v>21740</v>
      </c>
      <c r="I590" s="103">
        <v>0</v>
      </c>
      <c r="J590" s="103">
        <v>0</v>
      </c>
      <c r="K590" s="36"/>
      <c r="L590" s="231" t="s">
        <v>2297</v>
      </c>
      <c r="M590" s="95"/>
      <c r="N590" s="95"/>
      <c r="O590" s="77"/>
      <c r="P590" s="46"/>
    </row>
    <row r="591" spans="1:16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4"/>
        <v>309876</v>
      </c>
      <c r="G591" s="103">
        <v>0</v>
      </c>
      <c r="H591" s="103">
        <v>32930</v>
      </c>
      <c r="I591" s="103">
        <v>0</v>
      </c>
      <c r="J591" s="103">
        <v>276946</v>
      </c>
      <c r="K591" s="36"/>
      <c r="L591" s="231" t="s">
        <v>2293</v>
      </c>
      <c r="M591" s="95"/>
      <c r="N591" s="95"/>
      <c r="O591" s="77"/>
      <c r="P591" s="46"/>
    </row>
    <row r="592" spans="1:16" ht="15.75">
      <c r="A592" s="7">
        <v>562</v>
      </c>
      <c r="B592" s="20">
        <v>41090</v>
      </c>
      <c r="C592" s="80" t="s">
        <v>2148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2298</v>
      </c>
      <c r="M592" s="95"/>
      <c r="N592" s="95"/>
      <c r="O592" s="96"/>
      <c r="P592" s="46"/>
    </row>
    <row r="593" spans="1:16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560425</v>
      </c>
      <c r="G593" s="103">
        <v>0</v>
      </c>
      <c r="H593" s="103">
        <v>221421</v>
      </c>
      <c r="I593" s="103">
        <v>3000</v>
      </c>
      <c r="J593" s="103">
        <v>336004</v>
      </c>
      <c r="K593" s="36"/>
      <c r="L593" s="231" t="s">
        <v>2293</v>
      </c>
      <c r="M593" s="95"/>
      <c r="N593" s="95"/>
      <c r="O593" s="96"/>
      <c r="P593" s="46"/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179600</v>
      </c>
      <c r="G594" s="103">
        <v>0</v>
      </c>
      <c r="H594" s="103">
        <v>168100</v>
      </c>
      <c r="I594" s="103">
        <v>0</v>
      </c>
      <c r="J594" s="103">
        <v>11500</v>
      </c>
      <c r="K594" s="36"/>
      <c r="L594" s="231" t="s">
        <v>2293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 t="s">
        <v>9</v>
      </c>
      <c r="G595" s="102" t="s">
        <v>9</v>
      </c>
      <c r="H595" s="102" t="s">
        <v>9</v>
      </c>
      <c r="I595" s="102" t="s">
        <v>9</v>
      </c>
      <c r="J595" s="102" t="s">
        <v>9</v>
      </c>
      <c r="K595" s="36"/>
      <c r="L595" s="231" t="s">
        <v>9</v>
      </c>
    </row>
    <row r="596" spans="1:16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102" t="s">
        <v>9</v>
      </c>
      <c r="H596" s="102" t="s">
        <v>9</v>
      </c>
      <c r="I596" s="102" t="s">
        <v>9</v>
      </c>
      <c r="J596" s="102" t="s">
        <v>9</v>
      </c>
      <c r="K596" s="36"/>
      <c r="L596" s="231" t="s">
        <v>9</v>
      </c>
      <c r="M596" s="94"/>
      <c r="N596" s="222"/>
      <c r="O596" s="96"/>
      <c r="P596" s="46"/>
    </row>
    <row r="597" spans="1:16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 t="s">
        <v>9</v>
      </c>
      <c r="G597" s="102" t="s">
        <v>9</v>
      </c>
      <c r="H597" s="102" t="s">
        <v>9</v>
      </c>
      <c r="I597" s="102" t="s">
        <v>9</v>
      </c>
      <c r="J597" s="102" t="s">
        <v>9</v>
      </c>
      <c r="K597" s="225"/>
      <c r="L597" s="231" t="s">
        <v>9</v>
      </c>
      <c r="M597" s="94"/>
      <c r="N597" s="222"/>
      <c r="O597" s="96"/>
      <c r="P597" s="46"/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>G598+H598+I598+J598</f>
        <v>0</v>
      </c>
      <c r="G598" s="103">
        <v>0</v>
      </c>
      <c r="H598" s="103">
        <v>0</v>
      </c>
      <c r="I598" s="103">
        <v>0</v>
      </c>
      <c r="J598" s="103">
        <v>0</v>
      </c>
      <c r="K598" s="225"/>
      <c r="L598" s="231" t="s">
        <v>2297</v>
      </c>
    </row>
    <row r="599" spans="3:12" ht="15">
      <c r="C599" s="79"/>
      <c r="F599" s="48"/>
      <c r="G599" s="78"/>
      <c r="H599" s="78"/>
      <c r="I599" s="78"/>
      <c r="J599" s="78"/>
      <c r="L599" s="220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5"/>
  <sheetViews>
    <sheetView zoomScalePageLayoutView="0" workbookViewId="0" topLeftCell="A1">
      <selection activeCell="H6" sqref="H6:K438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</cols>
  <sheetData>
    <row r="1" spans="1:27" ht="15">
      <c r="A1" s="87" t="s">
        <v>2154</v>
      </c>
      <c r="B1" s="77"/>
      <c r="C1" s="81"/>
      <c r="D1" s="81"/>
      <c r="E1" s="77"/>
      <c r="F1" s="77"/>
      <c r="H1" s="87" t="s">
        <v>2149</v>
      </c>
      <c r="I1" s="77"/>
      <c r="J1" s="77"/>
      <c r="K1" s="77"/>
      <c r="L1" s="77"/>
      <c r="M1" s="77"/>
      <c r="O1" s="87" t="s">
        <v>2150</v>
      </c>
      <c r="P1" s="77"/>
      <c r="Q1" s="77"/>
      <c r="R1" s="81"/>
      <c r="S1" s="77"/>
      <c r="T1" s="77"/>
      <c r="V1" s="87" t="s">
        <v>2151</v>
      </c>
      <c r="W1" s="77"/>
      <c r="X1" s="81" t="s">
        <v>2145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2135</v>
      </c>
      <c r="F2" s="81" t="s">
        <v>2135</v>
      </c>
      <c r="G2" s="57"/>
      <c r="H2" s="87"/>
      <c r="I2" s="77"/>
      <c r="J2" s="81" t="s">
        <v>2145</v>
      </c>
      <c r="K2" s="81"/>
      <c r="L2" s="81" t="s">
        <v>2135</v>
      </c>
      <c r="M2" s="81" t="s">
        <v>2135</v>
      </c>
      <c r="N2" s="67"/>
      <c r="O2" s="87"/>
      <c r="P2" s="77"/>
      <c r="Q2" s="81" t="s">
        <v>2145</v>
      </c>
      <c r="R2" s="81"/>
      <c r="S2" s="81" t="s">
        <v>2135</v>
      </c>
      <c r="T2" s="81" t="s">
        <v>2135</v>
      </c>
      <c r="V2" s="87"/>
      <c r="W2" s="77"/>
      <c r="X2" s="81" t="s">
        <v>2146</v>
      </c>
      <c r="Y2" s="81"/>
      <c r="Z2" s="81" t="s">
        <v>2135</v>
      </c>
      <c r="AA2" s="81" t="s">
        <v>2135</v>
      </c>
      <c r="AD2" s="86"/>
    </row>
    <row r="3" spans="1:30" ht="15">
      <c r="A3" s="88" t="s">
        <v>2135</v>
      </c>
      <c r="B3" s="81" t="s">
        <v>2135</v>
      </c>
      <c r="C3" s="81" t="s">
        <v>2136</v>
      </c>
      <c r="D3" s="81"/>
      <c r="E3" s="81" t="s">
        <v>2135</v>
      </c>
      <c r="F3" s="81" t="s">
        <v>2135</v>
      </c>
      <c r="H3" s="88" t="s">
        <v>2135</v>
      </c>
      <c r="I3" s="81" t="s">
        <v>2135</v>
      </c>
      <c r="J3" s="81" t="s">
        <v>2146</v>
      </c>
      <c r="K3" s="81"/>
      <c r="L3" s="81" t="s">
        <v>2135</v>
      </c>
      <c r="M3" s="81" t="s">
        <v>2135</v>
      </c>
      <c r="O3" s="88" t="s">
        <v>2135</v>
      </c>
      <c r="P3" s="81" t="s">
        <v>2135</v>
      </c>
      <c r="Q3" s="81" t="s">
        <v>2146</v>
      </c>
      <c r="R3" s="81"/>
      <c r="S3" s="81" t="s">
        <v>2135</v>
      </c>
      <c r="T3" s="81" t="s">
        <v>2135</v>
      </c>
      <c r="V3" s="88" t="s">
        <v>2135</v>
      </c>
      <c r="W3" s="81" t="s">
        <v>2135</v>
      </c>
      <c r="X3" s="81" t="s">
        <v>2136</v>
      </c>
      <c r="Y3" s="81"/>
      <c r="Z3" s="81" t="s">
        <v>2135</v>
      </c>
      <c r="AA3" s="81" t="s">
        <v>2135</v>
      </c>
      <c r="AD3" s="86"/>
    </row>
    <row r="4" spans="1:27" ht="15">
      <c r="A4" s="89" t="s">
        <v>2152</v>
      </c>
      <c r="B4" s="81" t="s">
        <v>2135</v>
      </c>
      <c r="C4" s="81"/>
      <c r="D4" s="81"/>
      <c r="E4" s="81"/>
      <c r="F4" s="81"/>
      <c r="H4" s="89" t="s">
        <v>2152</v>
      </c>
      <c r="I4" s="81" t="s">
        <v>2135</v>
      </c>
      <c r="J4" s="81" t="s">
        <v>2136</v>
      </c>
      <c r="K4" s="81"/>
      <c r="L4" s="77"/>
      <c r="M4" s="77"/>
      <c r="O4" s="89" t="s">
        <v>2152</v>
      </c>
      <c r="P4" s="81" t="s">
        <v>2135</v>
      </c>
      <c r="Q4" s="81" t="s">
        <v>2136</v>
      </c>
      <c r="R4" s="77"/>
      <c r="S4" s="77"/>
      <c r="T4" s="77"/>
      <c r="V4" s="89" t="s">
        <v>2152</v>
      </c>
      <c r="W4" s="81" t="s">
        <v>2135</v>
      </c>
      <c r="X4" s="77"/>
      <c r="Y4" s="77"/>
      <c r="Z4" s="77"/>
      <c r="AA4" s="77"/>
    </row>
    <row r="5" spans="1:27" ht="15.75" thickBot="1">
      <c r="A5" s="90" t="s">
        <v>2153</v>
      </c>
      <c r="B5" s="82" t="s">
        <v>2137</v>
      </c>
      <c r="C5" s="84" t="s">
        <v>2138</v>
      </c>
      <c r="D5" s="84" t="s">
        <v>2139</v>
      </c>
      <c r="E5" s="84" t="s">
        <v>2140</v>
      </c>
      <c r="F5" s="84" t="s">
        <v>2141</v>
      </c>
      <c r="H5" s="90" t="s">
        <v>2153</v>
      </c>
      <c r="I5" s="82" t="s">
        <v>2137</v>
      </c>
      <c r="J5" s="83" t="s">
        <v>2138</v>
      </c>
      <c r="K5" s="84" t="s">
        <v>2139</v>
      </c>
      <c r="L5" s="83" t="s">
        <v>2140</v>
      </c>
      <c r="M5" s="83" t="s">
        <v>2141</v>
      </c>
      <c r="O5" s="90" t="s">
        <v>2153</v>
      </c>
      <c r="P5" s="82" t="s">
        <v>2137</v>
      </c>
      <c r="Q5" s="83" t="s">
        <v>2138</v>
      </c>
      <c r="R5" s="84" t="s">
        <v>2139</v>
      </c>
      <c r="S5" s="83" t="s">
        <v>2140</v>
      </c>
      <c r="T5" s="83" t="s">
        <v>2141</v>
      </c>
      <c r="V5" s="90" t="s">
        <v>2153</v>
      </c>
      <c r="W5" s="82" t="s">
        <v>2137</v>
      </c>
      <c r="X5" s="83" t="s">
        <v>2138</v>
      </c>
      <c r="Y5" s="84" t="s">
        <v>2139</v>
      </c>
      <c r="Z5" s="83" t="s">
        <v>2140</v>
      </c>
      <c r="AA5" s="83" t="s">
        <v>2141</v>
      </c>
    </row>
    <row r="6" spans="1:13" ht="15.75" thickTop="1">
      <c r="A6" s="94" t="s">
        <v>257</v>
      </c>
      <c r="B6" s="222" t="s">
        <v>1738</v>
      </c>
      <c r="C6" s="77"/>
      <c r="D6" s="46">
        <f>E6+F6</f>
        <v>158848</v>
      </c>
      <c r="E6" s="96">
        <v>450</v>
      </c>
      <c r="F6" s="96">
        <v>158398</v>
      </c>
      <c r="H6" s="94" t="s">
        <v>257</v>
      </c>
      <c r="I6" s="222" t="s">
        <v>1738</v>
      </c>
      <c r="J6" s="77"/>
      <c r="K6" s="46">
        <f>L6+M6</f>
        <v>6181</v>
      </c>
      <c r="L6" s="77"/>
      <c r="M6" s="96">
        <v>6181</v>
      </c>
    </row>
    <row r="7" spans="1:13" ht="15">
      <c r="A7" s="94" t="s">
        <v>260</v>
      </c>
      <c r="B7" s="222" t="s">
        <v>2155</v>
      </c>
      <c r="C7" s="96">
        <v>130000</v>
      </c>
      <c r="D7" s="46">
        <f aca="true" t="shared" si="0" ref="D7:D70">E7+F7</f>
        <v>756165</v>
      </c>
      <c r="E7" s="96">
        <v>3695</v>
      </c>
      <c r="F7" s="96">
        <v>752470</v>
      </c>
      <c r="H7" s="94" t="s">
        <v>260</v>
      </c>
      <c r="I7" s="222" t="s">
        <v>2155</v>
      </c>
      <c r="J7" s="77"/>
      <c r="K7" s="46">
        <f aca="true" t="shared" si="1" ref="K7:K70">L7+M7</f>
        <v>2235450</v>
      </c>
      <c r="L7" s="77"/>
      <c r="M7" s="96">
        <v>2235450</v>
      </c>
    </row>
    <row r="8" spans="1:13" ht="15">
      <c r="A8" s="94" t="s">
        <v>263</v>
      </c>
      <c r="B8" s="222" t="s">
        <v>1739</v>
      </c>
      <c r="C8" s="96">
        <v>6017701</v>
      </c>
      <c r="D8" s="46">
        <f t="shared" si="0"/>
        <v>1212483</v>
      </c>
      <c r="E8" s="96">
        <v>637800</v>
      </c>
      <c r="F8" s="96">
        <v>574683</v>
      </c>
      <c r="H8" s="94" t="s">
        <v>263</v>
      </c>
      <c r="I8" s="222" t="s">
        <v>1739</v>
      </c>
      <c r="J8" s="96">
        <v>5622000</v>
      </c>
      <c r="K8" s="46">
        <f t="shared" si="1"/>
        <v>60900</v>
      </c>
      <c r="L8" s="77"/>
      <c r="M8" s="96">
        <v>60900</v>
      </c>
    </row>
    <row r="9" spans="1:13" ht="15">
      <c r="A9" s="94" t="s">
        <v>269</v>
      </c>
      <c r="B9" s="222" t="s">
        <v>1740</v>
      </c>
      <c r="C9" s="96">
        <v>18000</v>
      </c>
      <c r="D9" s="46">
        <f t="shared" si="0"/>
        <v>86743</v>
      </c>
      <c r="E9" s="96">
        <v>7000</v>
      </c>
      <c r="F9" s="96">
        <v>79743</v>
      </c>
      <c r="H9" s="94" t="s">
        <v>269</v>
      </c>
      <c r="I9" s="222" t="s">
        <v>1740</v>
      </c>
      <c r="J9" s="77"/>
      <c r="K9" s="46">
        <f t="shared" si="1"/>
        <v>7100</v>
      </c>
      <c r="L9" s="77"/>
      <c r="M9" s="96">
        <v>7100</v>
      </c>
    </row>
    <row r="10" spans="1:13" ht="15">
      <c r="A10" s="94" t="s">
        <v>272</v>
      </c>
      <c r="B10" s="222" t="s">
        <v>2269</v>
      </c>
      <c r="C10" s="77"/>
      <c r="D10" s="46">
        <f t="shared" si="0"/>
        <v>850</v>
      </c>
      <c r="E10" s="77"/>
      <c r="F10" s="96">
        <v>850</v>
      </c>
      <c r="H10" s="94" t="s">
        <v>272</v>
      </c>
      <c r="I10" s="222" t="s">
        <v>2269</v>
      </c>
      <c r="J10" s="96">
        <v>2500</v>
      </c>
      <c r="K10" s="46">
        <f t="shared" si="1"/>
        <v>5000</v>
      </c>
      <c r="L10" s="77"/>
      <c r="M10" s="96">
        <v>5000</v>
      </c>
    </row>
    <row r="11" spans="1:13" ht="15">
      <c r="A11" s="94" t="s">
        <v>275</v>
      </c>
      <c r="B11" s="222" t="s">
        <v>1741</v>
      </c>
      <c r="C11" s="77"/>
      <c r="D11" s="46">
        <f t="shared" si="0"/>
        <v>151087</v>
      </c>
      <c r="E11" s="77"/>
      <c r="F11" s="96">
        <v>151087</v>
      </c>
      <c r="H11" s="94" t="s">
        <v>275</v>
      </c>
      <c r="I11" s="222" t="s">
        <v>1741</v>
      </c>
      <c r="J11" s="96">
        <v>469640</v>
      </c>
      <c r="K11" s="46">
        <f t="shared" si="1"/>
        <v>87944</v>
      </c>
      <c r="L11" s="77"/>
      <c r="M11" s="96">
        <v>87944</v>
      </c>
    </row>
    <row r="12" spans="1:13" ht="15">
      <c r="A12" s="94" t="s">
        <v>278</v>
      </c>
      <c r="B12" s="222" t="s">
        <v>1742</v>
      </c>
      <c r="C12" s="96">
        <v>3121403</v>
      </c>
      <c r="D12" s="46">
        <f t="shared" si="0"/>
        <v>989403</v>
      </c>
      <c r="E12" s="96">
        <v>1</v>
      </c>
      <c r="F12" s="96">
        <v>989402</v>
      </c>
      <c r="H12" s="94" t="s">
        <v>278</v>
      </c>
      <c r="I12" s="222" t="s">
        <v>1742</v>
      </c>
      <c r="J12" s="77"/>
      <c r="K12" s="46">
        <f t="shared" si="1"/>
        <v>485585</v>
      </c>
      <c r="L12" s="77"/>
      <c r="M12" s="96">
        <v>485585</v>
      </c>
    </row>
    <row r="13" spans="1:13" ht="15">
      <c r="A13" s="94" t="s">
        <v>281</v>
      </c>
      <c r="B13" s="222" t="s">
        <v>1743</v>
      </c>
      <c r="C13" s="77"/>
      <c r="D13" s="46">
        <f t="shared" si="0"/>
        <v>25500</v>
      </c>
      <c r="E13" s="77"/>
      <c r="F13" s="96">
        <v>25500</v>
      </c>
      <c r="H13" s="94" t="s">
        <v>281</v>
      </c>
      <c r="I13" s="222" t="s">
        <v>1743</v>
      </c>
      <c r="J13" s="96">
        <v>51000</v>
      </c>
      <c r="K13" s="46">
        <f t="shared" si="1"/>
        <v>53112</v>
      </c>
      <c r="L13" s="77"/>
      <c r="M13" s="96">
        <v>53112</v>
      </c>
    </row>
    <row r="14" spans="1:13" ht="15">
      <c r="A14" s="94" t="s">
        <v>284</v>
      </c>
      <c r="B14" s="222" t="s">
        <v>1744</v>
      </c>
      <c r="C14" s="77"/>
      <c r="D14" s="46">
        <f t="shared" si="0"/>
        <v>7600</v>
      </c>
      <c r="E14" s="77"/>
      <c r="F14" s="96">
        <v>7600</v>
      </c>
      <c r="H14" s="94" t="s">
        <v>284</v>
      </c>
      <c r="I14" s="222" t="s">
        <v>1744</v>
      </c>
      <c r="J14" s="77"/>
      <c r="K14" s="46">
        <f t="shared" si="1"/>
        <v>250</v>
      </c>
      <c r="L14" s="77"/>
      <c r="M14" s="96">
        <v>250</v>
      </c>
    </row>
    <row r="15" spans="1:13" ht="15">
      <c r="A15" s="94" t="s">
        <v>287</v>
      </c>
      <c r="B15" s="222" t="s">
        <v>1745</v>
      </c>
      <c r="C15" s="96">
        <v>179000</v>
      </c>
      <c r="D15" s="46">
        <f t="shared" si="0"/>
        <v>464257</v>
      </c>
      <c r="E15" s="77"/>
      <c r="F15" s="96">
        <v>464257</v>
      </c>
      <c r="H15" s="94" t="s">
        <v>287</v>
      </c>
      <c r="I15" s="222" t="s">
        <v>1745</v>
      </c>
      <c r="J15" s="96">
        <v>535000</v>
      </c>
      <c r="K15" s="46">
        <f t="shared" si="1"/>
        <v>155898</v>
      </c>
      <c r="L15" s="96">
        <v>16000</v>
      </c>
      <c r="M15" s="96">
        <v>139898</v>
      </c>
    </row>
    <row r="16" spans="1:13" ht="15">
      <c r="A16" s="94" t="s">
        <v>290</v>
      </c>
      <c r="B16" s="222" t="s">
        <v>1746</v>
      </c>
      <c r="C16" s="96">
        <v>816570</v>
      </c>
      <c r="D16" s="46">
        <f t="shared" si="0"/>
        <v>489768</v>
      </c>
      <c r="E16" s="96">
        <v>70700</v>
      </c>
      <c r="F16" s="96">
        <v>419068</v>
      </c>
      <c r="H16" s="94" t="s">
        <v>290</v>
      </c>
      <c r="I16" s="222" t="s">
        <v>1746</v>
      </c>
      <c r="J16" s="96">
        <v>1820581</v>
      </c>
      <c r="K16" s="46">
        <f t="shared" si="1"/>
        <v>971594</v>
      </c>
      <c r="L16" s="77"/>
      <c r="M16" s="96">
        <v>971594</v>
      </c>
    </row>
    <row r="17" spans="1:13" ht="15">
      <c r="A17" s="94" t="s">
        <v>293</v>
      </c>
      <c r="B17" s="222" t="s">
        <v>1747</v>
      </c>
      <c r="C17" s="96">
        <v>661800</v>
      </c>
      <c r="D17" s="46">
        <f t="shared" si="0"/>
        <v>171400</v>
      </c>
      <c r="E17" s="77"/>
      <c r="F17" s="96">
        <v>171400</v>
      </c>
      <c r="H17" s="94" t="s">
        <v>293</v>
      </c>
      <c r="I17" s="222" t="s">
        <v>1747</v>
      </c>
      <c r="J17" s="96">
        <v>133000</v>
      </c>
      <c r="K17" s="46">
        <f t="shared" si="1"/>
        <v>198590</v>
      </c>
      <c r="L17" s="77"/>
      <c r="M17" s="96">
        <v>198590</v>
      </c>
    </row>
    <row r="18" spans="1:13" ht="15">
      <c r="A18" s="94" t="s">
        <v>296</v>
      </c>
      <c r="B18" s="222" t="s">
        <v>2156</v>
      </c>
      <c r="C18" s="96">
        <v>60300</v>
      </c>
      <c r="D18" s="46">
        <f t="shared" si="0"/>
        <v>322661</v>
      </c>
      <c r="E18" s="96">
        <v>61700</v>
      </c>
      <c r="F18" s="96">
        <v>260961</v>
      </c>
      <c r="H18" s="94" t="s">
        <v>302</v>
      </c>
      <c r="I18" s="222" t="s">
        <v>1749</v>
      </c>
      <c r="J18" s="77"/>
      <c r="K18" s="46">
        <f t="shared" si="1"/>
        <v>374899</v>
      </c>
      <c r="L18" s="77"/>
      <c r="M18" s="96">
        <v>374899</v>
      </c>
    </row>
    <row r="19" spans="1:13" ht="15">
      <c r="A19" s="94" t="s">
        <v>299</v>
      </c>
      <c r="B19" s="222" t="s">
        <v>1748</v>
      </c>
      <c r="C19" s="77"/>
      <c r="D19" s="46">
        <f t="shared" si="0"/>
        <v>676464</v>
      </c>
      <c r="E19" s="96">
        <v>263500</v>
      </c>
      <c r="F19" s="96">
        <v>412964</v>
      </c>
      <c r="H19" s="94" t="s">
        <v>305</v>
      </c>
      <c r="I19" s="222" t="s">
        <v>1750</v>
      </c>
      <c r="J19" s="77"/>
      <c r="K19" s="46">
        <f t="shared" si="1"/>
        <v>10500</v>
      </c>
      <c r="L19" s="77"/>
      <c r="M19" s="96">
        <v>10500</v>
      </c>
    </row>
    <row r="20" spans="1:13" ht="15">
      <c r="A20" s="94" t="s">
        <v>302</v>
      </c>
      <c r="B20" s="222" t="s">
        <v>1749</v>
      </c>
      <c r="C20" s="96">
        <v>3530170</v>
      </c>
      <c r="D20" s="46">
        <f t="shared" si="0"/>
        <v>518574</v>
      </c>
      <c r="E20" s="96">
        <v>4100</v>
      </c>
      <c r="F20" s="96">
        <v>514474</v>
      </c>
      <c r="H20" s="94" t="s">
        <v>308</v>
      </c>
      <c r="I20" s="222" t="s">
        <v>1751</v>
      </c>
      <c r="J20" s="77"/>
      <c r="K20" s="46">
        <f t="shared" si="1"/>
        <v>6800</v>
      </c>
      <c r="L20" s="77"/>
      <c r="M20" s="96">
        <v>6800</v>
      </c>
    </row>
    <row r="21" spans="1:13" ht="15">
      <c r="A21" s="94" t="s">
        <v>305</v>
      </c>
      <c r="B21" s="222" t="s">
        <v>1750</v>
      </c>
      <c r="C21" s="96">
        <v>623000</v>
      </c>
      <c r="D21" s="46">
        <f t="shared" si="0"/>
        <v>113362</v>
      </c>
      <c r="E21" s="96">
        <v>35300</v>
      </c>
      <c r="F21" s="96">
        <v>78062</v>
      </c>
      <c r="H21" s="94" t="s">
        <v>311</v>
      </c>
      <c r="I21" s="222" t="s">
        <v>1752</v>
      </c>
      <c r="J21" s="77"/>
      <c r="K21" s="46">
        <f t="shared" si="1"/>
        <v>134500</v>
      </c>
      <c r="L21" s="77"/>
      <c r="M21" s="96">
        <v>134500</v>
      </c>
    </row>
    <row r="22" spans="1:13" ht="15">
      <c r="A22" s="94" t="s">
        <v>308</v>
      </c>
      <c r="B22" s="222" t="s">
        <v>1751</v>
      </c>
      <c r="C22" s="77"/>
      <c r="D22" s="46">
        <f t="shared" si="0"/>
        <v>243351</v>
      </c>
      <c r="E22" s="96">
        <v>48700</v>
      </c>
      <c r="F22" s="96">
        <v>194651</v>
      </c>
      <c r="H22" s="94" t="s">
        <v>314</v>
      </c>
      <c r="I22" s="222" t="s">
        <v>2263</v>
      </c>
      <c r="J22" s="77"/>
      <c r="K22" s="46">
        <f t="shared" si="1"/>
        <v>739000</v>
      </c>
      <c r="L22" s="77"/>
      <c r="M22" s="96">
        <v>739000</v>
      </c>
    </row>
    <row r="23" spans="1:13" ht="15">
      <c r="A23" s="94" t="s">
        <v>311</v>
      </c>
      <c r="B23" s="222" t="s">
        <v>1752</v>
      </c>
      <c r="C23" s="77"/>
      <c r="D23" s="46">
        <f t="shared" si="0"/>
        <v>264648</v>
      </c>
      <c r="E23" s="77"/>
      <c r="F23" s="96">
        <v>264648</v>
      </c>
      <c r="H23" s="94" t="s">
        <v>317</v>
      </c>
      <c r="I23" s="222" t="s">
        <v>1753</v>
      </c>
      <c r="J23" s="77"/>
      <c r="K23" s="46">
        <f t="shared" si="1"/>
        <v>11000</v>
      </c>
      <c r="L23" s="77"/>
      <c r="M23" s="96">
        <v>11000</v>
      </c>
    </row>
    <row r="24" spans="1:13" ht="15">
      <c r="A24" s="94" t="s">
        <v>314</v>
      </c>
      <c r="B24" s="222" t="s">
        <v>2263</v>
      </c>
      <c r="C24" s="96">
        <v>150000</v>
      </c>
      <c r="D24" s="46">
        <f t="shared" si="0"/>
        <v>20055</v>
      </c>
      <c r="E24" s="96">
        <v>4200</v>
      </c>
      <c r="F24" s="96">
        <v>15855</v>
      </c>
      <c r="H24" s="94" t="s">
        <v>320</v>
      </c>
      <c r="I24" s="222" t="s">
        <v>1754</v>
      </c>
      <c r="J24" s="77"/>
      <c r="K24" s="46">
        <f t="shared" si="1"/>
        <v>38200</v>
      </c>
      <c r="L24" s="77"/>
      <c r="M24" s="96">
        <v>38200</v>
      </c>
    </row>
    <row r="25" spans="1:13" ht="15">
      <c r="A25" s="94" t="s">
        <v>317</v>
      </c>
      <c r="B25" s="222" t="s">
        <v>1753</v>
      </c>
      <c r="C25" s="77"/>
      <c r="D25" s="46">
        <f t="shared" si="0"/>
        <v>179541</v>
      </c>
      <c r="E25" s="77"/>
      <c r="F25" s="96">
        <v>179541</v>
      </c>
      <c r="H25" s="94" t="s">
        <v>323</v>
      </c>
      <c r="I25" s="222" t="s">
        <v>1755</v>
      </c>
      <c r="J25" s="96">
        <v>80225</v>
      </c>
      <c r="K25" s="46">
        <f t="shared" si="1"/>
        <v>15700</v>
      </c>
      <c r="L25" s="77"/>
      <c r="M25" s="96">
        <v>15700</v>
      </c>
    </row>
    <row r="26" spans="1:13" ht="15">
      <c r="A26" s="94" t="s">
        <v>320</v>
      </c>
      <c r="B26" s="222" t="s">
        <v>1754</v>
      </c>
      <c r="C26" s="96">
        <v>2473250</v>
      </c>
      <c r="D26" s="46">
        <f t="shared" si="0"/>
        <v>615990</v>
      </c>
      <c r="E26" s="77"/>
      <c r="F26" s="96">
        <v>615990</v>
      </c>
      <c r="H26" s="94" t="s">
        <v>330</v>
      </c>
      <c r="I26" s="222" t="s">
        <v>2270</v>
      </c>
      <c r="J26" s="77"/>
      <c r="K26" s="46">
        <f t="shared" si="1"/>
        <v>54625</v>
      </c>
      <c r="L26" s="77"/>
      <c r="M26" s="96">
        <v>54625</v>
      </c>
    </row>
    <row r="27" spans="1:13" ht="15">
      <c r="A27" s="94" t="s">
        <v>323</v>
      </c>
      <c r="B27" s="222" t="s">
        <v>1755</v>
      </c>
      <c r="C27" s="77"/>
      <c r="D27" s="46">
        <f t="shared" si="0"/>
        <v>34525</v>
      </c>
      <c r="E27" s="96">
        <v>0</v>
      </c>
      <c r="F27" s="96">
        <v>34525</v>
      </c>
      <c r="H27" s="94" t="s">
        <v>336</v>
      </c>
      <c r="I27" s="222" t="s">
        <v>1757</v>
      </c>
      <c r="J27" s="77"/>
      <c r="K27" s="46">
        <f t="shared" si="1"/>
        <v>1800</v>
      </c>
      <c r="L27" s="77"/>
      <c r="M27" s="96">
        <v>1800</v>
      </c>
    </row>
    <row r="28" spans="1:13" ht="15">
      <c r="A28" s="94" t="s">
        <v>330</v>
      </c>
      <c r="B28" s="222" t="s">
        <v>2270</v>
      </c>
      <c r="C28" s="96">
        <v>435844</v>
      </c>
      <c r="D28" s="46">
        <f t="shared" si="0"/>
        <v>2063569</v>
      </c>
      <c r="E28" s="96">
        <v>2056800</v>
      </c>
      <c r="F28" s="96">
        <v>6769</v>
      </c>
      <c r="H28" s="94" t="s">
        <v>339</v>
      </c>
      <c r="I28" s="222" t="s">
        <v>1758</v>
      </c>
      <c r="J28" s="77"/>
      <c r="K28" s="46">
        <f t="shared" si="1"/>
        <v>495189</v>
      </c>
      <c r="L28" s="77"/>
      <c r="M28" s="96">
        <v>495189</v>
      </c>
    </row>
    <row r="29" spans="1:13" ht="15">
      <c r="A29" s="94" t="s">
        <v>333</v>
      </c>
      <c r="B29" s="222" t="s">
        <v>1756</v>
      </c>
      <c r="C29" s="96">
        <v>2000</v>
      </c>
      <c r="D29" s="46">
        <f t="shared" si="0"/>
        <v>1048886</v>
      </c>
      <c r="E29" s="96">
        <v>40500</v>
      </c>
      <c r="F29" s="96">
        <v>1008386</v>
      </c>
      <c r="H29" s="94" t="s">
        <v>342</v>
      </c>
      <c r="I29" s="222" t="s">
        <v>2252</v>
      </c>
      <c r="J29" s="77"/>
      <c r="K29" s="46">
        <f t="shared" si="1"/>
        <v>626100</v>
      </c>
      <c r="L29" s="77"/>
      <c r="M29" s="96">
        <v>626100</v>
      </c>
    </row>
    <row r="30" spans="1:13" ht="15">
      <c r="A30" s="94" t="s">
        <v>336</v>
      </c>
      <c r="B30" s="222" t="s">
        <v>1757</v>
      </c>
      <c r="C30" s="77"/>
      <c r="D30" s="46">
        <f t="shared" si="0"/>
        <v>51500</v>
      </c>
      <c r="E30" s="77"/>
      <c r="F30" s="96">
        <v>51500</v>
      </c>
      <c r="H30" s="94" t="s">
        <v>345</v>
      </c>
      <c r="I30" s="222" t="s">
        <v>1759</v>
      </c>
      <c r="J30" s="77"/>
      <c r="K30" s="46">
        <f t="shared" si="1"/>
        <v>128950</v>
      </c>
      <c r="L30" s="77"/>
      <c r="M30" s="96">
        <v>128950</v>
      </c>
    </row>
    <row r="31" spans="1:13" ht="15">
      <c r="A31" s="94" t="s">
        <v>339</v>
      </c>
      <c r="B31" s="222" t="s">
        <v>1758</v>
      </c>
      <c r="C31" s="77"/>
      <c r="D31" s="46">
        <f t="shared" si="0"/>
        <v>372859</v>
      </c>
      <c r="E31" s="96">
        <v>290000</v>
      </c>
      <c r="F31" s="96">
        <v>82859</v>
      </c>
      <c r="H31" s="94" t="s">
        <v>348</v>
      </c>
      <c r="I31" s="222" t="s">
        <v>2201</v>
      </c>
      <c r="J31" s="77"/>
      <c r="K31" s="46">
        <f t="shared" si="1"/>
        <v>7500</v>
      </c>
      <c r="L31" s="77"/>
      <c r="M31" s="96">
        <v>7500</v>
      </c>
    </row>
    <row r="32" spans="1:13" ht="15">
      <c r="A32" s="94" t="s">
        <v>342</v>
      </c>
      <c r="B32" s="222" t="s">
        <v>2252</v>
      </c>
      <c r="C32" s="96">
        <v>745000</v>
      </c>
      <c r="D32" s="46">
        <f t="shared" si="0"/>
        <v>182631</v>
      </c>
      <c r="E32" s="77"/>
      <c r="F32" s="96">
        <v>182631</v>
      </c>
      <c r="H32" s="94" t="s">
        <v>354</v>
      </c>
      <c r="I32" s="222" t="s">
        <v>2215</v>
      </c>
      <c r="J32" s="77"/>
      <c r="K32" s="46">
        <f t="shared" si="1"/>
        <v>51000</v>
      </c>
      <c r="L32" s="77"/>
      <c r="M32" s="96">
        <v>51000</v>
      </c>
    </row>
    <row r="33" spans="1:13" ht="15">
      <c r="A33" s="94" t="s">
        <v>345</v>
      </c>
      <c r="B33" s="222" t="s">
        <v>1759</v>
      </c>
      <c r="C33" s="96">
        <v>36000</v>
      </c>
      <c r="D33" s="46">
        <f t="shared" si="0"/>
        <v>269686</v>
      </c>
      <c r="E33" s="77"/>
      <c r="F33" s="96">
        <v>269686</v>
      </c>
      <c r="H33" s="94" t="s">
        <v>360</v>
      </c>
      <c r="I33" s="222" t="s">
        <v>1761</v>
      </c>
      <c r="J33" s="77"/>
      <c r="K33" s="46">
        <f t="shared" si="1"/>
        <v>1807721</v>
      </c>
      <c r="L33" s="77"/>
      <c r="M33" s="96">
        <v>1807721</v>
      </c>
    </row>
    <row r="34" spans="1:13" ht="15">
      <c r="A34" s="94" t="s">
        <v>348</v>
      </c>
      <c r="B34" s="222" t="s">
        <v>2201</v>
      </c>
      <c r="C34" s="77"/>
      <c r="D34" s="46">
        <f t="shared" si="0"/>
        <v>628152</v>
      </c>
      <c r="E34" s="77"/>
      <c r="F34" s="96">
        <v>628152</v>
      </c>
      <c r="H34" s="94" t="s">
        <v>363</v>
      </c>
      <c r="I34" s="222" t="s">
        <v>1762</v>
      </c>
      <c r="J34" s="77"/>
      <c r="K34" s="46">
        <f t="shared" si="1"/>
        <v>210250</v>
      </c>
      <c r="L34" s="77"/>
      <c r="M34" s="96">
        <v>210250</v>
      </c>
    </row>
    <row r="35" spans="1:13" ht="15">
      <c r="A35" s="94" t="s">
        <v>351</v>
      </c>
      <c r="B35" s="222" t="s">
        <v>1760</v>
      </c>
      <c r="C35" s="96">
        <v>50201</v>
      </c>
      <c r="D35" s="46">
        <f t="shared" si="0"/>
        <v>324700</v>
      </c>
      <c r="E35" s="96">
        <v>7900</v>
      </c>
      <c r="F35" s="96">
        <v>316800</v>
      </c>
      <c r="H35" s="94" t="s">
        <v>366</v>
      </c>
      <c r="I35" s="222" t="s">
        <v>1763</v>
      </c>
      <c r="J35" s="77"/>
      <c r="K35" s="46">
        <f t="shared" si="1"/>
        <v>34300</v>
      </c>
      <c r="L35" s="77"/>
      <c r="M35" s="96">
        <v>34300</v>
      </c>
    </row>
    <row r="36" spans="1:13" ht="15">
      <c r="A36" s="94" t="s">
        <v>354</v>
      </c>
      <c r="B36" s="222" t="s">
        <v>2215</v>
      </c>
      <c r="C36" s="77"/>
      <c r="D36" s="46">
        <f t="shared" si="0"/>
        <v>300816</v>
      </c>
      <c r="E36" s="77"/>
      <c r="F36" s="96">
        <v>300816</v>
      </c>
      <c r="H36" s="94" t="s">
        <v>369</v>
      </c>
      <c r="I36" s="222" t="s">
        <v>2157</v>
      </c>
      <c r="J36" s="77"/>
      <c r="K36" s="46">
        <f t="shared" si="1"/>
        <v>210340</v>
      </c>
      <c r="L36" s="77"/>
      <c r="M36" s="96">
        <v>210340</v>
      </c>
    </row>
    <row r="37" spans="1:13" ht="15">
      <c r="A37" s="94" t="s">
        <v>363</v>
      </c>
      <c r="B37" s="222" t="s">
        <v>1762</v>
      </c>
      <c r="C37" s="96">
        <v>20500</v>
      </c>
      <c r="D37" s="46">
        <f t="shared" si="0"/>
        <v>348700</v>
      </c>
      <c r="E37" s="77"/>
      <c r="F37" s="96">
        <v>348700</v>
      </c>
      <c r="H37" s="94" t="s">
        <v>372</v>
      </c>
      <c r="I37" s="222" t="s">
        <v>1764</v>
      </c>
      <c r="J37" s="77"/>
      <c r="K37" s="46">
        <f t="shared" si="1"/>
        <v>200</v>
      </c>
      <c r="L37" s="77"/>
      <c r="M37" s="96">
        <v>200</v>
      </c>
    </row>
    <row r="38" spans="1:13" ht="15">
      <c r="A38" s="94" t="s">
        <v>366</v>
      </c>
      <c r="B38" s="222" t="s">
        <v>1763</v>
      </c>
      <c r="C38" s="77"/>
      <c r="D38" s="46">
        <f t="shared" si="0"/>
        <v>433631</v>
      </c>
      <c r="E38" s="96">
        <v>164300</v>
      </c>
      <c r="F38" s="96">
        <v>269331</v>
      </c>
      <c r="H38" s="94" t="s">
        <v>375</v>
      </c>
      <c r="I38" s="222" t="s">
        <v>1765</v>
      </c>
      <c r="J38" s="77"/>
      <c r="K38" s="46">
        <f t="shared" si="1"/>
        <v>207793</v>
      </c>
      <c r="L38" s="77"/>
      <c r="M38" s="96">
        <v>207793</v>
      </c>
    </row>
    <row r="39" spans="1:13" ht="15">
      <c r="A39" s="94" t="s">
        <v>369</v>
      </c>
      <c r="B39" s="222" t="s">
        <v>2157</v>
      </c>
      <c r="C39" s="77"/>
      <c r="D39" s="46">
        <f t="shared" si="0"/>
        <v>278000</v>
      </c>
      <c r="E39" s="96">
        <v>278000</v>
      </c>
      <c r="F39" s="77"/>
      <c r="H39" s="94" t="s">
        <v>378</v>
      </c>
      <c r="I39" s="222" t="s">
        <v>1766</v>
      </c>
      <c r="J39" s="77"/>
      <c r="K39" s="46">
        <f t="shared" si="1"/>
        <v>269725</v>
      </c>
      <c r="L39" s="77"/>
      <c r="M39" s="96">
        <v>269725</v>
      </c>
    </row>
    <row r="40" spans="1:13" ht="15">
      <c r="A40" s="94" t="s">
        <v>372</v>
      </c>
      <c r="B40" s="222" t="s">
        <v>1764</v>
      </c>
      <c r="C40" s="96">
        <v>1535800</v>
      </c>
      <c r="D40" s="46">
        <f t="shared" si="0"/>
        <v>435212</v>
      </c>
      <c r="E40" s="77"/>
      <c r="F40" s="96">
        <v>435212</v>
      </c>
      <c r="H40" s="94" t="s">
        <v>381</v>
      </c>
      <c r="I40" s="222" t="s">
        <v>1767</v>
      </c>
      <c r="J40" s="96">
        <v>1410000</v>
      </c>
      <c r="K40" s="46">
        <f t="shared" si="1"/>
        <v>1049302</v>
      </c>
      <c r="L40" s="77"/>
      <c r="M40" s="96">
        <v>1049302</v>
      </c>
    </row>
    <row r="41" spans="1:13" ht="15">
      <c r="A41" s="94" t="s">
        <v>375</v>
      </c>
      <c r="B41" s="222" t="s">
        <v>1765</v>
      </c>
      <c r="C41" s="96">
        <v>2232096</v>
      </c>
      <c r="D41" s="46">
        <f t="shared" si="0"/>
        <v>712223</v>
      </c>
      <c r="E41" s="96">
        <v>406100</v>
      </c>
      <c r="F41" s="96">
        <v>306123</v>
      </c>
      <c r="H41" s="94" t="s">
        <v>384</v>
      </c>
      <c r="I41" s="222" t="s">
        <v>1768</v>
      </c>
      <c r="J41" s="77"/>
      <c r="K41" s="46">
        <f t="shared" si="1"/>
        <v>326023</v>
      </c>
      <c r="L41" s="77"/>
      <c r="M41" s="96">
        <v>326023</v>
      </c>
    </row>
    <row r="42" spans="1:13" ht="15">
      <c r="A42" s="94" t="s">
        <v>378</v>
      </c>
      <c r="B42" s="222" t="s">
        <v>1766</v>
      </c>
      <c r="C42" s="96">
        <v>2157000</v>
      </c>
      <c r="D42" s="46">
        <f t="shared" si="0"/>
        <v>62520</v>
      </c>
      <c r="E42" s="77"/>
      <c r="F42" s="96">
        <v>62520</v>
      </c>
      <c r="H42" s="94" t="s">
        <v>387</v>
      </c>
      <c r="I42" s="222" t="s">
        <v>1769</v>
      </c>
      <c r="J42" s="77"/>
      <c r="K42" s="46">
        <f t="shared" si="1"/>
        <v>25380</v>
      </c>
      <c r="L42" s="77"/>
      <c r="M42" s="96">
        <v>25380</v>
      </c>
    </row>
    <row r="43" spans="1:13" ht="15">
      <c r="A43" s="94" t="s">
        <v>381</v>
      </c>
      <c r="B43" s="222" t="s">
        <v>1767</v>
      </c>
      <c r="C43" s="96">
        <v>671000</v>
      </c>
      <c r="D43" s="46">
        <f t="shared" si="0"/>
        <v>2120145</v>
      </c>
      <c r="E43" s="96">
        <v>500</v>
      </c>
      <c r="F43" s="96">
        <v>2119645</v>
      </c>
      <c r="H43" s="94" t="s">
        <v>390</v>
      </c>
      <c r="I43" s="222" t="s">
        <v>2278</v>
      </c>
      <c r="J43" s="77"/>
      <c r="K43" s="46">
        <f t="shared" si="1"/>
        <v>342590</v>
      </c>
      <c r="L43" s="96">
        <v>255000</v>
      </c>
      <c r="M43" s="96">
        <v>87590</v>
      </c>
    </row>
    <row r="44" spans="1:13" ht="15">
      <c r="A44" s="94" t="s">
        <v>384</v>
      </c>
      <c r="B44" s="222" t="s">
        <v>1768</v>
      </c>
      <c r="C44" s="96">
        <v>1869580</v>
      </c>
      <c r="D44" s="46">
        <f t="shared" si="0"/>
        <v>9594779</v>
      </c>
      <c r="E44" s="96">
        <v>4450</v>
      </c>
      <c r="F44" s="96">
        <v>9590329</v>
      </c>
      <c r="H44" s="94" t="s">
        <v>393</v>
      </c>
      <c r="I44" s="222" t="s">
        <v>2210</v>
      </c>
      <c r="J44" s="77"/>
      <c r="K44" s="46">
        <f t="shared" si="1"/>
        <v>1189669</v>
      </c>
      <c r="L44" s="77"/>
      <c r="M44" s="96">
        <v>1189669</v>
      </c>
    </row>
    <row r="45" spans="1:13" ht="15">
      <c r="A45" s="94" t="s">
        <v>387</v>
      </c>
      <c r="B45" s="222" t="s">
        <v>1769</v>
      </c>
      <c r="C45" s="77"/>
      <c r="D45" s="46">
        <f t="shared" si="0"/>
        <v>280947</v>
      </c>
      <c r="E45" s="77"/>
      <c r="F45" s="96">
        <v>280947</v>
      </c>
      <c r="H45" s="94" t="s">
        <v>396</v>
      </c>
      <c r="I45" s="222" t="s">
        <v>1770</v>
      </c>
      <c r="J45" s="77"/>
      <c r="K45" s="46">
        <f t="shared" si="1"/>
        <v>27950</v>
      </c>
      <c r="L45" s="77"/>
      <c r="M45" s="96">
        <v>27950</v>
      </c>
    </row>
    <row r="46" spans="1:13" ht="15">
      <c r="A46" s="94" t="s">
        <v>390</v>
      </c>
      <c r="B46" s="222" t="s">
        <v>2278</v>
      </c>
      <c r="C46" s="96">
        <v>500</v>
      </c>
      <c r="D46" s="46">
        <f t="shared" si="0"/>
        <v>730749</v>
      </c>
      <c r="E46" s="96">
        <v>289600</v>
      </c>
      <c r="F46" s="96">
        <v>441149</v>
      </c>
      <c r="H46" s="94" t="s">
        <v>399</v>
      </c>
      <c r="I46" s="222" t="s">
        <v>1771</v>
      </c>
      <c r="J46" s="77"/>
      <c r="K46" s="46">
        <f t="shared" si="1"/>
        <v>85000</v>
      </c>
      <c r="L46" s="77"/>
      <c r="M46" s="96">
        <v>85000</v>
      </c>
    </row>
    <row r="47" spans="1:13" ht="15">
      <c r="A47" s="94" t="s">
        <v>393</v>
      </c>
      <c r="B47" s="222" t="s">
        <v>2210</v>
      </c>
      <c r="C47" s="96">
        <v>2100</v>
      </c>
      <c r="D47" s="46">
        <f t="shared" si="0"/>
        <v>494010</v>
      </c>
      <c r="E47" s="96">
        <v>62765</v>
      </c>
      <c r="F47" s="96">
        <v>431245</v>
      </c>
      <c r="H47" s="94" t="s">
        <v>402</v>
      </c>
      <c r="I47" s="222" t="s">
        <v>1772</v>
      </c>
      <c r="J47" s="77"/>
      <c r="K47" s="46">
        <f t="shared" si="1"/>
        <v>1000</v>
      </c>
      <c r="L47" s="77"/>
      <c r="M47" s="96">
        <v>1000</v>
      </c>
    </row>
    <row r="48" spans="1:13" ht="15">
      <c r="A48" s="94" t="s">
        <v>396</v>
      </c>
      <c r="B48" s="222" t="s">
        <v>1770</v>
      </c>
      <c r="C48" s="77"/>
      <c r="D48" s="46">
        <f t="shared" si="0"/>
        <v>592864</v>
      </c>
      <c r="E48" s="96">
        <v>225900</v>
      </c>
      <c r="F48" s="96">
        <v>366964</v>
      </c>
      <c r="H48" s="94" t="s">
        <v>405</v>
      </c>
      <c r="I48" s="222" t="s">
        <v>1773</v>
      </c>
      <c r="J48" s="77"/>
      <c r="K48" s="46">
        <f t="shared" si="1"/>
        <v>253825</v>
      </c>
      <c r="L48" s="77"/>
      <c r="M48" s="96">
        <v>253825</v>
      </c>
    </row>
    <row r="49" spans="1:13" ht="15">
      <c r="A49" s="94" t="s">
        <v>399</v>
      </c>
      <c r="B49" s="222" t="s">
        <v>1771</v>
      </c>
      <c r="C49" s="77"/>
      <c r="D49" s="46">
        <f t="shared" si="0"/>
        <v>197959</v>
      </c>
      <c r="E49" s="77"/>
      <c r="F49" s="96">
        <v>197959</v>
      </c>
      <c r="H49" s="94" t="s">
        <v>408</v>
      </c>
      <c r="I49" s="222" t="s">
        <v>1774</v>
      </c>
      <c r="J49" s="96">
        <v>6500</v>
      </c>
      <c r="K49" s="46">
        <f t="shared" si="1"/>
        <v>33700</v>
      </c>
      <c r="L49" s="77"/>
      <c r="M49" s="96">
        <v>33700</v>
      </c>
    </row>
    <row r="50" spans="1:13" ht="15">
      <c r="A50" s="94" t="s">
        <v>402</v>
      </c>
      <c r="B50" s="222" t="s">
        <v>1772</v>
      </c>
      <c r="C50" s="96">
        <v>421200</v>
      </c>
      <c r="D50" s="46">
        <f t="shared" si="0"/>
        <v>219322</v>
      </c>
      <c r="E50" s="77"/>
      <c r="F50" s="96">
        <v>219322</v>
      </c>
      <c r="H50" s="94" t="s">
        <v>414</v>
      </c>
      <c r="I50" s="222" t="s">
        <v>1775</v>
      </c>
      <c r="J50" s="96">
        <v>143000</v>
      </c>
      <c r="K50" s="46">
        <f t="shared" si="1"/>
        <v>279150</v>
      </c>
      <c r="L50" s="77"/>
      <c r="M50" s="96">
        <v>279150</v>
      </c>
    </row>
    <row r="51" spans="1:13" ht="15">
      <c r="A51" s="94" t="s">
        <v>405</v>
      </c>
      <c r="B51" s="222" t="s">
        <v>1773</v>
      </c>
      <c r="C51" s="96">
        <v>1800</v>
      </c>
      <c r="D51" s="46">
        <f t="shared" si="0"/>
        <v>597910</v>
      </c>
      <c r="E51" s="96">
        <v>180000</v>
      </c>
      <c r="F51" s="96">
        <v>417910</v>
      </c>
      <c r="H51" s="94" t="s">
        <v>420</v>
      </c>
      <c r="I51" s="222" t="s">
        <v>1777</v>
      </c>
      <c r="J51" s="96">
        <v>4948500</v>
      </c>
      <c r="K51" s="46">
        <f t="shared" si="1"/>
        <v>377439</v>
      </c>
      <c r="L51" s="96">
        <v>86250</v>
      </c>
      <c r="M51" s="96">
        <v>291189</v>
      </c>
    </row>
    <row r="52" spans="1:13" ht="15">
      <c r="A52" s="94" t="s">
        <v>408</v>
      </c>
      <c r="B52" s="222" t="s">
        <v>1774</v>
      </c>
      <c r="C52" s="96">
        <v>935740</v>
      </c>
      <c r="D52" s="46">
        <f t="shared" si="0"/>
        <v>361065</v>
      </c>
      <c r="E52" s="96">
        <v>214925</v>
      </c>
      <c r="F52" s="96">
        <v>146140</v>
      </c>
      <c r="H52" s="94" t="s">
        <v>423</v>
      </c>
      <c r="I52" s="222" t="s">
        <v>1778</v>
      </c>
      <c r="J52" s="77"/>
      <c r="K52" s="46">
        <f t="shared" si="1"/>
        <v>51050</v>
      </c>
      <c r="L52" s="77"/>
      <c r="M52" s="96">
        <v>51050</v>
      </c>
    </row>
    <row r="53" spans="1:13" ht="15">
      <c r="A53" s="94" t="s">
        <v>414</v>
      </c>
      <c r="B53" s="222" t="s">
        <v>1775</v>
      </c>
      <c r="C53" s="96">
        <v>1500</v>
      </c>
      <c r="D53" s="46">
        <f t="shared" si="0"/>
        <v>266131</v>
      </c>
      <c r="E53" s="96">
        <v>199300</v>
      </c>
      <c r="F53" s="96">
        <v>66831</v>
      </c>
      <c r="H53" s="94" t="s">
        <v>426</v>
      </c>
      <c r="I53" s="222" t="s">
        <v>1779</v>
      </c>
      <c r="J53" s="77"/>
      <c r="K53" s="46">
        <f t="shared" si="1"/>
        <v>129800</v>
      </c>
      <c r="L53" s="77"/>
      <c r="M53" s="96">
        <v>129800</v>
      </c>
    </row>
    <row r="54" spans="1:13" ht="15">
      <c r="A54" s="94" t="s">
        <v>417</v>
      </c>
      <c r="B54" s="222" t="s">
        <v>1776</v>
      </c>
      <c r="C54" s="77"/>
      <c r="D54" s="46">
        <f t="shared" si="0"/>
        <v>30506</v>
      </c>
      <c r="E54" s="77"/>
      <c r="F54" s="96">
        <v>30506</v>
      </c>
      <c r="H54" s="94" t="s">
        <v>432</v>
      </c>
      <c r="I54" s="222" t="s">
        <v>1780</v>
      </c>
      <c r="J54" s="96">
        <v>60000</v>
      </c>
      <c r="K54" s="46">
        <f t="shared" si="1"/>
        <v>209786</v>
      </c>
      <c r="L54" s="96">
        <v>76010</v>
      </c>
      <c r="M54" s="96">
        <v>133776</v>
      </c>
    </row>
    <row r="55" spans="1:13" ht="15">
      <c r="A55" s="94" t="s">
        <v>420</v>
      </c>
      <c r="B55" s="222" t="s">
        <v>1777</v>
      </c>
      <c r="C55" s="96">
        <v>30000</v>
      </c>
      <c r="D55" s="46">
        <f t="shared" si="0"/>
        <v>334823</v>
      </c>
      <c r="E55" s="96">
        <v>82250</v>
      </c>
      <c r="F55" s="96">
        <v>252573</v>
      </c>
      <c r="H55" s="94" t="s">
        <v>435</v>
      </c>
      <c r="I55" s="222" t="s">
        <v>2253</v>
      </c>
      <c r="J55" s="77"/>
      <c r="K55" s="46">
        <f t="shared" si="1"/>
        <v>136698</v>
      </c>
      <c r="L55" s="77"/>
      <c r="M55" s="96">
        <v>136698</v>
      </c>
    </row>
    <row r="56" spans="1:13" ht="15">
      <c r="A56" s="94" t="s">
        <v>423</v>
      </c>
      <c r="B56" s="222" t="s">
        <v>1778</v>
      </c>
      <c r="C56" s="96">
        <v>1021400</v>
      </c>
      <c r="D56" s="46">
        <f t="shared" si="0"/>
        <v>711067</v>
      </c>
      <c r="E56" s="96">
        <v>67460</v>
      </c>
      <c r="F56" s="96">
        <v>643607</v>
      </c>
      <c r="H56" s="94" t="s">
        <v>438</v>
      </c>
      <c r="I56" s="222" t="s">
        <v>1781</v>
      </c>
      <c r="J56" s="77"/>
      <c r="K56" s="46">
        <f t="shared" si="1"/>
        <v>8624</v>
      </c>
      <c r="L56" s="77"/>
      <c r="M56" s="96">
        <v>8624</v>
      </c>
    </row>
    <row r="57" spans="1:13" ht="15">
      <c r="A57" s="94" t="s">
        <v>426</v>
      </c>
      <c r="B57" s="222" t="s">
        <v>1779</v>
      </c>
      <c r="C57" s="77"/>
      <c r="D57" s="46">
        <f t="shared" si="0"/>
        <v>325506</v>
      </c>
      <c r="E57" s="77"/>
      <c r="F57" s="96">
        <v>325506</v>
      </c>
      <c r="H57" s="94" t="s">
        <v>441</v>
      </c>
      <c r="I57" s="222" t="s">
        <v>1782</v>
      </c>
      <c r="J57" s="77"/>
      <c r="K57" s="46">
        <f t="shared" si="1"/>
        <v>4000</v>
      </c>
      <c r="L57" s="77"/>
      <c r="M57" s="96">
        <v>4000</v>
      </c>
    </row>
    <row r="58" spans="1:13" ht="15">
      <c r="A58" s="94" t="s">
        <v>432</v>
      </c>
      <c r="B58" s="222" t="s">
        <v>1780</v>
      </c>
      <c r="C58" s="96">
        <v>1270000</v>
      </c>
      <c r="D58" s="46">
        <f t="shared" si="0"/>
        <v>355624</v>
      </c>
      <c r="E58" s="77"/>
      <c r="F58" s="96">
        <v>355624</v>
      </c>
      <c r="H58" s="94" t="s">
        <v>444</v>
      </c>
      <c r="I58" s="222" t="s">
        <v>1783</v>
      </c>
      <c r="J58" s="77"/>
      <c r="K58" s="46">
        <f t="shared" si="1"/>
        <v>18000</v>
      </c>
      <c r="L58" s="77"/>
      <c r="M58" s="96">
        <v>18000</v>
      </c>
    </row>
    <row r="59" spans="1:13" ht="15">
      <c r="A59" s="94" t="s">
        <v>438</v>
      </c>
      <c r="B59" s="222" t="s">
        <v>1781</v>
      </c>
      <c r="C59" s="77"/>
      <c r="D59" s="46">
        <f t="shared" si="0"/>
        <v>560657</v>
      </c>
      <c r="E59" s="96">
        <v>241480</v>
      </c>
      <c r="F59" s="96">
        <v>319177</v>
      </c>
      <c r="H59" s="94" t="s">
        <v>450</v>
      </c>
      <c r="I59" s="222" t="s">
        <v>2218</v>
      </c>
      <c r="J59" s="96">
        <v>24000</v>
      </c>
      <c r="K59" s="46">
        <f t="shared" si="1"/>
        <v>451846</v>
      </c>
      <c r="L59" s="77"/>
      <c r="M59" s="96">
        <v>451846</v>
      </c>
    </row>
    <row r="60" spans="1:13" ht="15">
      <c r="A60" s="94" t="s">
        <v>441</v>
      </c>
      <c r="B60" s="222" t="s">
        <v>1782</v>
      </c>
      <c r="C60" s="96">
        <v>2600000</v>
      </c>
      <c r="D60" s="46">
        <f t="shared" si="0"/>
        <v>279935</v>
      </c>
      <c r="E60" s="96">
        <v>67900</v>
      </c>
      <c r="F60" s="96">
        <v>212035</v>
      </c>
      <c r="H60" s="94" t="s">
        <v>454</v>
      </c>
      <c r="I60" s="222" t="s">
        <v>1785</v>
      </c>
      <c r="J60" s="77"/>
      <c r="K60" s="46">
        <f t="shared" si="1"/>
        <v>25900</v>
      </c>
      <c r="L60" s="77"/>
      <c r="M60" s="96">
        <v>25900</v>
      </c>
    </row>
    <row r="61" spans="1:13" ht="15">
      <c r="A61" s="94" t="s">
        <v>444</v>
      </c>
      <c r="B61" s="222" t="s">
        <v>1783</v>
      </c>
      <c r="C61" s="96">
        <v>149000</v>
      </c>
      <c r="D61" s="46">
        <f t="shared" si="0"/>
        <v>166569</v>
      </c>
      <c r="E61" s="77"/>
      <c r="F61" s="96">
        <v>166569</v>
      </c>
      <c r="H61" s="94" t="s">
        <v>457</v>
      </c>
      <c r="I61" s="222" t="s">
        <v>1786</v>
      </c>
      <c r="J61" s="77"/>
      <c r="K61" s="46">
        <f t="shared" si="1"/>
        <v>40</v>
      </c>
      <c r="L61" s="77"/>
      <c r="M61" s="96">
        <v>40</v>
      </c>
    </row>
    <row r="62" spans="1:13" ht="15">
      <c r="A62" s="94" t="s">
        <v>447</v>
      </c>
      <c r="B62" s="222" t="s">
        <v>1784</v>
      </c>
      <c r="C62" s="96">
        <v>18500</v>
      </c>
      <c r="D62" s="46">
        <f t="shared" si="0"/>
        <v>109067</v>
      </c>
      <c r="E62" s="77"/>
      <c r="F62" s="96">
        <v>109067</v>
      </c>
      <c r="H62" s="94" t="s">
        <v>460</v>
      </c>
      <c r="I62" s="222" t="s">
        <v>1787</v>
      </c>
      <c r="J62" s="77"/>
      <c r="K62" s="46">
        <f t="shared" si="1"/>
        <v>12300</v>
      </c>
      <c r="L62" s="77"/>
      <c r="M62" s="96">
        <v>12300</v>
      </c>
    </row>
    <row r="63" spans="1:13" ht="15">
      <c r="A63" s="94" t="s">
        <v>450</v>
      </c>
      <c r="B63" s="222" t="s">
        <v>2218</v>
      </c>
      <c r="C63" s="77"/>
      <c r="D63" s="46">
        <f t="shared" si="0"/>
        <v>377652</v>
      </c>
      <c r="E63" s="96">
        <v>99950</v>
      </c>
      <c r="F63" s="96">
        <v>277702</v>
      </c>
      <c r="H63" s="94" t="s">
        <v>463</v>
      </c>
      <c r="I63" s="222" t="s">
        <v>1788</v>
      </c>
      <c r="J63" s="96">
        <v>12000</v>
      </c>
      <c r="K63" s="46">
        <f t="shared" si="1"/>
        <v>3016959</v>
      </c>
      <c r="L63" s="77"/>
      <c r="M63" s="96">
        <v>3016959</v>
      </c>
    </row>
    <row r="64" spans="1:13" ht="15">
      <c r="A64" s="94" t="s">
        <v>454</v>
      </c>
      <c r="B64" s="222" t="s">
        <v>1785</v>
      </c>
      <c r="C64" s="96">
        <v>563000</v>
      </c>
      <c r="D64" s="46">
        <f t="shared" si="0"/>
        <v>397162</v>
      </c>
      <c r="E64" s="77"/>
      <c r="F64" s="96">
        <v>397162</v>
      </c>
      <c r="H64" s="94" t="s">
        <v>466</v>
      </c>
      <c r="I64" s="222" t="s">
        <v>1789</v>
      </c>
      <c r="J64" s="77"/>
      <c r="K64" s="46">
        <f t="shared" si="1"/>
        <v>31900</v>
      </c>
      <c r="L64" s="77"/>
      <c r="M64" s="96">
        <v>31900</v>
      </c>
    </row>
    <row r="65" spans="1:13" ht="15">
      <c r="A65" s="94" t="s">
        <v>457</v>
      </c>
      <c r="B65" s="222" t="s">
        <v>1786</v>
      </c>
      <c r="C65" s="77"/>
      <c r="D65" s="46">
        <f t="shared" si="0"/>
        <v>352438</v>
      </c>
      <c r="E65" s="77"/>
      <c r="F65" s="96">
        <v>352438</v>
      </c>
      <c r="H65" s="94" t="s">
        <v>469</v>
      </c>
      <c r="I65" s="222" t="s">
        <v>1790</v>
      </c>
      <c r="J65" s="96">
        <v>22500</v>
      </c>
      <c r="K65" s="46">
        <f t="shared" si="1"/>
        <v>673944</v>
      </c>
      <c r="L65" s="77"/>
      <c r="M65" s="96">
        <v>673944</v>
      </c>
    </row>
    <row r="66" spans="1:13" ht="15">
      <c r="A66" s="94" t="s">
        <v>460</v>
      </c>
      <c r="B66" s="222" t="s">
        <v>1787</v>
      </c>
      <c r="C66" s="96">
        <v>500000</v>
      </c>
      <c r="D66" s="46">
        <f t="shared" si="0"/>
        <v>127050</v>
      </c>
      <c r="E66" s="77"/>
      <c r="F66" s="96">
        <v>127050</v>
      </c>
      <c r="H66" s="94" t="s">
        <v>472</v>
      </c>
      <c r="I66" s="222" t="s">
        <v>1791</v>
      </c>
      <c r="J66" s="96">
        <v>175670</v>
      </c>
      <c r="K66" s="46">
        <f t="shared" si="1"/>
        <v>42900</v>
      </c>
      <c r="L66" s="77"/>
      <c r="M66" s="96">
        <v>42900</v>
      </c>
    </row>
    <row r="67" spans="1:13" ht="15">
      <c r="A67" s="94" t="s">
        <v>463</v>
      </c>
      <c r="B67" s="222" t="s">
        <v>1788</v>
      </c>
      <c r="C67" s="96">
        <v>6843200</v>
      </c>
      <c r="D67" s="46">
        <f t="shared" si="0"/>
        <v>1198454</v>
      </c>
      <c r="E67" s="96">
        <v>829550</v>
      </c>
      <c r="F67" s="96">
        <v>368904</v>
      </c>
      <c r="H67" s="94" t="s">
        <v>478</v>
      </c>
      <c r="I67" s="222" t="s">
        <v>2294</v>
      </c>
      <c r="J67" s="96">
        <v>98500</v>
      </c>
      <c r="K67" s="46">
        <f t="shared" si="1"/>
        <v>389861</v>
      </c>
      <c r="L67" s="77"/>
      <c r="M67" s="96">
        <v>389861</v>
      </c>
    </row>
    <row r="68" spans="1:13" ht="15">
      <c r="A68" s="94" t="s">
        <v>466</v>
      </c>
      <c r="B68" s="222" t="s">
        <v>1789</v>
      </c>
      <c r="C68" s="77"/>
      <c r="D68" s="46">
        <f t="shared" si="0"/>
        <v>562843</v>
      </c>
      <c r="E68" s="96">
        <v>296500</v>
      </c>
      <c r="F68" s="96">
        <v>266343</v>
      </c>
      <c r="H68" s="94" t="s">
        <v>481</v>
      </c>
      <c r="I68" s="222" t="s">
        <v>1792</v>
      </c>
      <c r="J68" s="77"/>
      <c r="K68" s="46">
        <f t="shared" si="1"/>
        <v>33200</v>
      </c>
      <c r="L68" s="77"/>
      <c r="M68" s="96">
        <v>33200</v>
      </c>
    </row>
    <row r="69" spans="1:13" ht="15">
      <c r="A69" s="94" t="s">
        <v>469</v>
      </c>
      <c r="B69" s="222" t="s">
        <v>1790</v>
      </c>
      <c r="C69" s="77"/>
      <c r="D69" s="46">
        <f t="shared" si="0"/>
        <v>580417</v>
      </c>
      <c r="E69" s="96">
        <v>3200</v>
      </c>
      <c r="F69" s="96">
        <v>577217</v>
      </c>
      <c r="H69" s="94" t="s">
        <v>493</v>
      </c>
      <c r="I69" s="222" t="s">
        <v>2233</v>
      </c>
      <c r="J69" s="96">
        <v>1000</v>
      </c>
      <c r="K69" s="46">
        <f t="shared" si="1"/>
        <v>144431</v>
      </c>
      <c r="L69" s="77"/>
      <c r="M69" s="96">
        <v>144431</v>
      </c>
    </row>
    <row r="70" spans="1:13" ht="15">
      <c r="A70" s="94" t="s">
        <v>472</v>
      </c>
      <c r="B70" s="222" t="s">
        <v>1791</v>
      </c>
      <c r="C70" s="96">
        <v>880010</v>
      </c>
      <c r="D70" s="46">
        <f t="shared" si="0"/>
        <v>126246</v>
      </c>
      <c r="E70" s="77"/>
      <c r="F70" s="96">
        <v>126246</v>
      </c>
      <c r="H70" s="94" t="s">
        <v>496</v>
      </c>
      <c r="I70" s="222" t="s">
        <v>1794</v>
      </c>
      <c r="J70" s="77"/>
      <c r="K70" s="46">
        <f t="shared" si="1"/>
        <v>53260</v>
      </c>
      <c r="L70" s="77"/>
      <c r="M70" s="96">
        <v>53260</v>
      </c>
    </row>
    <row r="71" spans="1:13" ht="15">
      <c r="A71" s="94" t="s">
        <v>478</v>
      </c>
      <c r="B71" s="222" t="s">
        <v>2294</v>
      </c>
      <c r="C71" s="96">
        <v>820000</v>
      </c>
      <c r="D71" s="46">
        <f aca="true" t="shared" si="2" ref="D71:D134">E71+F71</f>
        <v>2909178</v>
      </c>
      <c r="E71" s="96">
        <v>1644575</v>
      </c>
      <c r="F71" s="96">
        <v>1264603</v>
      </c>
      <c r="H71" s="94" t="s">
        <v>499</v>
      </c>
      <c r="I71" s="222" t="s">
        <v>2142</v>
      </c>
      <c r="J71" s="77"/>
      <c r="K71" s="46">
        <f aca="true" t="shared" si="3" ref="K71:K134">L71+M71</f>
        <v>217842</v>
      </c>
      <c r="L71" s="77"/>
      <c r="M71" s="96">
        <v>217842</v>
      </c>
    </row>
    <row r="72" spans="1:13" ht="15">
      <c r="A72" s="94" t="s">
        <v>481</v>
      </c>
      <c r="B72" s="222" t="s">
        <v>1792</v>
      </c>
      <c r="C72" s="77"/>
      <c r="D72" s="46">
        <f t="shared" si="2"/>
        <v>397153</v>
      </c>
      <c r="E72" s="96">
        <v>267100</v>
      </c>
      <c r="F72" s="96">
        <v>130053</v>
      </c>
      <c r="H72" s="94" t="s">
        <v>502</v>
      </c>
      <c r="I72" s="222" t="s">
        <v>1795</v>
      </c>
      <c r="J72" s="77"/>
      <c r="K72" s="46">
        <f t="shared" si="3"/>
        <v>34160</v>
      </c>
      <c r="L72" s="96">
        <v>14960</v>
      </c>
      <c r="M72" s="96">
        <v>19200</v>
      </c>
    </row>
    <row r="73" spans="1:13" ht="15">
      <c r="A73" s="94" t="s">
        <v>484</v>
      </c>
      <c r="B73" s="222" t="s">
        <v>1793</v>
      </c>
      <c r="C73" s="96">
        <v>147766</v>
      </c>
      <c r="D73" s="46">
        <f t="shared" si="2"/>
        <v>551538</v>
      </c>
      <c r="E73" s="77"/>
      <c r="F73" s="96">
        <v>551538</v>
      </c>
      <c r="H73" s="94" t="s">
        <v>504</v>
      </c>
      <c r="I73" s="222" t="s">
        <v>1796</v>
      </c>
      <c r="J73" s="77"/>
      <c r="K73" s="46">
        <f t="shared" si="3"/>
        <v>36750</v>
      </c>
      <c r="L73" s="77"/>
      <c r="M73" s="96">
        <v>36750</v>
      </c>
    </row>
    <row r="74" spans="1:13" ht="15">
      <c r="A74" s="94" t="s">
        <v>493</v>
      </c>
      <c r="B74" s="222" t="s">
        <v>2233</v>
      </c>
      <c r="C74" s="77"/>
      <c r="D74" s="46">
        <f t="shared" si="2"/>
        <v>446147</v>
      </c>
      <c r="E74" s="77"/>
      <c r="F74" s="96">
        <v>446147</v>
      </c>
      <c r="H74" s="94" t="s">
        <v>507</v>
      </c>
      <c r="I74" s="222" t="s">
        <v>1797</v>
      </c>
      <c r="J74" s="77"/>
      <c r="K74" s="46">
        <f t="shared" si="3"/>
        <v>315275</v>
      </c>
      <c r="L74" s="77"/>
      <c r="M74" s="96">
        <v>315275</v>
      </c>
    </row>
    <row r="75" spans="1:13" ht="15">
      <c r="A75" s="94" t="s">
        <v>496</v>
      </c>
      <c r="B75" s="222" t="s">
        <v>1794</v>
      </c>
      <c r="C75" s="96">
        <v>543501</v>
      </c>
      <c r="D75" s="46">
        <f t="shared" si="2"/>
        <v>268962</v>
      </c>
      <c r="E75" s="96">
        <v>1200</v>
      </c>
      <c r="F75" s="96">
        <v>267762</v>
      </c>
      <c r="H75" s="94" t="s">
        <v>513</v>
      </c>
      <c r="I75" s="222" t="s">
        <v>1798</v>
      </c>
      <c r="J75" s="96">
        <v>1877820</v>
      </c>
      <c r="K75" s="46">
        <f t="shared" si="3"/>
        <v>250000</v>
      </c>
      <c r="L75" s="77"/>
      <c r="M75" s="96">
        <v>250000</v>
      </c>
    </row>
    <row r="76" spans="1:13" ht="15">
      <c r="A76" s="94" t="s">
        <v>499</v>
      </c>
      <c r="B76" s="222" t="s">
        <v>2142</v>
      </c>
      <c r="C76" s="96">
        <v>12200</v>
      </c>
      <c r="D76" s="46">
        <f t="shared" si="2"/>
        <v>223600</v>
      </c>
      <c r="E76" s="77"/>
      <c r="F76" s="96">
        <v>223600</v>
      </c>
      <c r="H76" s="94" t="s">
        <v>516</v>
      </c>
      <c r="I76" s="222" t="s">
        <v>1799</v>
      </c>
      <c r="J76" s="77"/>
      <c r="K76" s="46">
        <f t="shared" si="3"/>
        <v>30000</v>
      </c>
      <c r="L76" s="77"/>
      <c r="M76" s="96">
        <v>30000</v>
      </c>
    </row>
    <row r="77" spans="1:13" ht="15">
      <c r="A77" s="94" t="s">
        <v>502</v>
      </c>
      <c r="B77" s="222" t="s">
        <v>1795</v>
      </c>
      <c r="C77" s="96">
        <v>376900</v>
      </c>
      <c r="D77" s="46">
        <f t="shared" si="2"/>
        <v>18241</v>
      </c>
      <c r="E77" s="96">
        <v>3100</v>
      </c>
      <c r="F77" s="96">
        <v>15141</v>
      </c>
      <c r="H77" s="94" t="s">
        <v>519</v>
      </c>
      <c r="I77" s="222" t="s">
        <v>1800</v>
      </c>
      <c r="J77" s="77"/>
      <c r="K77" s="46">
        <f t="shared" si="3"/>
        <v>12500</v>
      </c>
      <c r="L77" s="77"/>
      <c r="M77" s="96">
        <v>12500</v>
      </c>
    </row>
    <row r="78" spans="1:13" ht="15">
      <c r="A78" s="94" t="s">
        <v>504</v>
      </c>
      <c r="B78" s="222" t="s">
        <v>1796</v>
      </c>
      <c r="C78" s="77"/>
      <c r="D78" s="46">
        <f t="shared" si="2"/>
        <v>115752</v>
      </c>
      <c r="E78" s="77"/>
      <c r="F78" s="96">
        <v>115752</v>
      </c>
      <c r="H78" s="94" t="s">
        <v>522</v>
      </c>
      <c r="I78" s="222" t="s">
        <v>1801</v>
      </c>
      <c r="J78" s="77"/>
      <c r="K78" s="46">
        <f t="shared" si="3"/>
        <v>27195</v>
      </c>
      <c r="L78" s="77"/>
      <c r="M78" s="96">
        <v>27195</v>
      </c>
    </row>
    <row r="79" spans="1:13" ht="15">
      <c r="A79" s="94" t="s">
        <v>507</v>
      </c>
      <c r="B79" s="222" t="s">
        <v>1797</v>
      </c>
      <c r="C79" s="96">
        <v>2423800</v>
      </c>
      <c r="D79" s="46">
        <f t="shared" si="2"/>
        <v>1308517</v>
      </c>
      <c r="E79" s="96">
        <v>331575</v>
      </c>
      <c r="F79" s="96">
        <v>976942</v>
      </c>
      <c r="H79" s="94" t="s">
        <v>525</v>
      </c>
      <c r="I79" s="222" t="s">
        <v>1802</v>
      </c>
      <c r="J79" s="77"/>
      <c r="K79" s="46">
        <f t="shared" si="3"/>
        <v>346210</v>
      </c>
      <c r="L79" s="96">
        <v>195000</v>
      </c>
      <c r="M79" s="96">
        <v>151210</v>
      </c>
    </row>
    <row r="80" spans="1:13" ht="15">
      <c r="A80" s="94" t="s">
        <v>513</v>
      </c>
      <c r="B80" s="222" t="s">
        <v>1798</v>
      </c>
      <c r="C80" s="96">
        <v>5729847</v>
      </c>
      <c r="D80" s="46">
        <f t="shared" si="2"/>
        <v>733829</v>
      </c>
      <c r="E80" s="96">
        <v>1</v>
      </c>
      <c r="F80" s="96">
        <v>733828</v>
      </c>
      <c r="H80" s="94" t="s">
        <v>531</v>
      </c>
      <c r="I80" s="222" t="s">
        <v>1804</v>
      </c>
      <c r="J80" s="96">
        <v>6302</v>
      </c>
      <c r="K80" s="46">
        <f t="shared" si="3"/>
        <v>408499</v>
      </c>
      <c r="L80" s="96">
        <v>75800</v>
      </c>
      <c r="M80" s="96">
        <v>332699</v>
      </c>
    </row>
    <row r="81" spans="1:13" ht="15">
      <c r="A81" s="94" t="s">
        <v>516</v>
      </c>
      <c r="B81" s="222" t="s">
        <v>1799</v>
      </c>
      <c r="C81" s="77"/>
      <c r="D81" s="46">
        <f t="shared" si="2"/>
        <v>302221</v>
      </c>
      <c r="E81" s="96">
        <v>80300</v>
      </c>
      <c r="F81" s="96">
        <v>221921</v>
      </c>
      <c r="H81" s="94" t="s">
        <v>534</v>
      </c>
      <c r="I81" s="222" t="s">
        <v>1805</v>
      </c>
      <c r="J81" s="96">
        <v>38501</v>
      </c>
      <c r="K81" s="46">
        <f t="shared" si="3"/>
        <v>160250</v>
      </c>
      <c r="L81" s="96">
        <v>82000</v>
      </c>
      <c r="M81" s="96">
        <v>78250</v>
      </c>
    </row>
    <row r="82" spans="1:13" ht="15">
      <c r="A82" s="94" t="s">
        <v>519</v>
      </c>
      <c r="B82" s="222" t="s">
        <v>1800</v>
      </c>
      <c r="C82" s="77"/>
      <c r="D82" s="46">
        <f t="shared" si="2"/>
        <v>405699</v>
      </c>
      <c r="E82" s="96">
        <v>351500</v>
      </c>
      <c r="F82" s="96">
        <v>54199</v>
      </c>
      <c r="H82" s="94" t="s">
        <v>547</v>
      </c>
      <c r="I82" s="222" t="s">
        <v>1807</v>
      </c>
      <c r="J82" s="96">
        <v>49390</v>
      </c>
      <c r="K82" s="46">
        <f t="shared" si="3"/>
        <v>49901</v>
      </c>
      <c r="L82" s="77"/>
      <c r="M82" s="96">
        <v>49901</v>
      </c>
    </row>
    <row r="83" spans="1:13" ht="15">
      <c r="A83" s="94" t="s">
        <v>522</v>
      </c>
      <c r="B83" s="222" t="s">
        <v>1801</v>
      </c>
      <c r="C83" s="77"/>
      <c r="D83" s="46">
        <f t="shared" si="2"/>
        <v>726723</v>
      </c>
      <c r="E83" s="96">
        <v>468125</v>
      </c>
      <c r="F83" s="96">
        <v>258598</v>
      </c>
      <c r="H83" s="94" t="s">
        <v>550</v>
      </c>
      <c r="I83" s="222" t="s">
        <v>2234</v>
      </c>
      <c r="J83" s="77"/>
      <c r="K83" s="46">
        <f t="shared" si="3"/>
        <v>26000</v>
      </c>
      <c r="L83" s="77"/>
      <c r="M83" s="96">
        <v>26000</v>
      </c>
    </row>
    <row r="84" spans="1:13" ht="15">
      <c r="A84" s="94" t="s">
        <v>525</v>
      </c>
      <c r="B84" s="222" t="s">
        <v>1802</v>
      </c>
      <c r="C84" s="96">
        <v>100</v>
      </c>
      <c r="D84" s="46">
        <f t="shared" si="2"/>
        <v>193157</v>
      </c>
      <c r="E84" s="96">
        <v>25698</v>
      </c>
      <c r="F84" s="96">
        <v>167459</v>
      </c>
      <c r="H84" s="94" t="s">
        <v>553</v>
      </c>
      <c r="I84" s="222" t="s">
        <v>1808</v>
      </c>
      <c r="J84" s="96">
        <v>4254700</v>
      </c>
      <c r="K84" s="46">
        <f t="shared" si="3"/>
        <v>193644</v>
      </c>
      <c r="L84" s="77"/>
      <c r="M84" s="96">
        <v>193644</v>
      </c>
    </row>
    <row r="85" spans="1:13" ht="15">
      <c r="A85" s="94" t="s">
        <v>528</v>
      </c>
      <c r="B85" s="222" t="s">
        <v>1803</v>
      </c>
      <c r="C85" s="77"/>
      <c r="D85" s="46">
        <f t="shared" si="2"/>
        <v>238585</v>
      </c>
      <c r="E85" s="77"/>
      <c r="F85" s="96">
        <v>238585</v>
      </c>
      <c r="H85" s="94" t="s">
        <v>556</v>
      </c>
      <c r="I85" s="222" t="s">
        <v>1809</v>
      </c>
      <c r="J85" s="96">
        <v>67043</v>
      </c>
      <c r="K85" s="46">
        <f t="shared" si="3"/>
        <v>63700</v>
      </c>
      <c r="L85" s="96">
        <v>63100</v>
      </c>
      <c r="M85" s="96">
        <v>600</v>
      </c>
    </row>
    <row r="86" spans="1:13" ht="15">
      <c r="A86" s="94" t="s">
        <v>531</v>
      </c>
      <c r="B86" s="222" t="s">
        <v>1804</v>
      </c>
      <c r="C86" s="96">
        <v>2055005</v>
      </c>
      <c r="D86" s="46">
        <f t="shared" si="2"/>
        <v>6900</v>
      </c>
      <c r="E86" s="77"/>
      <c r="F86" s="96">
        <v>6900</v>
      </c>
      <c r="H86" s="94" t="s">
        <v>559</v>
      </c>
      <c r="I86" s="222" t="s">
        <v>1810</v>
      </c>
      <c r="J86" s="96">
        <v>17000</v>
      </c>
      <c r="K86" s="46">
        <f t="shared" si="3"/>
        <v>600160</v>
      </c>
      <c r="L86" s="77"/>
      <c r="M86" s="96">
        <v>600160</v>
      </c>
    </row>
    <row r="87" spans="1:13" ht="15">
      <c r="A87" s="94" t="s">
        <v>534</v>
      </c>
      <c r="B87" s="222" t="s">
        <v>1805</v>
      </c>
      <c r="C87" s="77"/>
      <c r="D87" s="46">
        <f t="shared" si="2"/>
        <v>1592679</v>
      </c>
      <c r="E87" s="96">
        <v>658850</v>
      </c>
      <c r="F87" s="96">
        <v>933829</v>
      </c>
      <c r="H87" s="94" t="s">
        <v>562</v>
      </c>
      <c r="I87" s="222" t="s">
        <v>2208</v>
      </c>
      <c r="J87" s="77"/>
      <c r="K87" s="46">
        <f t="shared" si="3"/>
        <v>159337</v>
      </c>
      <c r="L87" s="77"/>
      <c r="M87" s="96">
        <v>159337</v>
      </c>
    </row>
    <row r="88" spans="1:13" ht="15">
      <c r="A88" s="94" t="s">
        <v>538</v>
      </c>
      <c r="B88" s="222" t="s">
        <v>2202</v>
      </c>
      <c r="C88" s="77"/>
      <c r="D88" s="46">
        <f t="shared" si="2"/>
        <v>86138</v>
      </c>
      <c r="E88" s="96">
        <v>15000</v>
      </c>
      <c r="F88" s="96">
        <v>71138</v>
      </c>
      <c r="H88" s="94" t="s">
        <v>565</v>
      </c>
      <c r="I88" s="222" t="s">
        <v>1811</v>
      </c>
      <c r="J88" s="77"/>
      <c r="K88" s="46">
        <f t="shared" si="3"/>
        <v>444375</v>
      </c>
      <c r="L88" s="77"/>
      <c r="M88" s="96">
        <v>444375</v>
      </c>
    </row>
    <row r="89" spans="1:13" ht="15">
      <c r="A89" s="94" t="s">
        <v>544</v>
      </c>
      <c r="B89" s="222" t="s">
        <v>1806</v>
      </c>
      <c r="C89" s="77"/>
      <c r="D89" s="46">
        <f t="shared" si="2"/>
        <v>63700</v>
      </c>
      <c r="E89" s="77"/>
      <c r="F89" s="96">
        <v>63700</v>
      </c>
      <c r="H89" s="94" t="s">
        <v>568</v>
      </c>
      <c r="I89" s="222" t="s">
        <v>1812</v>
      </c>
      <c r="J89" s="77"/>
      <c r="K89" s="46">
        <f t="shared" si="3"/>
        <v>7500</v>
      </c>
      <c r="L89" s="77"/>
      <c r="M89" s="96">
        <v>7500</v>
      </c>
    </row>
    <row r="90" spans="1:13" ht="15">
      <c r="A90" s="94" t="s">
        <v>547</v>
      </c>
      <c r="B90" s="222" t="s">
        <v>1807</v>
      </c>
      <c r="C90" s="77"/>
      <c r="D90" s="46">
        <f t="shared" si="2"/>
        <v>461215</v>
      </c>
      <c r="E90" s="77"/>
      <c r="F90" s="96">
        <v>461215</v>
      </c>
      <c r="H90" s="94" t="s">
        <v>571</v>
      </c>
      <c r="I90" s="222" t="s">
        <v>1813</v>
      </c>
      <c r="J90" s="77"/>
      <c r="K90" s="46">
        <f t="shared" si="3"/>
        <v>28000</v>
      </c>
      <c r="L90" s="77"/>
      <c r="M90" s="96">
        <v>28000</v>
      </c>
    </row>
    <row r="91" spans="1:13" ht="15">
      <c r="A91" s="94" t="s">
        <v>550</v>
      </c>
      <c r="B91" s="222" t="s">
        <v>2234</v>
      </c>
      <c r="C91" s="77"/>
      <c r="D91" s="46">
        <f t="shared" si="2"/>
        <v>578959</v>
      </c>
      <c r="E91" s="77"/>
      <c r="F91" s="96">
        <v>578959</v>
      </c>
      <c r="H91" s="94" t="s">
        <v>574</v>
      </c>
      <c r="I91" s="222" t="s">
        <v>1814</v>
      </c>
      <c r="J91" s="77"/>
      <c r="K91" s="46">
        <f t="shared" si="3"/>
        <v>415266</v>
      </c>
      <c r="L91" s="77"/>
      <c r="M91" s="96">
        <v>415266</v>
      </c>
    </row>
    <row r="92" spans="1:13" ht="15">
      <c r="A92" s="94" t="s">
        <v>553</v>
      </c>
      <c r="B92" s="222" t="s">
        <v>1808</v>
      </c>
      <c r="C92" s="77"/>
      <c r="D92" s="46">
        <f t="shared" si="2"/>
        <v>1000895</v>
      </c>
      <c r="E92" s="77"/>
      <c r="F92" s="96">
        <v>1000895</v>
      </c>
      <c r="H92" s="94" t="s">
        <v>580</v>
      </c>
      <c r="I92" s="222" t="s">
        <v>1815</v>
      </c>
      <c r="J92" s="77"/>
      <c r="K92" s="46">
        <f t="shared" si="3"/>
        <v>719741</v>
      </c>
      <c r="L92" s="77"/>
      <c r="M92" s="96">
        <v>719741</v>
      </c>
    </row>
    <row r="93" spans="1:13" ht="15">
      <c r="A93" s="94" t="s">
        <v>556</v>
      </c>
      <c r="B93" s="222" t="s">
        <v>1809</v>
      </c>
      <c r="C93" s="77"/>
      <c r="D93" s="46">
        <f t="shared" si="2"/>
        <v>278138</v>
      </c>
      <c r="E93" s="96">
        <v>6600</v>
      </c>
      <c r="F93" s="96">
        <v>271538</v>
      </c>
      <c r="H93" s="94" t="s">
        <v>583</v>
      </c>
      <c r="I93" s="222" t="s">
        <v>1816</v>
      </c>
      <c r="J93" s="96">
        <v>61300</v>
      </c>
      <c r="K93" s="46">
        <f t="shared" si="3"/>
        <v>70100</v>
      </c>
      <c r="L93" s="77"/>
      <c r="M93" s="96">
        <v>70100</v>
      </c>
    </row>
    <row r="94" spans="1:13" ht="15">
      <c r="A94" s="94" t="s">
        <v>559</v>
      </c>
      <c r="B94" s="222" t="s">
        <v>1810</v>
      </c>
      <c r="C94" s="77"/>
      <c r="D94" s="46">
        <f t="shared" si="2"/>
        <v>368717</v>
      </c>
      <c r="E94" s="77"/>
      <c r="F94" s="96">
        <v>368717</v>
      </c>
      <c r="H94" s="94" t="s">
        <v>586</v>
      </c>
      <c r="I94" s="222" t="s">
        <v>1817</v>
      </c>
      <c r="J94" s="77"/>
      <c r="K94" s="46">
        <f t="shared" si="3"/>
        <v>504350</v>
      </c>
      <c r="L94" s="77"/>
      <c r="M94" s="96">
        <v>504350</v>
      </c>
    </row>
    <row r="95" spans="1:13" ht="15">
      <c r="A95" s="94" t="s">
        <v>562</v>
      </c>
      <c r="B95" s="222" t="s">
        <v>2208</v>
      </c>
      <c r="C95" s="96">
        <v>1460876</v>
      </c>
      <c r="D95" s="46">
        <f t="shared" si="2"/>
        <v>117563</v>
      </c>
      <c r="E95" s="77"/>
      <c r="F95" s="96">
        <v>117563</v>
      </c>
      <c r="H95" s="94" t="s">
        <v>589</v>
      </c>
      <c r="I95" s="222" t="s">
        <v>1818</v>
      </c>
      <c r="J95" s="96">
        <v>1500</v>
      </c>
      <c r="K95" s="46">
        <f t="shared" si="3"/>
        <v>2294475</v>
      </c>
      <c r="L95" s="96">
        <v>2294475</v>
      </c>
      <c r="M95" s="77"/>
    </row>
    <row r="96" spans="1:13" ht="15">
      <c r="A96" s="94" t="s">
        <v>565</v>
      </c>
      <c r="B96" s="222" t="s">
        <v>1811</v>
      </c>
      <c r="C96" s="77"/>
      <c r="D96" s="46">
        <f t="shared" si="2"/>
        <v>492936</v>
      </c>
      <c r="E96" s="77"/>
      <c r="F96" s="96">
        <v>492936</v>
      </c>
      <c r="H96" s="94" t="s">
        <v>592</v>
      </c>
      <c r="I96" s="222" t="s">
        <v>1819</v>
      </c>
      <c r="J96" s="77"/>
      <c r="K96" s="46">
        <f t="shared" si="3"/>
        <v>516600</v>
      </c>
      <c r="L96" s="77"/>
      <c r="M96" s="96">
        <v>516600</v>
      </c>
    </row>
    <row r="97" spans="1:13" ht="15">
      <c r="A97" s="94" t="s">
        <v>568</v>
      </c>
      <c r="B97" s="222" t="s">
        <v>1812</v>
      </c>
      <c r="C97" s="96">
        <v>2735300</v>
      </c>
      <c r="D97" s="46">
        <f t="shared" si="2"/>
        <v>87745</v>
      </c>
      <c r="E97" s="77"/>
      <c r="F97" s="96">
        <v>87745</v>
      </c>
      <c r="H97" s="94" t="s">
        <v>595</v>
      </c>
      <c r="I97" s="222" t="s">
        <v>1820</v>
      </c>
      <c r="J97" s="77"/>
      <c r="K97" s="46">
        <f t="shared" si="3"/>
        <v>454265</v>
      </c>
      <c r="L97" s="77"/>
      <c r="M97" s="96">
        <v>454265</v>
      </c>
    </row>
    <row r="98" spans="1:13" ht="15">
      <c r="A98" s="94" t="s">
        <v>571</v>
      </c>
      <c r="B98" s="222" t="s">
        <v>1813</v>
      </c>
      <c r="C98" s="77"/>
      <c r="D98" s="46">
        <f t="shared" si="2"/>
        <v>143527</v>
      </c>
      <c r="E98" s="77"/>
      <c r="F98" s="96">
        <v>143527</v>
      </c>
      <c r="H98" s="94" t="s">
        <v>598</v>
      </c>
      <c r="I98" s="222" t="s">
        <v>1821</v>
      </c>
      <c r="J98" s="77"/>
      <c r="K98" s="46">
        <f t="shared" si="3"/>
        <v>1300</v>
      </c>
      <c r="L98" s="77"/>
      <c r="M98" s="96">
        <v>1300</v>
      </c>
    </row>
    <row r="99" spans="1:13" ht="15">
      <c r="A99" s="94" t="s">
        <v>574</v>
      </c>
      <c r="B99" s="222" t="s">
        <v>1814</v>
      </c>
      <c r="C99" s="96">
        <v>774860</v>
      </c>
      <c r="D99" s="46">
        <f t="shared" si="2"/>
        <v>1543437</v>
      </c>
      <c r="E99" s="96">
        <v>52501</v>
      </c>
      <c r="F99" s="96">
        <v>1490936</v>
      </c>
      <c r="H99" s="94" t="s">
        <v>601</v>
      </c>
      <c r="I99" s="222" t="s">
        <v>2232</v>
      </c>
      <c r="J99" s="77"/>
      <c r="K99" s="46">
        <f t="shared" si="3"/>
        <v>789554</v>
      </c>
      <c r="L99" s="77"/>
      <c r="M99" s="96">
        <v>789554</v>
      </c>
    </row>
    <row r="100" spans="1:13" ht="15">
      <c r="A100" s="94" t="s">
        <v>577</v>
      </c>
      <c r="B100" s="222" t="s">
        <v>2216</v>
      </c>
      <c r="C100" s="77"/>
      <c r="D100" s="46">
        <f t="shared" si="2"/>
        <v>65237</v>
      </c>
      <c r="E100" s="77"/>
      <c r="F100" s="96">
        <v>65237</v>
      </c>
      <c r="H100" s="94" t="s">
        <v>604</v>
      </c>
      <c r="I100" s="222" t="s">
        <v>1822</v>
      </c>
      <c r="J100" s="77"/>
      <c r="K100" s="46">
        <f t="shared" si="3"/>
        <v>113109</v>
      </c>
      <c r="L100" s="77"/>
      <c r="M100" s="96">
        <v>113109</v>
      </c>
    </row>
    <row r="101" spans="1:13" ht="15">
      <c r="A101" s="94" t="s">
        <v>580</v>
      </c>
      <c r="B101" s="222" t="s">
        <v>1815</v>
      </c>
      <c r="C101" s="96">
        <v>579284</v>
      </c>
      <c r="D101" s="46">
        <f t="shared" si="2"/>
        <v>399216</v>
      </c>
      <c r="E101" s="96">
        <v>400</v>
      </c>
      <c r="F101" s="96">
        <v>398816</v>
      </c>
      <c r="H101" s="94" t="s">
        <v>607</v>
      </c>
      <c r="I101" s="222" t="s">
        <v>1823</v>
      </c>
      <c r="J101" s="96">
        <v>16200</v>
      </c>
      <c r="K101" s="46">
        <f t="shared" si="3"/>
        <v>705685</v>
      </c>
      <c r="L101" s="96">
        <v>28000</v>
      </c>
      <c r="M101" s="96">
        <v>677685</v>
      </c>
    </row>
    <row r="102" spans="1:13" ht="15">
      <c r="A102" s="94" t="s">
        <v>583</v>
      </c>
      <c r="B102" s="222" t="s">
        <v>1816</v>
      </c>
      <c r="C102" s="77"/>
      <c r="D102" s="46">
        <f t="shared" si="2"/>
        <v>243361</v>
      </c>
      <c r="E102" s="96">
        <v>78300</v>
      </c>
      <c r="F102" s="96">
        <v>165061</v>
      </c>
      <c r="H102" s="94" t="s">
        <v>613</v>
      </c>
      <c r="I102" s="222" t="s">
        <v>2254</v>
      </c>
      <c r="J102" s="96">
        <v>5000</v>
      </c>
      <c r="K102" s="46">
        <f t="shared" si="3"/>
        <v>2005</v>
      </c>
      <c r="L102" s="77"/>
      <c r="M102" s="96">
        <v>2005</v>
      </c>
    </row>
    <row r="103" spans="1:13" ht="15">
      <c r="A103" s="94" t="s">
        <v>586</v>
      </c>
      <c r="B103" s="222" t="s">
        <v>1817</v>
      </c>
      <c r="C103" s="77"/>
      <c r="D103" s="46">
        <f t="shared" si="2"/>
        <v>392507</v>
      </c>
      <c r="E103" s="96">
        <v>22750</v>
      </c>
      <c r="F103" s="96">
        <v>369757</v>
      </c>
      <c r="H103" s="94" t="s">
        <v>616</v>
      </c>
      <c r="I103" s="222" t="s">
        <v>1824</v>
      </c>
      <c r="J103" s="77"/>
      <c r="K103" s="46">
        <f t="shared" si="3"/>
        <v>44150</v>
      </c>
      <c r="L103" s="77"/>
      <c r="M103" s="96">
        <v>44150</v>
      </c>
    </row>
    <row r="104" spans="1:13" ht="15">
      <c r="A104" s="94" t="s">
        <v>589</v>
      </c>
      <c r="B104" s="222" t="s">
        <v>1818</v>
      </c>
      <c r="C104" s="77"/>
      <c r="D104" s="46">
        <f t="shared" si="2"/>
        <v>99588</v>
      </c>
      <c r="E104" s="77"/>
      <c r="F104" s="96">
        <v>99588</v>
      </c>
      <c r="H104" s="94" t="s">
        <v>622</v>
      </c>
      <c r="I104" s="222" t="s">
        <v>1826</v>
      </c>
      <c r="J104" s="96">
        <v>28894</v>
      </c>
      <c r="K104" s="46">
        <f t="shared" si="3"/>
        <v>494055</v>
      </c>
      <c r="L104" s="77"/>
      <c r="M104" s="96">
        <v>494055</v>
      </c>
    </row>
    <row r="105" spans="1:13" ht="15">
      <c r="A105" s="94" t="s">
        <v>592</v>
      </c>
      <c r="B105" s="222" t="s">
        <v>1819</v>
      </c>
      <c r="C105" s="96">
        <v>12000</v>
      </c>
      <c r="D105" s="46">
        <f t="shared" si="2"/>
        <v>309828</v>
      </c>
      <c r="E105" s="96">
        <v>61466</v>
      </c>
      <c r="F105" s="96">
        <v>248362</v>
      </c>
      <c r="H105" s="94" t="s">
        <v>625</v>
      </c>
      <c r="I105" s="222" t="s">
        <v>1827</v>
      </c>
      <c r="J105" s="77"/>
      <c r="K105" s="46">
        <f t="shared" si="3"/>
        <v>500</v>
      </c>
      <c r="L105" s="77"/>
      <c r="M105" s="96">
        <v>500</v>
      </c>
    </row>
    <row r="106" spans="1:13" ht="15">
      <c r="A106" s="94" t="s">
        <v>595</v>
      </c>
      <c r="B106" s="222" t="s">
        <v>1820</v>
      </c>
      <c r="C106" s="96">
        <v>7560784</v>
      </c>
      <c r="D106" s="46">
        <f t="shared" si="2"/>
        <v>781542</v>
      </c>
      <c r="E106" s="96">
        <v>21500</v>
      </c>
      <c r="F106" s="96">
        <v>760042</v>
      </c>
      <c r="H106" s="94" t="s">
        <v>628</v>
      </c>
      <c r="I106" s="222" t="s">
        <v>1828</v>
      </c>
      <c r="J106" s="77"/>
      <c r="K106" s="46">
        <f t="shared" si="3"/>
        <v>2304</v>
      </c>
      <c r="L106" s="77"/>
      <c r="M106" s="96">
        <v>2304</v>
      </c>
    </row>
    <row r="107" spans="1:13" ht="15">
      <c r="A107" s="94" t="s">
        <v>598</v>
      </c>
      <c r="B107" s="222" t="s">
        <v>1821</v>
      </c>
      <c r="C107" s="96">
        <v>23400</v>
      </c>
      <c r="D107" s="46">
        <f t="shared" si="2"/>
        <v>219420</v>
      </c>
      <c r="E107" s="96">
        <v>25000</v>
      </c>
      <c r="F107" s="96">
        <v>194420</v>
      </c>
      <c r="H107" s="94" t="s">
        <v>634</v>
      </c>
      <c r="I107" s="222" t="s">
        <v>1829</v>
      </c>
      <c r="J107" s="96">
        <v>15600</v>
      </c>
      <c r="K107" s="46">
        <f t="shared" si="3"/>
        <v>47795</v>
      </c>
      <c r="L107" s="77"/>
      <c r="M107" s="96">
        <v>47795</v>
      </c>
    </row>
    <row r="108" spans="1:13" ht="15">
      <c r="A108" s="94" t="s">
        <v>601</v>
      </c>
      <c r="B108" s="222" t="s">
        <v>2232</v>
      </c>
      <c r="C108" s="96">
        <v>178950</v>
      </c>
      <c r="D108" s="46">
        <f t="shared" si="2"/>
        <v>1544494</v>
      </c>
      <c r="E108" s="96">
        <v>365700</v>
      </c>
      <c r="F108" s="96">
        <v>1178794</v>
      </c>
      <c r="H108" s="94" t="s">
        <v>637</v>
      </c>
      <c r="I108" s="222" t="s">
        <v>1830</v>
      </c>
      <c r="J108" s="96">
        <v>67000</v>
      </c>
      <c r="K108" s="46">
        <f t="shared" si="3"/>
        <v>8750</v>
      </c>
      <c r="L108" s="77"/>
      <c r="M108" s="96">
        <v>8750</v>
      </c>
    </row>
    <row r="109" spans="1:13" ht="15">
      <c r="A109" s="94" t="s">
        <v>604</v>
      </c>
      <c r="B109" s="222" t="s">
        <v>1822</v>
      </c>
      <c r="C109" s="77"/>
      <c r="D109" s="46">
        <f t="shared" si="2"/>
        <v>149583</v>
      </c>
      <c r="E109" s="77"/>
      <c r="F109" s="96">
        <v>149583</v>
      </c>
      <c r="H109" s="94" t="s">
        <v>640</v>
      </c>
      <c r="I109" s="222" t="s">
        <v>2235</v>
      </c>
      <c r="J109" s="77"/>
      <c r="K109" s="46">
        <f t="shared" si="3"/>
        <v>151400</v>
      </c>
      <c r="L109" s="77"/>
      <c r="M109" s="96">
        <v>151400</v>
      </c>
    </row>
    <row r="110" spans="1:13" ht="15">
      <c r="A110" s="94" t="s">
        <v>607</v>
      </c>
      <c r="B110" s="222" t="s">
        <v>1823</v>
      </c>
      <c r="C110" s="96">
        <v>13360474</v>
      </c>
      <c r="D110" s="46">
        <f t="shared" si="2"/>
        <v>4945620</v>
      </c>
      <c r="E110" s="77"/>
      <c r="F110" s="96">
        <v>4945620</v>
      </c>
      <c r="H110" s="94" t="s">
        <v>643</v>
      </c>
      <c r="I110" s="222" t="s">
        <v>1801</v>
      </c>
      <c r="J110" s="96">
        <v>33043</v>
      </c>
      <c r="K110" s="46">
        <f t="shared" si="3"/>
        <v>15850</v>
      </c>
      <c r="L110" s="77"/>
      <c r="M110" s="96">
        <v>15850</v>
      </c>
    </row>
    <row r="111" spans="1:13" ht="15">
      <c r="A111" s="94" t="s">
        <v>610</v>
      </c>
      <c r="B111" s="222" t="s">
        <v>2158</v>
      </c>
      <c r="C111" s="77"/>
      <c r="D111" s="46">
        <f t="shared" si="2"/>
        <v>40749</v>
      </c>
      <c r="E111" s="77"/>
      <c r="F111" s="96">
        <v>40749</v>
      </c>
      <c r="H111" s="94" t="s">
        <v>648</v>
      </c>
      <c r="I111" s="222" t="s">
        <v>1831</v>
      </c>
      <c r="J111" s="77"/>
      <c r="K111" s="46">
        <f t="shared" si="3"/>
        <v>61545</v>
      </c>
      <c r="L111" s="77"/>
      <c r="M111" s="96">
        <v>61545</v>
      </c>
    </row>
    <row r="112" spans="1:13" ht="15">
      <c r="A112" s="94" t="s">
        <v>613</v>
      </c>
      <c r="B112" s="222" t="s">
        <v>2254</v>
      </c>
      <c r="C112" s="77"/>
      <c r="D112" s="46">
        <f t="shared" si="2"/>
        <v>2950</v>
      </c>
      <c r="E112" s="77"/>
      <c r="F112" s="96">
        <v>2950</v>
      </c>
      <c r="H112" s="94" t="s">
        <v>658</v>
      </c>
      <c r="I112" s="222" t="s">
        <v>2159</v>
      </c>
      <c r="J112" s="77"/>
      <c r="K112" s="46">
        <f t="shared" si="3"/>
        <v>119603</v>
      </c>
      <c r="L112" s="77"/>
      <c r="M112" s="96">
        <v>119603</v>
      </c>
    </row>
    <row r="113" spans="1:13" ht="15">
      <c r="A113" s="94" t="s">
        <v>616</v>
      </c>
      <c r="B113" s="222" t="s">
        <v>1824</v>
      </c>
      <c r="C113" s="77"/>
      <c r="D113" s="46">
        <f t="shared" si="2"/>
        <v>164856</v>
      </c>
      <c r="E113" s="77"/>
      <c r="F113" s="96">
        <v>164856</v>
      </c>
      <c r="H113" s="94" t="s">
        <v>664</v>
      </c>
      <c r="I113" s="222" t="s">
        <v>1832</v>
      </c>
      <c r="J113" s="77"/>
      <c r="K113" s="46">
        <f t="shared" si="3"/>
        <v>8352</v>
      </c>
      <c r="L113" s="77"/>
      <c r="M113" s="96">
        <v>8352</v>
      </c>
    </row>
    <row r="114" spans="1:13" ht="15">
      <c r="A114" s="94" t="s">
        <v>619</v>
      </c>
      <c r="B114" s="222" t="s">
        <v>1825</v>
      </c>
      <c r="C114" s="77"/>
      <c r="D114" s="46">
        <f t="shared" si="2"/>
        <v>35727</v>
      </c>
      <c r="E114" s="77"/>
      <c r="F114" s="96">
        <v>35727</v>
      </c>
      <c r="H114" s="94" t="s">
        <v>667</v>
      </c>
      <c r="I114" s="222" t="s">
        <v>1833</v>
      </c>
      <c r="J114" s="77"/>
      <c r="K114" s="46">
        <f t="shared" si="3"/>
        <v>66100</v>
      </c>
      <c r="L114" s="77"/>
      <c r="M114" s="96">
        <v>66100</v>
      </c>
    </row>
    <row r="115" spans="1:13" ht="15">
      <c r="A115" s="94" t="s">
        <v>622</v>
      </c>
      <c r="B115" s="222" t="s">
        <v>1826</v>
      </c>
      <c r="C115" s="77"/>
      <c r="D115" s="46">
        <f t="shared" si="2"/>
        <v>417680</v>
      </c>
      <c r="E115" s="77"/>
      <c r="F115" s="96">
        <v>417680</v>
      </c>
      <c r="H115" s="94" t="s">
        <v>670</v>
      </c>
      <c r="I115" s="222" t="s">
        <v>1834</v>
      </c>
      <c r="J115" s="77"/>
      <c r="K115" s="46">
        <f t="shared" si="3"/>
        <v>23850</v>
      </c>
      <c r="L115" s="77"/>
      <c r="M115" s="96">
        <v>23850</v>
      </c>
    </row>
    <row r="116" spans="1:13" ht="15">
      <c r="A116" s="94" t="s">
        <v>625</v>
      </c>
      <c r="B116" s="222" t="s">
        <v>1827</v>
      </c>
      <c r="C116" s="96">
        <v>2594196</v>
      </c>
      <c r="D116" s="46">
        <f t="shared" si="2"/>
        <v>209634</v>
      </c>
      <c r="E116" s="77"/>
      <c r="F116" s="96">
        <v>209634</v>
      </c>
      <c r="H116" s="94" t="s">
        <v>673</v>
      </c>
      <c r="I116" s="222" t="s">
        <v>1835</v>
      </c>
      <c r="J116" s="77"/>
      <c r="K116" s="46">
        <f t="shared" si="3"/>
        <v>1232680</v>
      </c>
      <c r="L116" s="77"/>
      <c r="M116" s="96">
        <v>1232680</v>
      </c>
    </row>
    <row r="117" spans="1:13" ht="15">
      <c r="A117" s="94" t="s">
        <v>628</v>
      </c>
      <c r="B117" s="222" t="s">
        <v>1828</v>
      </c>
      <c r="C117" s="77"/>
      <c r="D117" s="46">
        <f t="shared" si="2"/>
        <v>125260</v>
      </c>
      <c r="E117" s="77"/>
      <c r="F117" s="96">
        <v>125260</v>
      </c>
      <c r="H117" s="94" t="s">
        <v>679</v>
      </c>
      <c r="I117" s="222" t="s">
        <v>1836</v>
      </c>
      <c r="J117" s="96">
        <v>100000</v>
      </c>
      <c r="K117" s="46">
        <f t="shared" si="3"/>
        <v>2459000</v>
      </c>
      <c r="L117" s="77"/>
      <c r="M117" s="96">
        <v>2459000</v>
      </c>
    </row>
    <row r="118" spans="1:13" ht="15">
      <c r="A118" s="94" t="s">
        <v>634</v>
      </c>
      <c r="B118" s="222" t="s">
        <v>1829</v>
      </c>
      <c r="C118" s="77"/>
      <c r="D118" s="46">
        <f t="shared" si="2"/>
        <v>474313</v>
      </c>
      <c r="E118" s="96">
        <v>31730</v>
      </c>
      <c r="F118" s="96">
        <v>442583</v>
      </c>
      <c r="H118" s="94" t="s">
        <v>682</v>
      </c>
      <c r="I118" s="222" t="s">
        <v>1837</v>
      </c>
      <c r="J118" s="96">
        <v>370000</v>
      </c>
      <c r="K118" s="46">
        <f t="shared" si="3"/>
        <v>419325</v>
      </c>
      <c r="L118" s="77"/>
      <c r="M118" s="96">
        <v>419325</v>
      </c>
    </row>
    <row r="119" spans="1:13" ht="15">
      <c r="A119" s="94" t="s">
        <v>637</v>
      </c>
      <c r="B119" s="222" t="s">
        <v>1830</v>
      </c>
      <c r="C119" s="77"/>
      <c r="D119" s="46">
        <f t="shared" si="2"/>
        <v>116364</v>
      </c>
      <c r="E119" s="96">
        <v>52500</v>
      </c>
      <c r="F119" s="96">
        <v>63864</v>
      </c>
      <c r="H119" s="94" t="s">
        <v>688</v>
      </c>
      <c r="I119" s="222" t="s">
        <v>2255</v>
      </c>
      <c r="J119" s="77"/>
      <c r="K119" s="46">
        <f t="shared" si="3"/>
        <v>299898</v>
      </c>
      <c r="L119" s="77"/>
      <c r="M119" s="96">
        <v>299898</v>
      </c>
    </row>
    <row r="120" spans="1:13" ht="15">
      <c r="A120" s="94" t="s">
        <v>640</v>
      </c>
      <c r="B120" s="222" t="s">
        <v>2235</v>
      </c>
      <c r="C120" s="96">
        <v>1583000</v>
      </c>
      <c r="D120" s="46">
        <f t="shared" si="2"/>
        <v>226507</v>
      </c>
      <c r="E120" s="96">
        <v>56500</v>
      </c>
      <c r="F120" s="96">
        <v>170007</v>
      </c>
      <c r="H120" s="94" t="s">
        <v>691</v>
      </c>
      <c r="I120" s="222" t="s">
        <v>1839</v>
      </c>
      <c r="J120" s="96">
        <v>20800</v>
      </c>
      <c r="K120" s="46">
        <f t="shared" si="3"/>
        <v>149627</v>
      </c>
      <c r="L120" s="77"/>
      <c r="M120" s="96">
        <v>149627</v>
      </c>
    </row>
    <row r="121" spans="1:13" ht="15">
      <c r="A121" s="94" t="s">
        <v>643</v>
      </c>
      <c r="B121" s="222" t="s">
        <v>1801</v>
      </c>
      <c r="C121" s="77"/>
      <c r="D121" s="46">
        <f t="shared" si="2"/>
        <v>27590</v>
      </c>
      <c r="E121" s="77"/>
      <c r="F121" s="96">
        <v>27590</v>
      </c>
      <c r="H121" s="94" t="s">
        <v>694</v>
      </c>
      <c r="I121" s="222" t="s">
        <v>1840</v>
      </c>
      <c r="J121" s="96">
        <v>33000</v>
      </c>
      <c r="K121" s="46">
        <f t="shared" si="3"/>
        <v>9400</v>
      </c>
      <c r="L121" s="77"/>
      <c r="M121" s="96">
        <v>9400</v>
      </c>
    </row>
    <row r="122" spans="1:13" ht="15">
      <c r="A122" s="94" t="s">
        <v>648</v>
      </c>
      <c r="B122" s="222" t="s">
        <v>1831</v>
      </c>
      <c r="C122" s="77"/>
      <c r="D122" s="46">
        <f t="shared" si="2"/>
        <v>1245056</v>
      </c>
      <c r="E122" s="96">
        <v>13400</v>
      </c>
      <c r="F122" s="96">
        <v>1231656</v>
      </c>
      <c r="H122" s="94" t="s">
        <v>697</v>
      </c>
      <c r="I122" s="222" t="s">
        <v>1841</v>
      </c>
      <c r="J122" s="77"/>
      <c r="K122" s="46">
        <f t="shared" si="3"/>
        <v>19000</v>
      </c>
      <c r="L122" s="77"/>
      <c r="M122" s="96">
        <v>19000</v>
      </c>
    </row>
    <row r="123" spans="1:13" ht="15">
      <c r="A123" s="94" t="s">
        <v>658</v>
      </c>
      <c r="B123" s="222" t="s">
        <v>2159</v>
      </c>
      <c r="C123" s="96">
        <v>127500</v>
      </c>
      <c r="D123" s="46">
        <f t="shared" si="2"/>
        <v>276773</v>
      </c>
      <c r="E123" s="96">
        <v>54000</v>
      </c>
      <c r="F123" s="96">
        <v>222773</v>
      </c>
      <c r="H123" s="94" t="s">
        <v>700</v>
      </c>
      <c r="I123" s="222" t="s">
        <v>2203</v>
      </c>
      <c r="J123" s="96">
        <v>9500</v>
      </c>
      <c r="K123" s="46">
        <f t="shared" si="3"/>
        <v>353602</v>
      </c>
      <c r="L123" s="77"/>
      <c r="M123" s="96">
        <v>353602</v>
      </c>
    </row>
    <row r="124" spans="1:13" ht="15">
      <c r="A124" s="94" t="s">
        <v>661</v>
      </c>
      <c r="B124" s="222" t="s">
        <v>2160</v>
      </c>
      <c r="C124" s="77"/>
      <c r="D124" s="46">
        <f t="shared" si="2"/>
        <v>20025</v>
      </c>
      <c r="E124" s="77"/>
      <c r="F124" s="96">
        <v>20025</v>
      </c>
      <c r="H124" s="94" t="s">
        <v>703</v>
      </c>
      <c r="I124" s="222" t="s">
        <v>1842</v>
      </c>
      <c r="J124" s="77"/>
      <c r="K124" s="46">
        <f t="shared" si="3"/>
        <v>19900</v>
      </c>
      <c r="L124" s="77"/>
      <c r="M124" s="96">
        <v>19900</v>
      </c>
    </row>
    <row r="125" spans="1:13" ht="15">
      <c r="A125" s="94" t="s">
        <v>664</v>
      </c>
      <c r="B125" s="222" t="s">
        <v>1832</v>
      </c>
      <c r="C125" s="77"/>
      <c r="D125" s="46">
        <f t="shared" si="2"/>
        <v>271411</v>
      </c>
      <c r="E125" s="77"/>
      <c r="F125" s="96">
        <v>271411</v>
      </c>
      <c r="H125" s="94" t="s">
        <v>706</v>
      </c>
      <c r="I125" s="222" t="s">
        <v>1843</v>
      </c>
      <c r="J125" s="77"/>
      <c r="K125" s="46">
        <f t="shared" si="3"/>
        <v>211900</v>
      </c>
      <c r="L125" s="77"/>
      <c r="M125" s="96">
        <v>211900</v>
      </c>
    </row>
    <row r="126" spans="1:13" ht="15">
      <c r="A126" s="94" t="s">
        <v>667</v>
      </c>
      <c r="B126" s="222" t="s">
        <v>1833</v>
      </c>
      <c r="C126" s="77"/>
      <c r="D126" s="46">
        <f t="shared" si="2"/>
        <v>153051</v>
      </c>
      <c r="E126" s="77"/>
      <c r="F126" s="96">
        <v>153051</v>
      </c>
      <c r="H126" s="94" t="s">
        <v>709</v>
      </c>
      <c r="I126" s="222" t="s">
        <v>1844</v>
      </c>
      <c r="J126" s="77"/>
      <c r="K126" s="46">
        <f t="shared" si="3"/>
        <v>88100</v>
      </c>
      <c r="L126" s="77"/>
      <c r="M126" s="96">
        <v>88100</v>
      </c>
    </row>
    <row r="127" spans="1:13" ht="15">
      <c r="A127" s="94" t="s">
        <v>670</v>
      </c>
      <c r="B127" s="222" t="s">
        <v>1834</v>
      </c>
      <c r="C127" s="96">
        <v>369000</v>
      </c>
      <c r="D127" s="46">
        <f t="shared" si="2"/>
        <v>345674</v>
      </c>
      <c r="E127" s="77"/>
      <c r="F127" s="96">
        <v>345674</v>
      </c>
      <c r="H127" s="94" t="s">
        <v>712</v>
      </c>
      <c r="I127" s="222" t="s">
        <v>2250</v>
      </c>
      <c r="J127" s="77"/>
      <c r="K127" s="46">
        <f t="shared" si="3"/>
        <v>25968</v>
      </c>
      <c r="L127" s="77"/>
      <c r="M127" s="96">
        <v>25968</v>
      </c>
    </row>
    <row r="128" spans="1:13" ht="15">
      <c r="A128" s="94" t="s">
        <v>673</v>
      </c>
      <c r="B128" s="222" t="s">
        <v>1835</v>
      </c>
      <c r="C128" s="96">
        <v>131000</v>
      </c>
      <c r="D128" s="46">
        <f t="shared" si="2"/>
        <v>98321</v>
      </c>
      <c r="E128" s="77"/>
      <c r="F128" s="96">
        <v>98321</v>
      </c>
      <c r="H128" s="94" t="s">
        <v>721</v>
      </c>
      <c r="I128" s="222" t="s">
        <v>1845</v>
      </c>
      <c r="J128" s="77"/>
      <c r="K128" s="46">
        <f t="shared" si="3"/>
        <v>6100</v>
      </c>
      <c r="L128" s="77"/>
      <c r="M128" s="96">
        <v>6100</v>
      </c>
    </row>
    <row r="129" spans="1:13" ht="15">
      <c r="A129" s="94" t="s">
        <v>676</v>
      </c>
      <c r="B129" s="222" t="s">
        <v>2268</v>
      </c>
      <c r="C129" s="77"/>
      <c r="D129" s="46">
        <f t="shared" si="2"/>
        <v>37666</v>
      </c>
      <c r="E129" s="77"/>
      <c r="F129" s="96">
        <v>37666</v>
      </c>
      <c r="H129" s="94" t="s">
        <v>724</v>
      </c>
      <c r="I129" s="222" t="s">
        <v>2219</v>
      </c>
      <c r="J129" s="77"/>
      <c r="K129" s="46">
        <f t="shared" si="3"/>
        <v>17300</v>
      </c>
      <c r="L129" s="77"/>
      <c r="M129" s="96">
        <v>17300</v>
      </c>
    </row>
    <row r="130" spans="1:13" ht="15">
      <c r="A130" s="94" t="s">
        <v>679</v>
      </c>
      <c r="B130" s="222" t="s">
        <v>1836</v>
      </c>
      <c r="C130" s="96">
        <v>218200</v>
      </c>
      <c r="D130" s="46">
        <f t="shared" si="2"/>
        <v>137003</v>
      </c>
      <c r="E130" s="77"/>
      <c r="F130" s="96">
        <v>137003</v>
      </c>
      <c r="H130" s="94" t="s">
        <v>727</v>
      </c>
      <c r="I130" s="222" t="s">
        <v>2271</v>
      </c>
      <c r="J130" s="77"/>
      <c r="K130" s="46">
        <f t="shared" si="3"/>
        <v>1553200</v>
      </c>
      <c r="L130" s="96">
        <v>1542000</v>
      </c>
      <c r="M130" s="96">
        <v>11200</v>
      </c>
    </row>
    <row r="131" spans="1:13" ht="15">
      <c r="A131" s="94" t="s">
        <v>682</v>
      </c>
      <c r="B131" s="222" t="s">
        <v>1837</v>
      </c>
      <c r="C131" s="77"/>
      <c r="D131" s="46">
        <f t="shared" si="2"/>
        <v>293347</v>
      </c>
      <c r="E131" s="77"/>
      <c r="F131" s="96">
        <v>293347</v>
      </c>
      <c r="H131" s="94" t="s">
        <v>736</v>
      </c>
      <c r="I131" s="222" t="s">
        <v>1847</v>
      </c>
      <c r="J131" s="77"/>
      <c r="K131" s="46">
        <f t="shared" si="3"/>
        <v>317874</v>
      </c>
      <c r="L131" s="77"/>
      <c r="M131" s="96">
        <v>317874</v>
      </c>
    </row>
    <row r="132" spans="1:13" ht="15">
      <c r="A132" s="94" t="s">
        <v>685</v>
      </c>
      <c r="B132" s="222" t="s">
        <v>1838</v>
      </c>
      <c r="C132" s="77"/>
      <c r="D132" s="46">
        <f t="shared" si="2"/>
        <v>64766</v>
      </c>
      <c r="E132" s="77"/>
      <c r="F132" s="96">
        <v>64766</v>
      </c>
      <c r="H132" s="94" t="s">
        <v>745</v>
      </c>
      <c r="I132" s="222" t="s">
        <v>1848</v>
      </c>
      <c r="J132" s="77"/>
      <c r="K132" s="46">
        <f t="shared" si="3"/>
        <v>62845</v>
      </c>
      <c r="L132" s="77"/>
      <c r="M132" s="96">
        <v>62845</v>
      </c>
    </row>
    <row r="133" spans="1:13" ht="15">
      <c r="A133" s="94" t="s">
        <v>688</v>
      </c>
      <c r="B133" s="222" t="s">
        <v>2255</v>
      </c>
      <c r="C133" s="77"/>
      <c r="D133" s="46">
        <f t="shared" si="2"/>
        <v>312999</v>
      </c>
      <c r="E133" s="77"/>
      <c r="F133" s="96">
        <v>312999</v>
      </c>
      <c r="H133" s="94" t="s">
        <v>748</v>
      </c>
      <c r="I133" s="222" t="s">
        <v>1849</v>
      </c>
      <c r="J133" s="77"/>
      <c r="K133" s="46">
        <f t="shared" si="3"/>
        <v>6300</v>
      </c>
      <c r="L133" s="77"/>
      <c r="M133" s="96">
        <v>6300</v>
      </c>
    </row>
    <row r="134" spans="1:13" ht="15">
      <c r="A134" s="94" t="s">
        <v>691</v>
      </c>
      <c r="B134" s="222" t="s">
        <v>1839</v>
      </c>
      <c r="C134" s="77"/>
      <c r="D134" s="46">
        <f t="shared" si="2"/>
        <v>510435</v>
      </c>
      <c r="E134" s="77"/>
      <c r="F134" s="96">
        <v>510435</v>
      </c>
      <c r="H134" s="94" t="s">
        <v>751</v>
      </c>
      <c r="I134" s="222" t="s">
        <v>1850</v>
      </c>
      <c r="J134" s="96">
        <v>21600</v>
      </c>
      <c r="K134" s="46">
        <f t="shared" si="3"/>
        <v>4500</v>
      </c>
      <c r="L134" s="77"/>
      <c r="M134" s="96">
        <v>4500</v>
      </c>
    </row>
    <row r="135" spans="1:13" ht="15">
      <c r="A135" s="94" t="s">
        <v>694</v>
      </c>
      <c r="B135" s="222" t="s">
        <v>1840</v>
      </c>
      <c r="C135" s="77"/>
      <c r="D135" s="46">
        <f aca="true" t="shared" si="4" ref="D135:D198">E135+F135</f>
        <v>72481</v>
      </c>
      <c r="E135" s="77"/>
      <c r="F135" s="96">
        <v>72481</v>
      </c>
      <c r="H135" s="94" t="s">
        <v>757</v>
      </c>
      <c r="I135" s="222" t="s">
        <v>2264</v>
      </c>
      <c r="J135" s="96">
        <v>66000</v>
      </c>
      <c r="K135" s="46">
        <f aca="true" t="shared" si="5" ref="K135:K198">L135+M135</f>
        <v>695041</v>
      </c>
      <c r="L135" s="96">
        <v>33500</v>
      </c>
      <c r="M135" s="96">
        <v>661541</v>
      </c>
    </row>
    <row r="136" spans="1:13" ht="15">
      <c r="A136" s="94" t="s">
        <v>697</v>
      </c>
      <c r="B136" s="222" t="s">
        <v>1841</v>
      </c>
      <c r="C136" s="77"/>
      <c r="D136" s="46">
        <f t="shared" si="4"/>
        <v>244556</v>
      </c>
      <c r="E136" s="77"/>
      <c r="F136" s="96">
        <v>244556</v>
      </c>
      <c r="H136" s="94" t="s">
        <v>760</v>
      </c>
      <c r="I136" s="222" t="s">
        <v>1851</v>
      </c>
      <c r="J136" s="96">
        <v>43000</v>
      </c>
      <c r="K136" s="46">
        <f t="shared" si="5"/>
        <v>10950</v>
      </c>
      <c r="L136" s="77"/>
      <c r="M136" s="96">
        <v>10950</v>
      </c>
    </row>
    <row r="137" spans="1:13" ht="15">
      <c r="A137" s="94" t="s">
        <v>700</v>
      </c>
      <c r="B137" s="222" t="s">
        <v>2203</v>
      </c>
      <c r="C137" s="96">
        <v>990500</v>
      </c>
      <c r="D137" s="46">
        <f t="shared" si="4"/>
        <v>2225161</v>
      </c>
      <c r="E137" s="96">
        <v>13950</v>
      </c>
      <c r="F137" s="96">
        <v>2211211</v>
      </c>
      <c r="H137" s="94" t="s">
        <v>763</v>
      </c>
      <c r="I137" s="222" t="s">
        <v>1852</v>
      </c>
      <c r="J137" s="96">
        <v>40000</v>
      </c>
      <c r="K137" s="46">
        <f t="shared" si="5"/>
        <v>1874928</v>
      </c>
      <c r="L137" s="77"/>
      <c r="M137" s="96">
        <v>1874928</v>
      </c>
    </row>
    <row r="138" spans="1:13" ht="15">
      <c r="A138" s="94" t="s">
        <v>703</v>
      </c>
      <c r="B138" s="222" t="s">
        <v>1842</v>
      </c>
      <c r="C138" s="77"/>
      <c r="D138" s="46">
        <f t="shared" si="4"/>
        <v>582097</v>
      </c>
      <c r="E138" s="96">
        <v>34850</v>
      </c>
      <c r="F138" s="96">
        <v>547247</v>
      </c>
      <c r="H138" s="94" t="s">
        <v>770</v>
      </c>
      <c r="I138" s="222" t="s">
        <v>1853</v>
      </c>
      <c r="J138" s="77"/>
      <c r="K138" s="46">
        <f t="shared" si="5"/>
        <v>614265</v>
      </c>
      <c r="L138" s="77"/>
      <c r="M138" s="96">
        <v>614265</v>
      </c>
    </row>
    <row r="139" spans="1:13" ht="15">
      <c r="A139" s="94" t="s">
        <v>706</v>
      </c>
      <c r="B139" s="222" t="s">
        <v>1843</v>
      </c>
      <c r="C139" s="96">
        <v>1324600</v>
      </c>
      <c r="D139" s="46">
        <f t="shared" si="4"/>
        <v>1078862</v>
      </c>
      <c r="E139" s="96">
        <v>554239</v>
      </c>
      <c r="F139" s="96">
        <v>524623</v>
      </c>
      <c r="H139" s="94" t="s">
        <v>773</v>
      </c>
      <c r="I139" s="222" t="s">
        <v>1854</v>
      </c>
      <c r="J139" s="77"/>
      <c r="K139" s="46">
        <f t="shared" si="5"/>
        <v>221000</v>
      </c>
      <c r="L139" s="77"/>
      <c r="M139" s="96">
        <v>221000</v>
      </c>
    </row>
    <row r="140" spans="1:13" ht="15">
      <c r="A140" s="94" t="s">
        <v>709</v>
      </c>
      <c r="B140" s="222" t="s">
        <v>1844</v>
      </c>
      <c r="C140" s="77"/>
      <c r="D140" s="46">
        <f t="shared" si="4"/>
        <v>156820</v>
      </c>
      <c r="E140" s="96">
        <v>22960</v>
      </c>
      <c r="F140" s="96">
        <v>133860</v>
      </c>
      <c r="H140" s="94" t="s">
        <v>779</v>
      </c>
      <c r="I140" s="222" t="s">
        <v>1855</v>
      </c>
      <c r="J140" s="96">
        <v>15000</v>
      </c>
      <c r="K140" s="46">
        <f t="shared" si="5"/>
        <v>40000</v>
      </c>
      <c r="L140" s="77"/>
      <c r="M140" s="96">
        <v>40000</v>
      </c>
    </row>
    <row r="141" spans="1:13" ht="15">
      <c r="A141" s="94" t="s">
        <v>712</v>
      </c>
      <c r="B141" s="222" t="s">
        <v>2250</v>
      </c>
      <c r="C141" s="77"/>
      <c r="D141" s="46">
        <f t="shared" si="4"/>
        <v>4021</v>
      </c>
      <c r="E141" s="77"/>
      <c r="F141" s="96">
        <v>4021</v>
      </c>
      <c r="H141" s="94" t="s">
        <v>782</v>
      </c>
      <c r="I141" s="222" t="s">
        <v>1856</v>
      </c>
      <c r="J141" s="96">
        <v>524900</v>
      </c>
      <c r="K141" s="46">
        <f t="shared" si="5"/>
        <v>193276</v>
      </c>
      <c r="L141" s="77"/>
      <c r="M141" s="96">
        <v>193276</v>
      </c>
    </row>
    <row r="142" spans="1:13" ht="15">
      <c r="A142" s="94" t="s">
        <v>715</v>
      </c>
      <c r="B142" s="222" t="s">
        <v>2161</v>
      </c>
      <c r="C142" s="77"/>
      <c r="D142" s="46">
        <f t="shared" si="4"/>
        <v>53900</v>
      </c>
      <c r="E142" s="77"/>
      <c r="F142" s="96">
        <v>53900</v>
      </c>
      <c r="H142" s="94" t="s">
        <v>785</v>
      </c>
      <c r="I142" s="222" t="s">
        <v>1857</v>
      </c>
      <c r="J142" s="77"/>
      <c r="K142" s="46">
        <f t="shared" si="5"/>
        <v>291325</v>
      </c>
      <c r="L142" s="96">
        <v>24000</v>
      </c>
      <c r="M142" s="96">
        <v>267325</v>
      </c>
    </row>
    <row r="143" spans="1:13" ht="15">
      <c r="A143" s="94" t="s">
        <v>721</v>
      </c>
      <c r="B143" s="222" t="s">
        <v>1845</v>
      </c>
      <c r="C143" s="77"/>
      <c r="D143" s="46">
        <f t="shared" si="4"/>
        <v>363514</v>
      </c>
      <c r="E143" s="77"/>
      <c r="F143" s="96">
        <v>363514</v>
      </c>
      <c r="H143" s="94" t="s">
        <v>788</v>
      </c>
      <c r="I143" s="222" t="s">
        <v>1858</v>
      </c>
      <c r="J143" s="77"/>
      <c r="K143" s="46">
        <f t="shared" si="5"/>
        <v>146750</v>
      </c>
      <c r="L143" s="77"/>
      <c r="M143" s="96">
        <v>146750</v>
      </c>
    </row>
    <row r="144" spans="1:13" ht="15">
      <c r="A144" s="94" t="s">
        <v>724</v>
      </c>
      <c r="B144" s="222" t="s">
        <v>2219</v>
      </c>
      <c r="C144" s="77"/>
      <c r="D144" s="46">
        <f t="shared" si="4"/>
        <v>105834</v>
      </c>
      <c r="E144" s="77"/>
      <c r="F144" s="96">
        <v>105834</v>
      </c>
      <c r="H144" s="94" t="s">
        <v>791</v>
      </c>
      <c r="I144" s="222" t="s">
        <v>1859</v>
      </c>
      <c r="J144" s="96">
        <v>62000</v>
      </c>
      <c r="K144" s="46">
        <f t="shared" si="5"/>
        <v>167200</v>
      </c>
      <c r="L144" s="77"/>
      <c r="M144" s="96">
        <v>167200</v>
      </c>
    </row>
    <row r="145" spans="1:13" ht="15">
      <c r="A145" s="94" t="s">
        <v>727</v>
      </c>
      <c r="B145" s="222" t="s">
        <v>2271</v>
      </c>
      <c r="C145" s="77"/>
      <c r="D145" s="46">
        <f t="shared" si="4"/>
        <v>204315</v>
      </c>
      <c r="E145" s="77"/>
      <c r="F145" s="96">
        <v>204315</v>
      </c>
      <c r="H145" s="94" t="s">
        <v>797</v>
      </c>
      <c r="I145" s="222" t="s">
        <v>1861</v>
      </c>
      <c r="J145" s="77"/>
      <c r="K145" s="46">
        <f t="shared" si="5"/>
        <v>269331</v>
      </c>
      <c r="L145" s="77"/>
      <c r="M145" s="96">
        <v>269331</v>
      </c>
    </row>
    <row r="146" spans="1:13" ht="15">
      <c r="A146" s="94" t="s">
        <v>730</v>
      </c>
      <c r="B146" s="222" t="s">
        <v>2236</v>
      </c>
      <c r="C146" s="96">
        <v>375900</v>
      </c>
      <c r="D146" s="46">
        <f t="shared" si="4"/>
        <v>69889</v>
      </c>
      <c r="E146" s="77"/>
      <c r="F146" s="96">
        <v>69889</v>
      </c>
      <c r="H146" s="94" t="s">
        <v>800</v>
      </c>
      <c r="I146" s="222" t="s">
        <v>1862</v>
      </c>
      <c r="J146" s="96">
        <v>14000</v>
      </c>
      <c r="K146" s="46">
        <f t="shared" si="5"/>
        <v>39945</v>
      </c>
      <c r="L146" s="77"/>
      <c r="M146" s="96">
        <v>39945</v>
      </c>
    </row>
    <row r="147" spans="1:13" ht="15">
      <c r="A147" s="94" t="s">
        <v>733</v>
      </c>
      <c r="B147" s="222" t="s">
        <v>1846</v>
      </c>
      <c r="C147" s="77"/>
      <c r="D147" s="46">
        <f t="shared" si="4"/>
        <v>1500</v>
      </c>
      <c r="E147" s="77"/>
      <c r="F147" s="96">
        <v>1500</v>
      </c>
      <c r="H147" s="94" t="s">
        <v>809</v>
      </c>
      <c r="I147" s="222" t="s">
        <v>1865</v>
      </c>
      <c r="J147" s="96">
        <v>2</v>
      </c>
      <c r="K147" s="46">
        <f t="shared" si="5"/>
        <v>150736</v>
      </c>
      <c r="L147" s="96">
        <v>1</v>
      </c>
      <c r="M147" s="96">
        <v>150735</v>
      </c>
    </row>
    <row r="148" spans="1:13" ht="15">
      <c r="A148" s="94" t="s">
        <v>736</v>
      </c>
      <c r="B148" s="222" t="s">
        <v>1847</v>
      </c>
      <c r="C148" s="96">
        <v>1009500</v>
      </c>
      <c r="D148" s="46">
        <f t="shared" si="4"/>
        <v>1048341</v>
      </c>
      <c r="E148" s="77"/>
      <c r="F148" s="96">
        <v>1048341</v>
      </c>
      <c r="H148" s="94" t="s">
        <v>812</v>
      </c>
      <c r="I148" s="222" t="s">
        <v>1866</v>
      </c>
      <c r="J148" s="77"/>
      <c r="K148" s="46">
        <f t="shared" si="5"/>
        <v>182500</v>
      </c>
      <c r="L148" s="77"/>
      <c r="M148" s="96">
        <v>182500</v>
      </c>
    </row>
    <row r="149" spans="1:13" ht="15">
      <c r="A149" s="94" t="s">
        <v>745</v>
      </c>
      <c r="B149" s="222" t="s">
        <v>1848</v>
      </c>
      <c r="C149" s="96">
        <v>113000</v>
      </c>
      <c r="D149" s="46">
        <f t="shared" si="4"/>
        <v>256212</v>
      </c>
      <c r="E149" s="96">
        <v>42500</v>
      </c>
      <c r="F149" s="96">
        <v>213712</v>
      </c>
      <c r="H149" s="94" t="s">
        <v>815</v>
      </c>
      <c r="I149" s="222" t="s">
        <v>1867</v>
      </c>
      <c r="J149" s="77"/>
      <c r="K149" s="46">
        <f t="shared" si="5"/>
        <v>15394</v>
      </c>
      <c r="L149" s="77"/>
      <c r="M149" s="96">
        <v>15394</v>
      </c>
    </row>
    <row r="150" spans="1:13" ht="15">
      <c r="A150" s="94" t="s">
        <v>748</v>
      </c>
      <c r="B150" s="222" t="s">
        <v>1849</v>
      </c>
      <c r="C150" s="77"/>
      <c r="D150" s="46">
        <f t="shared" si="4"/>
        <v>151150</v>
      </c>
      <c r="E150" s="96">
        <v>90000</v>
      </c>
      <c r="F150" s="96">
        <v>61150</v>
      </c>
      <c r="H150" s="94" t="s">
        <v>819</v>
      </c>
      <c r="I150" s="222" t="s">
        <v>1868</v>
      </c>
      <c r="J150" s="77"/>
      <c r="K150" s="46">
        <f t="shared" si="5"/>
        <v>196000</v>
      </c>
      <c r="L150" s="96">
        <v>110600</v>
      </c>
      <c r="M150" s="96">
        <v>85400</v>
      </c>
    </row>
    <row r="151" spans="1:13" ht="15">
      <c r="A151" s="94" t="s">
        <v>751</v>
      </c>
      <c r="B151" s="222" t="s">
        <v>1850</v>
      </c>
      <c r="C151" s="77"/>
      <c r="D151" s="46">
        <f t="shared" si="4"/>
        <v>143830</v>
      </c>
      <c r="E151" s="77"/>
      <c r="F151" s="96">
        <v>143830</v>
      </c>
      <c r="H151" s="94" t="s">
        <v>822</v>
      </c>
      <c r="I151" s="222" t="s">
        <v>1869</v>
      </c>
      <c r="J151" s="77"/>
      <c r="K151" s="46">
        <f t="shared" si="5"/>
        <v>133300</v>
      </c>
      <c r="L151" s="77"/>
      <c r="M151" s="96">
        <v>133300</v>
      </c>
    </row>
    <row r="152" spans="1:13" ht="15">
      <c r="A152" s="94" t="s">
        <v>757</v>
      </c>
      <c r="B152" s="222" t="s">
        <v>2264</v>
      </c>
      <c r="C152" s="77"/>
      <c r="D152" s="46">
        <f t="shared" si="4"/>
        <v>768557</v>
      </c>
      <c r="E152" s="96">
        <v>127425</v>
      </c>
      <c r="F152" s="96">
        <v>641132</v>
      </c>
      <c r="H152" s="94" t="s">
        <v>825</v>
      </c>
      <c r="I152" s="222" t="s">
        <v>1870</v>
      </c>
      <c r="J152" s="77"/>
      <c r="K152" s="46">
        <f t="shared" si="5"/>
        <v>52054</v>
      </c>
      <c r="L152" s="77"/>
      <c r="M152" s="96">
        <v>52054</v>
      </c>
    </row>
    <row r="153" spans="1:13" ht="15">
      <c r="A153" s="94" t="s">
        <v>760</v>
      </c>
      <c r="B153" s="222" t="s">
        <v>1851</v>
      </c>
      <c r="C153" s="77"/>
      <c r="D153" s="46">
        <f t="shared" si="4"/>
        <v>169438</v>
      </c>
      <c r="E153" s="77"/>
      <c r="F153" s="96">
        <v>169438</v>
      </c>
      <c r="H153" s="94" t="s">
        <v>828</v>
      </c>
      <c r="I153" s="222" t="s">
        <v>1871</v>
      </c>
      <c r="J153" s="96">
        <v>22000</v>
      </c>
      <c r="K153" s="46">
        <f t="shared" si="5"/>
        <v>1500</v>
      </c>
      <c r="L153" s="77"/>
      <c r="M153" s="96">
        <v>1500</v>
      </c>
    </row>
    <row r="154" spans="1:13" ht="15">
      <c r="A154" s="94" t="s">
        <v>763</v>
      </c>
      <c r="B154" s="222" t="s">
        <v>1852</v>
      </c>
      <c r="C154" s="96">
        <v>595900</v>
      </c>
      <c r="D154" s="46">
        <f t="shared" si="4"/>
        <v>1505315</v>
      </c>
      <c r="E154" s="77"/>
      <c r="F154" s="96">
        <v>1505315</v>
      </c>
      <c r="H154" s="94" t="s">
        <v>831</v>
      </c>
      <c r="I154" s="222" t="s">
        <v>2130</v>
      </c>
      <c r="J154" s="96">
        <v>38400</v>
      </c>
      <c r="K154" s="46">
        <f t="shared" si="5"/>
        <v>25050</v>
      </c>
      <c r="L154" s="77"/>
      <c r="M154" s="96">
        <v>25050</v>
      </c>
    </row>
    <row r="155" spans="1:13" ht="15">
      <c r="A155" s="94" t="s">
        <v>770</v>
      </c>
      <c r="B155" s="222" t="s">
        <v>1853</v>
      </c>
      <c r="C155" s="96">
        <v>6810791</v>
      </c>
      <c r="D155" s="46">
        <f t="shared" si="4"/>
        <v>953067</v>
      </c>
      <c r="E155" s="96">
        <v>498000</v>
      </c>
      <c r="F155" s="96">
        <v>455067</v>
      </c>
      <c r="H155" s="94" t="s">
        <v>837</v>
      </c>
      <c r="I155" s="222" t="s">
        <v>1873</v>
      </c>
      <c r="J155" s="96">
        <v>25000</v>
      </c>
      <c r="K155" s="46">
        <f t="shared" si="5"/>
        <v>9800</v>
      </c>
      <c r="L155" s="77"/>
      <c r="M155" s="96">
        <v>9800</v>
      </c>
    </row>
    <row r="156" spans="1:13" ht="15">
      <c r="A156" s="94" t="s">
        <v>773</v>
      </c>
      <c r="B156" s="222" t="s">
        <v>1854</v>
      </c>
      <c r="C156" s="96">
        <v>100</v>
      </c>
      <c r="D156" s="46">
        <f t="shared" si="4"/>
        <v>1175330</v>
      </c>
      <c r="E156" s="96">
        <v>635650</v>
      </c>
      <c r="F156" s="96">
        <v>539680</v>
      </c>
      <c r="H156" s="94" t="s">
        <v>840</v>
      </c>
      <c r="I156" s="222" t="s">
        <v>1874</v>
      </c>
      <c r="J156" s="96">
        <v>9200</v>
      </c>
      <c r="K156" s="46">
        <f t="shared" si="5"/>
        <v>0</v>
      </c>
      <c r="L156" s="77"/>
      <c r="M156" s="77"/>
    </row>
    <row r="157" spans="1:13" ht="15">
      <c r="A157" s="94" t="s">
        <v>776</v>
      </c>
      <c r="B157" s="222" t="s">
        <v>2204</v>
      </c>
      <c r="C157" s="96">
        <v>845300</v>
      </c>
      <c r="D157" s="46">
        <f t="shared" si="4"/>
        <v>53600</v>
      </c>
      <c r="E157" s="77"/>
      <c r="F157" s="96">
        <v>53600</v>
      </c>
      <c r="H157" s="94" t="s">
        <v>843</v>
      </c>
      <c r="I157" s="222" t="s">
        <v>1875</v>
      </c>
      <c r="J157" s="77"/>
      <c r="K157" s="46">
        <f t="shared" si="5"/>
        <v>1000</v>
      </c>
      <c r="L157" s="77"/>
      <c r="M157" s="96">
        <v>1000</v>
      </c>
    </row>
    <row r="158" spans="1:13" ht="15">
      <c r="A158" s="94" t="s">
        <v>779</v>
      </c>
      <c r="B158" s="222" t="s">
        <v>1855</v>
      </c>
      <c r="C158" s="77"/>
      <c r="D158" s="46">
        <f t="shared" si="4"/>
        <v>164616</v>
      </c>
      <c r="E158" s="96">
        <v>51300</v>
      </c>
      <c r="F158" s="96">
        <v>113316</v>
      </c>
      <c r="H158" s="94" t="s">
        <v>846</v>
      </c>
      <c r="I158" s="222" t="s">
        <v>1876</v>
      </c>
      <c r="J158" s="77"/>
      <c r="K158" s="46">
        <f t="shared" si="5"/>
        <v>226625</v>
      </c>
      <c r="L158" s="77"/>
      <c r="M158" s="96">
        <v>226625</v>
      </c>
    </row>
    <row r="159" spans="1:13" ht="15">
      <c r="A159" s="94" t="s">
        <v>782</v>
      </c>
      <c r="B159" s="222" t="s">
        <v>1856</v>
      </c>
      <c r="C159" s="96">
        <v>729006</v>
      </c>
      <c r="D159" s="46">
        <f t="shared" si="4"/>
        <v>1056652</v>
      </c>
      <c r="E159" s="96">
        <v>662501</v>
      </c>
      <c r="F159" s="96">
        <v>394151</v>
      </c>
      <c r="H159" s="94" t="s">
        <v>849</v>
      </c>
      <c r="I159" s="222" t="s">
        <v>2220</v>
      </c>
      <c r="J159" s="77"/>
      <c r="K159" s="46">
        <f t="shared" si="5"/>
        <v>250</v>
      </c>
      <c r="L159" s="77"/>
      <c r="M159" s="96">
        <v>250</v>
      </c>
    </row>
    <row r="160" spans="1:13" ht="15">
      <c r="A160" s="94" t="s">
        <v>785</v>
      </c>
      <c r="B160" s="222" t="s">
        <v>1857</v>
      </c>
      <c r="C160" s="96">
        <v>485818</v>
      </c>
      <c r="D160" s="46">
        <f t="shared" si="4"/>
        <v>372871</v>
      </c>
      <c r="E160" s="96">
        <v>48200</v>
      </c>
      <c r="F160" s="96">
        <v>324671</v>
      </c>
      <c r="H160" s="94" t="s">
        <v>852</v>
      </c>
      <c r="I160" s="222" t="s">
        <v>1877</v>
      </c>
      <c r="J160" s="96">
        <v>10000</v>
      </c>
      <c r="K160" s="46">
        <f t="shared" si="5"/>
        <v>900</v>
      </c>
      <c r="L160" s="77"/>
      <c r="M160" s="96">
        <v>900</v>
      </c>
    </row>
    <row r="161" spans="1:13" ht="15">
      <c r="A161" s="94" t="s">
        <v>788</v>
      </c>
      <c r="B161" s="222" t="s">
        <v>1858</v>
      </c>
      <c r="C161" s="96">
        <v>910606</v>
      </c>
      <c r="D161" s="46">
        <f t="shared" si="4"/>
        <v>406924</v>
      </c>
      <c r="E161" s="96">
        <v>48000</v>
      </c>
      <c r="F161" s="96">
        <v>358924</v>
      </c>
      <c r="H161" s="94" t="s">
        <v>855</v>
      </c>
      <c r="I161" s="222" t="s">
        <v>1878</v>
      </c>
      <c r="J161" s="96">
        <v>23600</v>
      </c>
      <c r="K161" s="46">
        <f t="shared" si="5"/>
        <v>65028</v>
      </c>
      <c r="L161" s="77"/>
      <c r="M161" s="96">
        <v>65028</v>
      </c>
    </row>
    <row r="162" spans="1:13" ht="15">
      <c r="A162" s="94" t="s">
        <v>791</v>
      </c>
      <c r="B162" s="222" t="s">
        <v>1859</v>
      </c>
      <c r="C162" s="96">
        <v>9160304</v>
      </c>
      <c r="D162" s="46">
        <f t="shared" si="4"/>
        <v>1193156</v>
      </c>
      <c r="E162" s="96">
        <v>243100</v>
      </c>
      <c r="F162" s="96">
        <v>950056</v>
      </c>
      <c r="H162" s="94" t="s">
        <v>858</v>
      </c>
      <c r="I162" s="222" t="s">
        <v>1879</v>
      </c>
      <c r="J162" s="96">
        <v>184395</v>
      </c>
      <c r="K162" s="46">
        <f t="shared" si="5"/>
        <v>790334</v>
      </c>
      <c r="L162" s="77"/>
      <c r="M162" s="96">
        <v>790334</v>
      </c>
    </row>
    <row r="163" spans="1:13" ht="15">
      <c r="A163" s="94" t="s">
        <v>794</v>
      </c>
      <c r="B163" s="222" t="s">
        <v>1860</v>
      </c>
      <c r="C163" s="96">
        <v>3215639</v>
      </c>
      <c r="D163" s="46">
        <f t="shared" si="4"/>
        <v>510362</v>
      </c>
      <c r="E163" s="96">
        <v>202601</v>
      </c>
      <c r="F163" s="96">
        <v>307761</v>
      </c>
      <c r="H163" s="94" t="s">
        <v>862</v>
      </c>
      <c r="I163" s="222" t="s">
        <v>2221</v>
      </c>
      <c r="J163" s="77"/>
      <c r="K163" s="46">
        <f t="shared" si="5"/>
        <v>1700</v>
      </c>
      <c r="L163" s="77"/>
      <c r="M163" s="96">
        <v>1700</v>
      </c>
    </row>
    <row r="164" spans="1:13" ht="15">
      <c r="A164" s="94" t="s">
        <v>797</v>
      </c>
      <c r="B164" s="222" t="s">
        <v>1861</v>
      </c>
      <c r="C164" s="96">
        <v>1950135</v>
      </c>
      <c r="D164" s="46">
        <f t="shared" si="4"/>
        <v>694700</v>
      </c>
      <c r="E164" s="96">
        <v>248100</v>
      </c>
      <c r="F164" s="96">
        <v>446600</v>
      </c>
      <c r="H164" s="94" t="s">
        <v>865</v>
      </c>
      <c r="I164" s="222" t="s">
        <v>2211</v>
      </c>
      <c r="J164" s="77"/>
      <c r="K164" s="46">
        <f t="shared" si="5"/>
        <v>430240</v>
      </c>
      <c r="L164" s="96">
        <v>86000</v>
      </c>
      <c r="M164" s="96">
        <v>344240</v>
      </c>
    </row>
    <row r="165" spans="1:13" ht="15">
      <c r="A165" s="94" t="s">
        <v>800</v>
      </c>
      <c r="B165" s="222" t="s">
        <v>1862</v>
      </c>
      <c r="C165" s="96">
        <v>259360</v>
      </c>
      <c r="D165" s="46">
        <f t="shared" si="4"/>
        <v>465174</v>
      </c>
      <c r="E165" s="96">
        <v>323950</v>
      </c>
      <c r="F165" s="96">
        <v>141224</v>
      </c>
      <c r="H165" s="94" t="s">
        <v>868</v>
      </c>
      <c r="I165" s="222" t="s">
        <v>1880</v>
      </c>
      <c r="J165" s="77"/>
      <c r="K165" s="46">
        <f t="shared" si="5"/>
        <v>49909</v>
      </c>
      <c r="L165" s="77"/>
      <c r="M165" s="96">
        <v>49909</v>
      </c>
    </row>
    <row r="166" spans="1:13" ht="15">
      <c r="A166" s="94" t="s">
        <v>803</v>
      </c>
      <c r="B166" s="222" t="s">
        <v>1863</v>
      </c>
      <c r="C166" s="77"/>
      <c r="D166" s="46">
        <f t="shared" si="4"/>
        <v>862935</v>
      </c>
      <c r="E166" s="96">
        <v>48000</v>
      </c>
      <c r="F166" s="96">
        <v>814935</v>
      </c>
      <c r="H166" s="94" t="s">
        <v>871</v>
      </c>
      <c r="I166" s="222" t="s">
        <v>1881</v>
      </c>
      <c r="J166" s="77"/>
      <c r="K166" s="46">
        <f t="shared" si="5"/>
        <v>92859</v>
      </c>
      <c r="L166" s="77"/>
      <c r="M166" s="96">
        <v>92859</v>
      </c>
    </row>
    <row r="167" spans="1:13" ht="15">
      <c r="A167" s="94" t="s">
        <v>806</v>
      </c>
      <c r="B167" s="222" t="s">
        <v>1864</v>
      </c>
      <c r="C167" s="96">
        <v>2</v>
      </c>
      <c r="D167" s="46">
        <f t="shared" si="4"/>
        <v>47150</v>
      </c>
      <c r="E167" s="77"/>
      <c r="F167" s="96">
        <v>47150</v>
      </c>
      <c r="H167" s="94" t="s">
        <v>874</v>
      </c>
      <c r="I167" s="222" t="s">
        <v>1882</v>
      </c>
      <c r="J167" s="77"/>
      <c r="K167" s="46">
        <f t="shared" si="5"/>
        <v>1500</v>
      </c>
      <c r="L167" s="77"/>
      <c r="M167" s="96">
        <v>1500</v>
      </c>
    </row>
    <row r="168" spans="1:13" ht="15">
      <c r="A168" s="94" t="s">
        <v>809</v>
      </c>
      <c r="B168" s="222" t="s">
        <v>1865</v>
      </c>
      <c r="C168" s="96">
        <v>154101</v>
      </c>
      <c r="D168" s="46">
        <f t="shared" si="4"/>
        <v>238640</v>
      </c>
      <c r="E168" s="77"/>
      <c r="F168" s="96">
        <v>238640</v>
      </c>
      <c r="H168" s="94" t="s">
        <v>885</v>
      </c>
      <c r="I168" s="222" t="s">
        <v>2213</v>
      </c>
      <c r="J168" s="77"/>
      <c r="K168" s="46">
        <f t="shared" si="5"/>
        <v>17008</v>
      </c>
      <c r="L168" s="77"/>
      <c r="M168" s="96">
        <v>17008</v>
      </c>
    </row>
    <row r="169" spans="1:13" ht="15">
      <c r="A169" s="94" t="s">
        <v>812</v>
      </c>
      <c r="B169" s="222" t="s">
        <v>1866</v>
      </c>
      <c r="C169" s="96">
        <v>692702</v>
      </c>
      <c r="D169" s="46">
        <f t="shared" si="4"/>
        <v>445376</v>
      </c>
      <c r="E169" s="77"/>
      <c r="F169" s="96">
        <v>445376</v>
      </c>
      <c r="H169" s="94" t="s">
        <v>888</v>
      </c>
      <c r="I169" s="222" t="s">
        <v>1883</v>
      </c>
      <c r="J169" s="96">
        <v>77000</v>
      </c>
      <c r="K169" s="46">
        <f t="shared" si="5"/>
        <v>301747</v>
      </c>
      <c r="L169" s="96">
        <v>205000</v>
      </c>
      <c r="M169" s="96">
        <v>96747</v>
      </c>
    </row>
    <row r="170" spans="1:13" ht="15">
      <c r="A170" s="94" t="s">
        <v>815</v>
      </c>
      <c r="B170" s="222" t="s">
        <v>1867</v>
      </c>
      <c r="C170" s="77"/>
      <c r="D170" s="46">
        <f t="shared" si="4"/>
        <v>7800</v>
      </c>
      <c r="E170" s="77"/>
      <c r="F170" s="96">
        <v>7800</v>
      </c>
      <c r="H170" s="94" t="s">
        <v>894</v>
      </c>
      <c r="I170" s="222" t="s">
        <v>2143</v>
      </c>
      <c r="J170" s="77"/>
      <c r="K170" s="46">
        <f t="shared" si="5"/>
        <v>3820328</v>
      </c>
      <c r="L170" s="77"/>
      <c r="M170" s="96">
        <v>3820328</v>
      </c>
    </row>
    <row r="171" spans="1:13" ht="15">
      <c r="A171" s="94" t="s">
        <v>819</v>
      </c>
      <c r="B171" s="222" t="s">
        <v>1868</v>
      </c>
      <c r="C171" s="77"/>
      <c r="D171" s="46">
        <f t="shared" si="4"/>
        <v>127130</v>
      </c>
      <c r="E171" s="77"/>
      <c r="F171" s="96">
        <v>127130</v>
      </c>
      <c r="H171" s="94" t="s">
        <v>897</v>
      </c>
      <c r="I171" s="222" t="s">
        <v>1885</v>
      </c>
      <c r="J171" s="96">
        <v>228268</v>
      </c>
      <c r="K171" s="46">
        <f t="shared" si="5"/>
        <v>2143606</v>
      </c>
      <c r="L171" s="96">
        <v>484094</v>
      </c>
      <c r="M171" s="96">
        <v>1659512</v>
      </c>
    </row>
    <row r="172" spans="1:13" ht="15">
      <c r="A172" s="94" t="s">
        <v>822</v>
      </c>
      <c r="B172" s="222" t="s">
        <v>1869</v>
      </c>
      <c r="C172" s="77"/>
      <c r="D172" s="46">
        <f t="shared" si="4"/>
        <v>52220</v>
      </c>
      <c r="E172" s="96">
        <v>7600</v>
      </c>
      <c r="F172" s="96">
        <v>44620</v>
      </c>
      <c r="H172" s="94" t="s">
        <v>900</v>
      </c>
      <c r="I172" s="222" t="s">
        <v>1886</v>
      </c>
      <c r="J172" s="96">
        <v>2338502</v>
      </c>
      <c r="K172" s="46">
        <f t="shared" si="5"/>
        <v>2603506</v>
      </c>
      <c r="L172" s="77"/>
      <c r="M172" s="96">
        <v>2603506</v>
      </c>
    </row>
    <row r="173" spans="1:13" ht="15">
      <c r="A173" s="94" t="s">
        <v>825</v>
      </c>
      <c r="B173" s="222" t="s">
        <v>1870</v>
      </c>
      <c r="C173" s="96">
        <v>460000</v>
      </c>
      <c r="D173" s="46">
        <f t="shared" si="4"/>
        <v>18750</v>
      </c>
      <c r="E173" s="77"/>
      <c r="F173" s="96">
        <v>18750</v>
      </c>
      <c r="H173" s="94" t="s">
        <v>903</v>
      </c>
      <c r="I173" s="222" t="s">
        <v>1887</v>
      </c>
      <c r="J173" s="77"/>
      <c r="K173" s="46">
        <f t="shared" si="5"/>
        <v>131000</v>
      </c>
      <c r="L173" s="77"/>
      <c r="M173" s="96">
        <v>131000</v>
      </c>
    </row>
    <row r="174" spans="1:13" ht="15">
      <c r="A174" s="94" t="s">
        <v>828</v>
      </c>
      <c r="B174" s="222" t="s">
        <v>1871</v>
      </c>
      <c r="C174" s="96">
        <v>42765</v>
      </c>
      <c r="D174" s="46">
        <f t="shared" si="4"/>
        <v>13351</v>
      </c>
      <c r="E174" s="77"/>
      <c r="F174" s="96">
        <v>13351</v>
      </c>
      <c r="H174" s="94" t="s">
        <v>906</v>
      </c>
      <c r="I174" s="222" t="s">
        <v>1888</v>
      </c>
      <c r="J174" s="77"/>
      <c r="K174" s="46">
        <f t="shared" si="5"/>
        <v>711571</v>
      </c>
      <c r="L174" s="77"/>
      <c r="M174" s="96">
        <v>711571</v>
      </c>
    </row>
    <row r="175" spans="1:13" ht="15">
      <c r="A175" s="94" t="s">
        <v>831</v>
      </c>
      <c r="B175" s="222" t="s">
        <v>2130</v>
      </c>
      <c r="C175" s="77"/>
      <c r="D175" s="46">
        <f t="shared" si="4"/>
        <v>44919</v>
      </c>
      <c r="E175" s="77"/>
      <c r="F175" s="96">
        <v>44919</v>
      </c>
      <c r="H175" s="94" t="s">
        <v>911</v>
      </c>
      <c r="I175" s="222" t="s">
        <v>1889</v>
      </c>
      <c r="J175" s="77"/>
      <c r="K175" s="46">
        <f t="shared" si="5"/>
        <v>1054400</v>
      </c>
      <c r="L175" s="77"/>
      <c r="M175" s="96">
        <v>1054400</v>
      </c>
    </row>
    <row r="176" spans="1:13" ht="15">
      <c r="A176" s="94" t="s">
        <v>834</v>
      </c>
      <c r="B176" s="222" t="s">
        <v>1872</v>
      </c>
      <c r="C176" s="77"/>
      <c r="D176" s="46">
        <f t="shared" si="4"/>
        <v>2650</v>
      </c>
      <c r="E176" s="77"/>
      <c r="F176" s="96">
        <v>2650</v>
      </c>
      <c r="H176" s="94" t="s">
        <v>914</v>
      </c>
      <c r="I176" s="222" t="s">
        <v>2222</v>
      </c>
      <c r="J176" s="77"/>
      <c r="K176" s="46">
        <f t="shared" si="5"/>
        <v>8894640</v>
      </c>
      <c r="L176" s="96">
        <v>8763940</v>
      </c>
      <c r="M176" s="96">
        <v>130700</v>
      </c>
    </row>
    <row r="177" spans="1:13" ht="15">
      <c r="A177" s="94" t="s">
        <v>837</v>
      </c>
      <c r="B177" s="222" t="s">
        <v>1873</v>
      </c>
      <c r="C177" s="77"/>
      <c r="D177" s="46">
        <f t="shared" si="4"/>
        <v>50830</v>
      </c>
      <c r="E177" s="77"/>
      <c r="F177" s="96">
        <v>50830</v>
      </c>
      <c r="H177" s="94" t="s">
        <v>917</v>
      </c>
      <c r="I177" s="222" t="s">
        <v>1890</v>
      </c>
      <c r="J177" s="77"/>
      <c r="K177" s="46">
        <f t="shared" si="5"/>
        <v>14700</v>
      </c>
      <c r="L177" s="77"/>
      <c r="M177" s="96">
        <v>14700</v>
      </c>
    </row>
    <row r="178" spans="1:13" ht="15">
      <c r="A178" s="94" t="s">
        <v>840</v>
      </c>
      <c r="B178" s="222" t="s">
        <v>1874</v>
      </c>
      <c r="C178" s="77"/>
      <c r="D178" s="46">
        <f t="shared" si="4"/>
        <v>106560</v>
      </c>
      <c r="E178" s="96">
        <v>4000</v>
      </c>
      <c r="F178" s="96">
        <v>102560</v>
      </c>
      <c r="H178" s="94" t="s">
        <v>920</v>
      </c>
      <c r="I178" s="222" t="s">
        <v>1891</v>
      </c>
      <c r="J178" s="96">
        <v>1315107</v>
      </c>
      <c r="K178" s="46">
        <f t="shared" si="5"/>
        <v>734550</v>
      </c>
      <c r="L178" s="77"/>
      <c r="M178" s="96">
        <v>734550</v>
      </c>
    </row>
    <row r="179" spans="1:13" ht="15">
      <c r="A179" s="94" t="s">
        <v>843</v>
      </c>
      <c r="B179" s="222" t="s">
        <v>1875</v>
      </c>
      <c r="C179" s="77"/>
      <c r="D179" s="46">
        <f t="shared" si="4"/>
        <v>65750</v>
      </c>
      <c r="E179" s="77"/>
      <c r="F179" s="96">
        <v>65750</v>
      </c>
      <c r="H179" s="94" t="s">
        <v>923</v>
      </c>
      <c r="I179" s="222" t="s">
        <v>1892</v>
      </c>
      <c r="J179" s="96">
        <v>1</v>
      </c>
      <c r="K179" s="46">
        <f t="shared" si="5"/>
        <v>255400</v>
      </c>
      <c r="L179" s="77"/>
      <c r="M179" s="96">
        <v>255400</v>
      </c>
    </row>
    <row r="180" spans="1:13" ht="15">
      <c r="A180" s="94" t="s">
        <v>846</v>
      </c>
      <c r="B180" s="222" t="s">
        <v>1876</v>
      </c>
      <c r="C180" s="96">
        <v>48000</v>
      </c>
      <c r="D180" s="46">
        <f t="shared" si="4"/>
        <v>407949</v>
      </c>
      <c r="E180" s="96">
        <v>14030</v>
      </c>
      <c r="F180" s="96">
        <v>393919</v>
      </c>
      <c r="H180" s="94" t="s">
        <v>927</v>
      </c>
      <c r="I180" s="222" t="s">
        <v>2223</v>
      </c>
      <c r="J180" s="77"/>
      <c r="K180" s="46">
        <f t="shared" si="5"/>
        <v>18000</v>
      </c>
      <c r="L180" s="77"/>
      <c r="M180" s="96">
        <v>18000</v>
      </c>
    </row>
    <row r="181" spans="1:13" ht="15">
      <c r="A181" s="94" t="s">
        <v>849</v>
      </c>
      <c r="B181" s="222" t="s">
        <v>2220</v>
      </c>
      <c r="C181" s="77"/>
      <c r="D181" s="46">
        <f t="shared" si="4"/>
        <v>9800</v>
      </c>
      <c r="E181" s="77"/>
      <c r="F181" s="96">
        <v>9800</v>
      </c>
      <c r="H181" s="94" t="s">
        <v>930</v>
      </c>
      <c r="I181" s="222" t="s">
        <v>1893</v>
      </c>
      <c r="J181" s="77"/>
      <c r="K181" s="46">
        <f t="shared" si="5"/>
        <v>160989</v>
      </c>
      <c r="L181" s="96">
        <v>54300</v>
      </c>
      <c r="M181" s="96">
        <v>106689</v>
      </c>
    </row>
    <row r="182" spans="1:13" ht="15">
      <c r="A182" s="94" t="s">
        <v>852</v>
      </c>
      <c r="B182" s="222" t="s">
        <v>1877</v>
      </c>
      <c r="C182" s="77"/>
      <c r="D182" s="46">
        <f t="shared" si="4"/>
        <v>32276</v>
      </c>
      <c r="E182" s="77"/>
      <c r="F182" s="96">
        <v>32276</v>
      </c>
      <c r="H182" s="94" t="s">
        <v>933</v>
      </c>
      <c r="I182" s="222" t="s">
        <v>1894</v>
      </c>
      <c r="J182" s="96">
        <v>35200</v>
      </c>
      <c r="K182" s="46">
        <f t="shared" si="5"/>
        <v>443545</v>
      </c>
      <c r="L182" s="96">
        <v>5000</v>
      </c>
      <c r="M182" s="96">
        <v>438545</v>
      </c>
    </row>
    <row r="183" spans="1:13" ht="15">
      <c r="A183" s="94" t="s">
        <v>855</v>
      </c>
      <c r="B183" s="222" t="s">
        <v>1878</v>
      </c>
      <c r="C183" s="96">
        <v>190720</v>
      </c>
      <c r="D183" s="46">
        <f t="shared" si="4"/>
        <v>43348</v>
      </c>
      <c r="E183" s="77"/>
      <c r="F183" s="96">
        <v>43348</v>
      </c>
      <c r="H183" s="94" t="s">
        <v>936</v>
      </c>
      <c r="I183" s="222" t="s">
        <v>1895</v>
      </c>
      <c r="J183" s="77"/>
      <c r="K183" s="46">
        <f t="shared" si="5"/>
        <v>8399</v>
      </c>
      <c r="L183" s="77"/>
      <c r="M183" s="96">
        <v>8399</v>
      </c>
    </row>
    <row r="184" spans="1:13" ht="15">
      <c r="A184" s="94" t="s">
        <v>858</v>
      </c>
      <c r="B184" s="222" t="s">
        <v>1879</v>
      </c>
      <c r="C184" s="96">
        <v>600</v>
      </c>
      <c r="D184" s="46">
        <f t="shared" si="4"/>
        <v>418385</v>
      </c>
      <c r="E184" s="96">
        <v>53900</v>
      </c>
      <c r="F184" s="96">
        <v>364485</v>
      </c>
      <c r="H184" s="94" t="s">
        <v>939</v>
      </c>
      <c r="I184" s="222" t="s">
        <v>1896</v>
      </c>
      <c r="J184" s="77"/>
      <c r="K184" s="46">
        <f t="shared" si="5"/>
        <v>9300</v>
      </c>
      <c r="L184" s="96">
        <v>9300</v>
      </c>
      <c r="M184" s="77"/>
    </row>
    <row r="185" spans="1:13" ht="15">
      <c r="A185" s="94" t="s">
        <v>862</v>
      </c>
      <c r="B185" s="222" t="s">
        <v>2221</v>
      </c>
      <c r="C185" s="96">
        <v>1800000</v>
      </c>
      <c r="D185" s="46">
        <f t="shared" si="4"/>
        <v>1980734</v>
      </c>
      <c r="E185" s="96">
        <v>15000</v>
      </c>
      <c r="F185" s="96">
        <v>1965734</v>
      </c>
      <c r="H185" s="94" t="s">
        <v>942</v>
      </c>
      <c r="I185" s="222" t="s">
        <v>1897</v>
      </c>
      <c r="J185" s="96">
        <v>612936</v>
      </c>
      <c r="K185" s="46">
        <f t="shared" si="5"/>
        <v>511300</v>
      </c>
      <c r="L185" s="77"/>
      <c r="M185" s="96">
        <v>511300</v>
      </c>
    </row>
    <row r="186" spans="1:13" ht="15">
      <c r="A186" s="94" t="s">
        <v>865</v>
      </c>
      <c r="B186" s="222" t="s">
        <v>2211</v>
      </c>
      <c r="C186" s="77"/>
      <c r="D186" s="46">
        <f t="shared" si="4"/>
        <v>1380162</v>
      </c>
      <c r="E186" s="96">
        <v>16325</v>
      </c>
      <c r="F186" s="96">
        <v>1363837</v>
      </c>
      <c r="H186" s="94" t="s">
        <v>945</v>
      </c>
      <c r="I186" s="222" t="s">
        <v>1872</v>
      </c>
      <c r="J186" s="96">
        <v>0</v>
      </c>
      <c r="K186" s="46">
        <f t="shared" si="5"/>
        <v>89350</v>
      </c>
      <c r="L186" s="77"/>
      <c r="M186" s="96">
        <v>89350</v>
      </c>
    </row>
    <row r="187" spans="1:13" ht="15">
      <c r="A187" s="94" t="s">
        <v>868</v>
      </c>
      <c r="B187" s="222" t="s">
        <v>1880</v>
      </c>
      <c r="C187" s="77"/>
      <c r="D187" s="46">
        <f t="shared" si="4"/>
        <v>250921</v>
      </c>
      <c r="E187" s="96">
        <v>32050</v>
      </c>
      <c r="F187" s="96">
        <v>218871</v>
      </c>
      <c r="H187" s="94" t="s">
        <v>947</v>
      </c>
      <c r="I187" s="222" t="s">
        <v>1898</v>
      </c>
      <c r="J187" s="96">
        <v>10000</v>
      </c>
      <c r="K187" s="46">
        <f t="shared" si="5"/>
        <v>368307</v>
      </c>
      <c r="L187" s="96">
        <v>6685</v>
      </c>
      <c r="M187" s="96">
        <v>361622</v>
      </c>
    </row>
    <row r="188" spans="1:13" ht="15">
      <c r="A188" s="94" t="s">
        <v>871</v>
      </c>
      <c r="B188" s="222" t="s">
        <v>1881</v>
      </c>
      <c r="C188" s="96">
        <v>5197500</v>
      </c>
      <c r="D188" s="46">
        <f t="shared" si="4"/>
        <v>932107</v>
      </c>
      <c r="E188" s="96">
        <v>245000</v>
      </c>
      <c r="F188" s="96">
        <v>687107</v>
      </c>
      <c r="H188" s="94" t="s">
        <v>950</v>
      </c>
      <c r="I188" s="222" t="s">
        <v>2205</v>
      </c>
      <c r="J188" s="77"/>
      <c r="K188" s="46">
        <f t="shared" si="5"/>
        <v>1410777</v>
      </c>
      <c r="L188" s="96">
        <v>608165</v>
      </c>
      <c r="M188" s="96">
        <v>802612</v>
      </c>
    </row>
    <row r="189" spans="1:13" ht="15">
      <c r="A189" s="94" t="s">
        <v>874</v>
      </c>
      <c r="B189" s="222" t="s">
        <v>1882</v>
      </c>
      <c r="C189" s="77"/>
      <c r="D189" s="46">
        <f t="shared" si="4"/>
        <v>60781</v>
      </c>
      <c r="E189" s="77"/>
      <c r="F189" s="96">
        <v>60781</v>
      </c>
      <c r="H189" s="94" t="s">
        <v>953</v>
      </c>
      <c r="I189" s="222" t="s">
        <v>2266</v>
      </c>
      <c r="J189" s="77"/>
      <c r="K189" s="46">
        <f t="shared" si="5"/>
        <v>513550</v>
      </c>
      <c r="L189" s="77"/>
      <c r="M189" s="96">
        <v>513550</v>
      </c>
    </row>
    <row r="190" spans="1:13" ht="15">
      <c r="A190" s="94" t="s">
        <v>877</v>
      </c>
      <c r="B190" s="222" t="s">
        <v>2256</v>
      </c>
      <c r="C190" s="77"/>
      <c r="D190" s="46">
        <f t="shared" si="4"/>
        <v>10500</v>
      </c>
      <c r="E190" s="77"/>
      <c r="F190" s="96">
        <v>10500</v>
      </c>
      <c r="H190" s="94" t="s">
        <v>956</v>
      </c>
      <c r="I190" s="222" t="s">
        <v>1899</v>
      </c>
      <c r="J190" s="96">
        <v>21000</v>
      </c>
      <c r="K190" s="46">
        <f t="shared" si="5"/>
        <v>2642976</v>
      </c>
      <c r="L190" s="96">
        <v>2088820</v>
      </c>
      <c r="M190" s="96">
        <v>554156</v>
      </c>
    </row>
    <row r="191" spans="1:13" ht="15">
      <c r="A191" s="94" t="s">
        <v>882</v>
      </c>
      <c r="B191" s="222" t="s">
        <v>2212</v>
      </c>
      <c r="C191" s="77"/>
      <c r="D191" s="46">
        <f t="shared" si="4"/>
        <v>11000</v>
      </c>
      <c r="E191" s="77"/>
      <c r="F191" s="96">
        <v>11000</v>
      </c>
      <c r="H191" s="94" t="s">
        <v>965</v>
      </c>
      <c r="I191" s="222" t="s">
        <v>1901</v>
      </c>
      <c r="J191" s="77"/>
      <c r="K191" s="46">
        <f t="shared" si="5"/>
        <v>57100</v>
      </c>
      <c r="L191" s="77"/>
      <c r="M191" s="96">
        <v>57100</v>
      </c>
    </row>
    <row r="192" spans="1:13" ht="15">
      <c r="A192" s="94" t="s">
        <v>885</v>
      </c>
      <c r="B192" s="222" t="s">
        <v>2213</v>
      </c>
      <c r="C192" s="77"/>
      <c r="D192" s="46">
        <f t="shared" si="4"/>
        <v>316848</v>
      </c>
      <c r="E192" s="77"/>
      <c r="F192" s="96">
        <v>316848</v>
      </c>
      <c r="H192" s="94" t="s">
        <v>971</v>
      </c>
      <c r="I192" s="222" t="s">
        <v>1902</v>
      </c>
      <c r="J192" s="77"/>
      <c r="K192" s="46">
        <f t="shared" si="5"/>
        <v>38200</v>
      </c>
      <c r="L192" s="77"/>
      <c r="M192" s="96">
        <v>38200</v>
      </c>
    </row>
    <row r="193" spans="1:13" ht="15">
      <c r="A193" s="94" t="s">
        <v>888</v>
      </c>
      <c r="B193" s="222" t="s">
        <v>1883</v>
      </c>
      <c r="C193" s="96">
        <v>7513500</v>
      </c>
      <c r="D193" s="46">
        <f t="shared" si="4"/>
        <v>3483039</v>
      </c>
      <c r="E193" s="96">
        <v>1544030</v>
      </c>
      <c r="F193" s="96">
        <v>1939009</v>
      </c>
      <c r="H193" s="94" t="s">
        <v>974</v>
      </c>
      <c r="I193" s="222" t="s">
        <v>2131</v>
      </c>
      <c r="J193" s="77"/>
      <c r="K193" s="46">
        <f t="shared" si="5"/>
        <v>56047</v>
      </c>
      <c r="L193" s="77"/>
      <c r="M193" s="96">
        <v>56047</v>
      </c>
    </row>
    <row r="194" spans="1:13" ht="15">
      <c r="A194" s="94" t="s">
        <v>891</v>
      </c>
      <c r="B194" s="222" t="s">
        <v>1884</v>
      </c>
      <c r="C194" s="77"/>
      <c r="D194" s="46">
        <f t="shared" si="4"/>
        <v>309049</v>
      </c>
      <c r="E194" s="77"/>
      <c r="F194" s="96">
        <v>309049</v>
      </c>
      <c r="H194" s="94" t="s">
        <v>977</v>
      </c>
      <c r="I194" s="222" t="s">
        <v>1801</v>
      </c>
      <c r="J194" s="77"/>
      <c r="K194" s="46">
        <f t="shared" si="5"/>
        <v>1349970</v>
      </c>
      <c r="L194" s="77"/>
      <c r="M194" s="96">
        <v>1349970</v>
      </c>
    </row>
    <row r="195" spans="1:13" ht="15">
      <c r="A195" s="94" t="s">
        <v>894</v>
      </c>
      <c r="B195" s="222" t="s">
        <v>2143</v>
      </c>
      <c r="C195" s="96">
        <v>667764</v>
      </c>
      <c r="D195" s="46">
        <f t="shared" si="4"/>
        <v>3109550</v>
      </c>
      <c r="E195" s="96">
        <v>1906700</v>
      </c>
      <c r="F195" s="96">
        <v>1202850</v>
      </c>
      <c r="H195" s="94" t="s">
        <v>982</v>
      </c>
      <c r="I195" s="222" t="s">
        <v>1903</v>
      </c>
      <c r="J195" s="77"/>
      <c r="K195" s="46">
        <f t="shared" si="5"/>
        <v>1315641</v>
      </c>
      <c r="L195" s="77"/>
      <c r="M195" s="96">
        <v>1315641</v>
      </c>
    </row>
    <row r="196" spans="1:13" ht="15">
      <c r="A196" s="94" t="s">
        <v>897</v>
      </c>
      <c r="B196" s="222" t="s">
        <v>1885</v>
      </c>
      <c r="C196" s="77"/>
      <c r="D196" s="46">
        <f t="shared" si="4"/>
        <v>2736103</v>
      </c>
      <c r="E196" s="96">
        <v>255942</v>
      </c>
      <c r="F196" s="96">
        <v>2480161</v>
      </c>
      <c r="H196" s="94" t="s">
        <v>985</v>
      </c>
      <c r="I196" s="222" t="s">
        <v>1904</v>
      </c>
      <c r="J196" s="77"/>
      <c r="K196" s="46">
        <f t="shared" si="5"/>
        <v>88735</v>
      </c>
      <c r="L196" s="77"/>
      <c r="M196" s="96">
        <v>88735</v>
      </c>
    </row>
    <row r="197" spans="1:13" ht="15">
      <c r="A197" s="94" t="s">
        <v>900</v>
      </c>
      <c r="B197" s="222" t="s">
        <v>1886</v>
      </c>
      <c r="C197" s="96">
        <v>47274651</v>
      </c>
      <c r="D197" s="46">
        <f t="shared" si="4"/>
        <v>1677784</v>
      </c>
      <c r="E197" s="77"/>
      <c r="F197" s="96">
        <v>1677784</v>
      </c>
      <c r="H197" s="94" t="s">
        <v>988</v>
      </c>
      <c r="I197" s="222" t="s">
        <v>1905</v>
      </c>
      <c r="J197" s="77"/>
      <c r="K197" s="46">
        <f t="shared" si="5"/>
        <v>96040</v>
      </c>
      <c r="L197" s="77"/>
      <c r="M197" s="96">
        <v>96040</v>
      </c>
    </row>
    <row r="198" spans="1:13" ht="15">
      <c r="A198" s="94" t="s">
        <v>903</v>
      </c>
      <c r="B198" s="222" t="s">
        <v>1887</v>
      </c>
      <c r="C198" s="77"/>
      <c r="D198" s="46">
        <f t="shared" si="4"/>
        <v>748240</v>
      </c>
      <c r="E198" s="96">
        <v>251500</v>
      </c>
      <c r="F198" s="96">
        <v>496740</v>
      </c>
      <c r="H198" s="94" t="s">
        <v>994</v>
      </c>
      <c r="I198" s="222" t="s">
        <v>1907</v>
      </c>
      <c r="J198" s="96">
        <v>15000</v>
      </c>
      <c r="K198" s="46">
        <f t="shared" si="5"/>
        <v>245025</v>
      </c>
      <c r="L198" s="77"/>
      <c r="M198" s="96">
        <v>245025</v>
      </c>
    </row>
    <row r="199" spans="1:13" ht="15">
      <c r="A199" s="94" t="s">
        <v>906</v>
      </c>
      <c r="B199" s="222" t="s">
        <v>1888</v>
      </c>
      <c r="C199" s="96">
        <v>123500</v>
      </c>
      <c r="D199" s="46">
        <f aca="true" t="shared" si="6" ref="D199:D262">E199+F199</f>
        <v>642429</v>
      </c>
      <c r="E199" s="77"/>
      <c r="F199" s="96">
        <v>642429</v>
      </c>
      <c r="H199" s="94" t="s">
        <v>998</v>
      </c>
      <c r="I199" s="222" t="s">
        <v>2237</v>
      </c>
      <c r="J199" s="77"/>
      <c r="K199" s="46">
        <f aca="true" t="shared" si="7" ref="K199:K262">L199+M199</f>
        <v>1311710</v>
      </c>
      <c r="L199" s="77"/>
      <c r="M199" s="96">
        <v>1311710</v>
      </c>
    </row>
    <row r="200" spans="1:13" ht="15">
      <c r="A200" s="94" t="s">
        <v>911</v>
      </c>
      <c r="B200" s="222" t="s">
        <v>1889</v>
      </c>
      <c r="C200" s="77"/>
      <c r="D200" s="46">
        <f t="shared" si="6"/>
        <v>62983</v>
      </c>
      <c r="E200" s="77"/>
      <c r="F200" s="96">
        <v>62983</v>
      </c>
      <c r="H200" s="94" t="s">
        <v>1007</v>
      </c>
      <c r="I200" s="222" t="s">
        <v>1909</v>
      </c>
      <c r="J200" s="77"/>
      <c r="K200" s="46">
        <f t="shared" si="7"/>
        <v>190250</v>
      </c>
      <c r="L200" s="77"/>
      <c r="M200" s="96">
        <v>190250</v>
      </c>
    </row>
    <row r="201" spans="1:13" ht="15">
      <c r="A201" s="94" t="s">
        <v>914</v>
      </c>
      <c r="B201" s="222" t="s">
        <v>2222</v>
      </c>
      <c r="C201" s="96">
        <v>1200000</v>
      </c>
      <c r="D201" s="46">
        <f t="shared" si="6"/>
        <v>824946</v>
      </c>
      <c r="E201" s="77"/>
      <c r="F201" s="96">
        <v>824946</v>
      </c>
      <c r="H201" s="94" t="s">
        <v>1010</v>
      </c>
      <c r="I201" s="222" t="s">
        <v>1910</v>
      </c>
      <c r="J201" s="77"/>
      <c r="K201" s="46">
        <f t="shared" si="7"/>
        <v>915453</v>
      </c>
      <c r="L201" s="77"/>
      <c r="M201" s="96">
        <v>915453</v>
      </c>
    </row>
    <row r="202" spans="1:13" ht="15">
      <c r="A202" s="94" t="s">
        <v>917</v>
      </c>
      <c r="B202" s="222" t="s">
        <v>1890</v>
      </c>
      <c r="C202" s="77"/>
      <c r="D202" s="46">
        <f t="shared" si="6"/>
        <v>732790</v>
      </c>
      <c r="E202" s="77"/>
      <c r="F202" s="96">
        <v>732790</v>
      </c>
      <c r="H202" s="94" t="s">
        <v>1013</v>
      </c>
      <c r="I202" s="222" t="s">
        <v>1911</v>
      </c>
      <c r="J202" s="96">
        <v>326800</v>
      </c>
      <c r="K202" s="46">
        <f t="shared" si="7"/>
        <v>13452013</v>
      </c>
      <c r="L202" s="77"/>
      <c r="M202" s="96">
        <v>13452013</v>
      </c>
    </row>
    <row r="203" spans="1:13" ht="15">
      <c r="A203" s="94" t="s">
        <v>920</v>
      </c>
      <c r="B203" s="222" t="s">
        <v>1891</v>
      </c>
      <c r="C203" s="77"/>
      <c r="D203" s="46">
        <f t="shared" si="6"/>
        <v>529708</v>
      </c>
      <c r="E203" s="96">
        <v>180575</v>
      </c>
      <c r="F203" s="96">
        <v>349133</v>
      </c>
      <c r="H203" s="94" t="s">
        <v>1016</v>
      </c>
      <c r="I203" s="222" t="s">
        <v>1912</v>
      </c>
      <c r="J203" s="77"/>
      <c r="K203" s="46">
        <f t="shared" si="7"/>
        <v>2526485</v>
      </c>
      <c r="L203" s="77"/>
      <c r="M203" s="96">
        <v>2526485</v>
      </c>
    </row>
    <row r="204" spans="1:13" ht="15">
      <c r="A204" s="94" t="s">
        <v>923</v>
      </c>
      <c r="B204" s="222" t="s">
        <v>1892</v>
      </c>
      <c r="C204" s="96">
        <v>238100</v>
      </c>
      <c r="D204" s="46">
        <f t="shared" si="6"/>
        <v>1335228</v>
      </c>
      <c r="E204" s="96">
        <v>190001</v>
      </c>
      <c r="F204" s="96">
        <v>1145227</v>
      </c>
      <c r="H204" s="94" t="s">
        <v>1019</v>
      </c>
      <c r="I204" s="222" t="s">
        <v>2279</v>
      </c>
      <c r="J204" s="77"/>
      <c r="K204" s="46">
        <f t="shared" si="7"/>
        <v>1206619</v>
      </c>
      <c r="L204" s="77"/>
      <c r="M204" s="96">
        <v>1206619</v>
      </c>
    </row>
    <row r="205" spans="1:13" ht="15">
      <c r="A205" s="94" t="s">
        <v>927</v>
      </c>
      <c r="B205" s="222" t="s">
        <v>2223</v>
      </c>
      <c r="C205" s="77"/>
      <c r="D205" s="46">
        <f t="shared" si="6"/>
        <v>169676</v>
      </c>
      <c r="E205" s="77"/>
      <c r="F205" s="96">
        <v>169676</v>
      </c>
      <c r="H205" s="94" t="s">
        <v>1022</v>
      </c>
      <c r="I205" s="222" t="s">
        <v>1913</v>
      </c>
      <c r="J205" s="77"/>
      <c r="K205" s="46">
        <f t="shared" si="7"/>
        <v>1460575</v>
      </c>
      <c r="L205" s="77"/>
      <c r="M205" s="96">
        <v>1460575</v>
      </c>
    </row>
    <row r="206" spans="1:13" ht="15">
      <c r="A206" s="94" t="s">
        <v>930</v>
      </c>
      <c r="B206" s="222" t="s">
        <v>1893</v>
      </c>
      <c r="C206" s="96">
        <v>903000</v>
      </c>
      <c r="D206" s="46">
        <f t="shared" si="6"/>
        <v>637505</v>
      </c>
      <c r="E206" s="96">
        <v>27113</v>
      </c>
      <c r="F206" s="96">
        <v>610392</v>
      </c>
      <c r="H206" s="94" t="s">
        <v>1025</v>
      </c>
      <c r="I206" s="222" t="s">
        <v>1914</v>
      </c>
      <c r="J206" s="77"/>
      <c r="K206" s="46">
        <f t="shared" si="7"/>
        <v>1005211</v>
      </c>
      <c r="L206" s="77"/>
      <c r="M206" s="96">
        <v>1005211</v>
      </c>
    </row>
    <row r="207" spans="1:13" ht="15">
      <c r="A207" s="94" t="s">
        <v>933</v>
      </c>
      <c r="B207" s="222" t="s">
        <v>1894</v>
      </c>
      <c r="C207" s="96">
        <v>2046500</v>
      </c>
      <c r="D207" s="46">
        <f t="shared" si="6"/>
        <v>235621</v>
      </c>
      <c r="E207" s="96">
        <v>41800</v>
      </c>
      <c r="F207" s="96">
        <v>193821</v>
      </c>
      <c r="H207" s="94" t="s">
        <v>1028</v>
      </c>
      <c r="I207" s="222" t="s">
        <v>2280</v>
      </c>
      <c r="J207" s="77"/>
      <c r="K207" s="46">
        <f t="shared" si="7"/>
        <v>300050</v>
      </c>
      <c r="L207" s="77"/>
      <c r="M207" s="96">
        <v>300050</v>
      </c>
    </row>
    <row r="208" spans="1:13" ht="15">
      <c r="A208" s="94" t="s">
        <v>939</v>
      </c>
      <c r="B208" s="222" t="s">
        <v>1896</v>
      </c>
      <c r="C208" s="96">
        <v>513450</v>
      </c>
      <c r="D208" s="46">
        <f t="shared" si="6"/>
        <v>500835</v>
      </c>
      <c r="E208" s="96">
        <v>230630</v>
      </c>
      <c r="F208" s="96">
        <v>270205</v>
      </c>
      <c r="H208" s="94" t="s">
        <v>1031</v>
      </c>
      <c r="I208" s="222" t="s">
        <v>1915</v>
      </c>
      <c r="J208" s="77"/>
      <c r="K208" s="46">
        <f t="shared" si="7"/>
        <v>265700</v>
      </c>
      <c r="L208" s="96">
        <v>141100</v>
      </c>
      <c r="M208" s="96">
        <v>124600</v>
      </c>
    </row>
    <row r="209" spans="1:13" ht="15">
      <c r="A209" s="94" t="s">
        <v>942</v>
      </c>
      <c r="B209" s="222" t="s">
        <v>1897</v>
      </c>
      <c r="C209" s="77"/>
      <c r="D209" s="46">
        <f t="shared" si="6"/>
        <v>306818</v>
      </c>
      <c r="E209" s="96">
        <v>92900</v>
      </c>
      <c r="F209" s="96">
        <v>213918</v>
      </c>
      <c r="H209" s="94" t="s">
        <v>1035</v>
      </c>
      <c r="I209" s="222" t="s">
        <v>1916</v>
      </c>
      <c r="J209" s="96">
        <v>166000</v>
      </c>
      <c r="K209" s="46">
        <f t="shared" si="7"/>
        <v>78615</v>
      </c>
      <c r="L209" s="77"/>
      <c r="M209" s="96">
        <v>78615</v>
      </c>
    </row>
    <row r="210" spans="1:13" ht="15">
      <c r="A210" s="94" t="s">
        <v>945</v>
      </c>
      <c r="B210" s="222" t="s">
        <v>1872</v>
      </c>
      <c r="C210" s="77"/>
      <c r="D210" s="46">
        <f t="shared" si="6"/>
        <v>64355</v>
      </c>
      <c r="E210" s="77"/>
      <c r="F210" s="96">
        <v>64355</v>
      </c>
      <c r="H210" s="94" t="s">
        <v>1038</v>
      </c>
      <c r="I210" s="222" t="s">
        <v>1917</v>
      </c>
      <c r="J210" s="96">
        <v>30000</v>
      </c>
      <c r="K210" s="46">
        <f t="shared" si="7"/>
        <v>0</v>
      </c>
      <c r="L210" s="77"/>
      <c r="M210" s="77"/>
    </row>
    <row r="211" spans="1:13" ht="15">
      <c r="A211" s="94" t="s">
        <v>947</v>
      </c>
      <c r="B211" s="222" t="s">
        <v>1898</v>
      </c>
      <c r="C211" s="96">
        <v>866700</v>
      </c>
      <c r="D211" s="46">
        <f t="shared" si="6"/>
        <v>502663</v>
      </c>
      <c r="E211" s="96">
        <v>102083</v>
      </c>
      <c r="F211" s="96">
        <v>400580</v>
      </c>
      <c r="H211" s="94" t="s">
        <v>1047</v>
      </c>
      <c r="I211" s="222" t="s">
        <v>1919</v>
      </c>
      <c r="J211" s="77"/>
      <c r="K211" s="46">
        <f t="shared" si="7"/>
        <v>5000</v>
      </c>
      <c r="L211" s="77"/>
      <c r="M211" s="96">
        <v>5000</v>
      </c>
    </row>
    <row r="212" spans="1:13" ht="15">
      <c r="A212" s="94" t="s">
        <v>950</v>
      </c>
      <c r="B212" s="222" t="s">
        <v>2205</v>
      </c>
      <c r="C212" s="77"/>
      <c r="D212" s="46">
        <f t="shared" si="6"/>
        <v>116150</v>
      </c>
      <c r="E212" s="77"/>
      <c r="F212" s="96">
        <v>116150</v>
      </c>
      <c r="H212" s="94" t="s">
        <v>1050</v>
      </c>
      <c r="I212" s="222" t="s">
        <v>1920</v>
      </c>
      <c r="J212" s="96">
        <v>23150</v>
      </c>
      <c r="K212" s="46">
        <f t="shared" si="7"/>
        <v>476080</v>
      </c>
      <c r="L212" s="77"/>
      <c r="M212" s="96">
        <v>476080</v>
      </c>
    </row>
    <row r="213" spans="1:13" ht="15">
      <c r="A213" s="94" t="s">
        <v>953</v>
      </c>
      <c r="B213" s="222" t="s">
        <v>2266</v>
      </c>
      <c r="C213" s="96">
        <v>95026</v>
      </c>
      <c r="D213" s="46">
        <f t="shared" si="6"/>
        <v>292714</v>
      </c>
      <c r="E213" s="96">
        <v>70845</v>
      </c>
      <c r="F213" s="96">
        <v>221869</v>
      </c>
      <c r="H213" s="94" t="s">
        <v>1053</v>
      </c>
      <c r="I213" s="222" t="s">
        <v>1921</v>
      </c>
      <c r="J213" s="96">
        <v>24000</v>
      </c>
      <c r="K213" s="46">
        <f t="shared" si="7"/>
        <v>1122520</v>
      </c>
      <c r="L213" s="77"/>
      <c r="M213" s="96">
        <v>1122520</v>
      </c>
    </row>
    <row r="214" spans="1:13" ht="15">
      <c r="A214" s="94" t="s">
        <v>956</v>
      </c>
      <c r="B214" s="222" t="s">
        <v>1899</v>
      </c>
      <c r="C214" s="96">
        <v>819958</v>
      </c>
      <c r="D214" s="46">
        <f t="shared" si="6"/>
        <v>1038864</v>
      </c>
      <c r="E214" s="96">
        <v>77250</v>
      </c>
      <c r="F214" s="96">
        <v>961614</v>
      </c>
      <c r="H214" s="94" t="s">
        <v>1059</v>
      </c>
      <c r="I214" s="222" t="s">
        <v>1923</v>
      </c>
      <c r="J214" s="77"/>
      <c r="K214" s="46">
        <f t="shared" si="7"/>
        <v>49100</v>
      </c>
      <c r="L214" s="77"/>
      <c r="M214" s="96">
        <v>49100</v>
      </c>
    </row>
    <row r="215" spans="1:13" ht="15">
      <c r="A215" s="94" t="s">
        <v>959</v>
      </c>
      <c r="B215" s="222" t="s">
        <v>1900</v>
      </c>
      <c r="C215" s="96">
        <v>268500</v>
      </c>
      <c r="D215" s="46">
        <f t="shared" si="6"/>
        <v>139653</v>
      </c>
      <c r="E215" s="77"/>
      <c r="F215" s="96">
        <v>139653</v>
      </c>
      <c r="H215" s="94" t="s">
        <v>1070</v>
      </c>
      <c r="I215" s="222" t="s">
        <v>1926</v>
      </c>
      <c r="J215" s="77"/>
      <c r="K215" s="46">
        <f t="shared" si="7"/>
        <v>17100</v>
      </c>
      <c r="L215" s="77"/>
      <c r="M215" s="96">
        <v>17100</v>
      </c>
    </row>
    <row r="216" spans="1:13" ht="15">
      <c r="A216" s="94" t="s">
        <v>965</v>
      </c>
      <c r="B216" s="222" t="s">
        <v>1901</v>
      </c>
      <c r="C216" s="77"/>
      <c r="D216" s="46">
        <f t="shared" si="6"/>
        <v>57650</v>
      </c>
      <c r="E216" s="77"/>
      <c r="F216" s="96">
        <v>57650</v>
      </c>
      <c r="H216" s="94" t="s">
        <v>1076</v>
      </c>
      <c r="I216" s="222" t="s">
        <v>1927</v>
      </c>
      <c r="J216" s="77"/>
      <c r="K216" s="46">
        <f t="shared" si="7"/>
        <v>2860</v>
      </c>
      <c r="L216" s="77"/>
      <c r="M216" s="96">
        <v>2860</v>
      </c>
    </row>
    <row r="217" spans="1:13" ht="15">
      <c r="A217" s="94" t="s">
        <v>971</v>
      </c>
      <c r="B217" s="222" t="s">
        <v>1902</v>
      </c>
      <c r="C217" s="96">
        <v>1064500</v>
      </c>
      <c r="D217" s="46">
        <f t="shared" si="6"/>
        <v>147656</v>
      </c>
      <c r="E217" s="77"/>
      <c r="F217" s="96">
        <v>147656</v>
      </c>
      <c r="H217" s="94" t="s">
        <v>1079</v>
      </c>
      <c r="I217" s="222" t="s">
        <v>1928</v>
      </c>
      <c r="J217" s="96">
        <v>30000</v>
      </c>
      <c r="K217" s="46">
        <f t="shared" si="7"/>
        <v>10250</v>
      </c>
      <c r="L217" s="77"/>
      <c r="M217" s="96">
        <v>10250</v>
      </c>
    </row>
    <row r="218" spans="1:13" ht="15">
      <c r="A218" s="94" t="s">
        <v>974</v>
      </c>
      <c r="B218" s="222" t="s">
        <v>2131</v>
      </c>
      <c r="C218" s="77"/>
      <c r="D218" s="46">
        <f t="shared" si="6"/>
        <v>50</v>
      </c>
      <c r="E218" s="77"/>
      <c r="F218" s="96">
        <v>50</v>
      </c>
      <c r="H218" s="94" t="s">
        <v>1088</v>
      </c>
      <c r="I218" s="222" t="s">
        <v>2282</v>
      </c>
      <c r="J218" s="77"/>
      <c r="K218" s="46">
        <f t="shared" si="7"/>
        <v>8080</v>
      </c>
      <c r="L218" s="77"/>
      <c r="M218" s="96">
        <v>8080</v>
      </c>
    </row>
    <row r="219" spans="1:13" ht="15">
      <c r="A219" s="94" t="s">
        <v>977</v>
      </c>
      <c r="B219" s="222" t="s">
        <v>1801</v>
      </c>
      <c r="C219" s="96">
        <v>1295500</v>
      </c>
      <c r="D219" s="46">
        <f t="shared" si="6"/>
        <v>1448086</v>
      </c>
      <c r="E219" s="96">
        <v>42150</v>
      </c>
      <c r="F219" s="96">
        <v>1405936</v>
      </c>
      <c r="H219" s="94" t="s">
        <v>1094</v>
      </c>
      <c r="I219" s="222" t="s">
        <v>1931</v>
      </c>
      <c r="J219" s="96">
        <v>15000</v>
      </c>
      <c r="K219" s="46">
        <f t="shared" si="7"/>
        <v>8090922</v>
      </c>
      <c r="L219" s="77"/>
      <c r="M219" s="96">
        <v>8090922</v>
      </c>
    </row>
    <row r="220" spans="1:13" ht="15">
      <c r="A220" s="94" t="s">
        <v>979</v>
      </c>
      <c r="B220" s="222" t="s">
        <v>2265</v>
      </c>
      <c r="C220" s="77"/>
      <c r="D220" s="46">
        <f t="shared" si="6"/>
        <v>67163</v>
      </c>
      <c r="E220" s="77"/>
      <c r="F220" s="96">
        <v>67163</v>
      </c>
      <c r="H220" s="94" t="s">
        <v>1097</v>
      </c>
      <c r="I220" s="222" t="s">
        <v>1932</v>
      </c>
      <c r="J220" s="96">
        <v>5000</v>
      </c>
      <c r="K220" s="46">
        <f t="shared" si="7"/>
        <v>339620</v>
      </c>
      <c r="L220" s="77"/>
      <c r="M220" s="96">
        <v>339620</v>
      </c>
    </row>
    <row r="221" spans="1:13" ht="15">
      <c r="A221" s="94" t="s">
        <v>982</v>
      </c>
      <c r="B221" s="222" t="s">
        <v>1903</v>
      </c>
      <c r="C221" s="96">
        <v>604601</v>
      </c>
      <c r="D221" s="46">
        <f t="shared" si="6"/>
        <v>552708</v>
      </c>
      <c r="E221" s="77"/>
      <c r="F221" s="96">
        <v>552708</v>
      </c>
      <c r="H221" s="94" t="s">
        <v>1103</v>
      </c>
      <c r="I221" s="222" t="s">
        <v>2283</v>
      </c>
      <c r="J221" s="77"/>
      <c r="K221" s="46">
        <f t="shared" si="7"/>
        <v>3800</v>
      </c>
      <c r="L221" s="77"/>
      <c r="M221" s="96">
        <v>3800</v>
      </c>
    </row>
    <row r="222" spans="1:13" ht="15">
      <c r="A222" s="94" t="s">
        <v>985</v>
      </c>
      <c r="B222" s="222" t="s">
        <v>1904</v>
      </c>
      <c r="C222" s="77"/>
      <c r="D222" s="46">
        <f t="shared" si="6"/>
        <v>101940</v>
      </c>
      <c r="E222" s="77"/>
      <c r="F222" s="96">
        <v>101940</v>
      </c>
      <c r="H222" s="94" t="s">
        <v>1106</v>
      </c>
      <c r="I222" s="222" t="s">
        <v>1933</v>
      </c>
      <c r="J222" s="77"/>
      <c r="K222" s="46">
        <f t="shared" si="7"/>
        <v>18500</v>
      </c>
      <c r="L222" s="77"/>
      <c r="M222" s="96">
        <v>18500</v>
      </c>
    </row>
    <row r="223" spans="1:13" ht="15">
      <c r="A223" s="94" t="s">
        <v>988</v>
      </c>
      <c r="B223" s="222" t="s">
        <v>1905</v>
      </c>
      <c r="C223" s="96">
        <v>180850</v>
      </c>
      <c r="D223" s="46">
        <f t="shared" si="6"/>
        <v>140243</v>
      </c>
      <c r="E223" s="77"/>
      <c r="F223" s="96">
        <v>140243</v>
      </c>
      <c r="H223" s="94" t="s">
        <v>1109</v>
      </c>
      <c r="I223" s="222" t="s">
        <v>1934</v>
      </c>
      <c r="J223" s="96">
        <v>65225</v>
      </c>
      <c r="K223" s="46">
        <f t="shared" si="7"/>
        <v>17100</v>
      </c>
      <c r="L223" s="77"/>
      <c r="M223" s="96">
        <v>17100</v>
      </c>
    </row>
    <row r="224" spans="1:13" ht="15">
      <c r="A224" s="94" t="s">
        <v>991</v>
      </c>
      <c r="B224" s="222" t="s">
        <v>1906</v>
      </c>
      <c r="C224" s="77"/>
      <c r="D224" s="46">
        <f t="shared" si="6"/>
        <v>85112</v>
      </c>
      <c r="E224" s="77"/>
      <c r="F224" s="96">
        <v>85112</v>
      </c>
      <c r="H224" s="94" t="s">
        <v>1113</v>
      </c>
      <c r="I224" s="222" t="s">
        <v>1935</v>
      </c>
      <c r="J224" s="77"/>
      <c r="K224" s="46">
        <f t="shared" si="7"/>
        <v>8905</v>
      </c>
      <c r="L224" s="77"/>
      <c r="M224" s="96">
        <v>8905</v>
      </c>
    </row>
    <row r="225" spans="1:13" ht="15">
      <c r="A225" s="94" t="s">
        <v>994</v>
      </c>
      <c r="B225" s="222" t="s">
        <v>1907</v>
      </c>
      <c r="C225" s="96">
        <v>1370110</v>
      </c>
      <c r="D225" s="46">
        <f t="shared" si="6"/>
        <v>239630</v>
      </c>
      <c r="E225" s="77"/>
      <c r="F225" s="96">
        <v>239630</v>
      </c>
      <c r="H225" s="94" t="s">
        <v>1122</v>
      </c>
      <c r="I225" s="222" t="s">
        <v>1936</v>
      </c>
      <c r="J225" s="96">
        <v>2064712</v>
      </c>
      <c r="K225" s="46">
        <f t="shared" si="7"/>
        <v>2874385</v>
      </c>
      <c r="L225" s="77"/>
      <c r="M225" s="96">
        <v>2874385</v>
      </c>
    </row>
    <row r="226" spans="1:13" ht="15">
      <c r="A226" s="94" t="s">
        <v>998</v>
      </c>
      <c r="B226" s="222" t="s">
        <v>2237</v>
      </c>
      <c r="C226" s="96">
        <v>653000</v>
      </c>
      <c r="D226" s="46">
        <f t="shared" si="6"/>
        <v>2939993</v>
      </c>
      <c r="E226" s="96">
        <v>442360</v>
      </c>
      <c r="F226" s="96">
        <v>2497633</v>
      </c>
      <c r="H226" s="94" t="s">
        <v>1125</v>
      </c>
      <c r="I226" s="222" t="s">
        <v>1746</v>
      </c>
      <c r="J226" s="77"/>
      <c r="K226" s="46">
        <f t="shared" si="7"/>
        <v>556777</v>
      </c>
      <c r="L226" s="77"/>
      <c r="M226" s="96">
        <v>556777</v>
      </c>
    </row>
    <row r="227" spans="1:13" ht="15">
      <c r="A227" s="94" t="s">
        <v>1004</v>
      </c>
      <c r="B227" s="222" t="s">
        <v>1908</v>
      </c>
      <c r="C227" s="77"/>
      <c r="D227" s="46">
        <f t="shared" si="6"/>
        <v>763068</v>
      </c>
      <c r="E227" s="77"/>
      <c r="F227" s="96">
        <v>763068</v>
      </c>
      <c r="H227" s="94" t="s">
        <v>1133</v>
      </c>
      <c r="I227" s="222" t="s">
        <v>1873</v>
      </c>
      <c r="J227" s="77"/>
      <c r="K227" s="46">
        <f t="shared" si="7"/>
        <v>82725</v>
      </c>
      <c r="L227" s="77"/>
      <c r="M227" s="96">
        <v>82725</v>
      </c>
    </row>
    <row r="228" spans="1:13" ht="15">
      <c r="A228" s="94" t="s">
        <v>1007</v>
      </c>
      <c r="B228" s="222" t="s">
        <v>1909</v>
      </c>
      <c r="C228" s="96">
        <v>13200</v>
      </c>
      <c r="D228" s="46">
        <f t="shared" si="6"/>
        <v>173653</v>
      </c>
      <c r="E228" s="77"/>
      <c r="F228" s="96">
        <v>173653</v>
      </c>
      <c r="H228" s="94" t="s">
        <v>1135</v>
      </c>
      <c r="I228" s="222" t="s">
        <v>1874</v>
      </c>
      <c r="J228" s="96">
        <v>773000</v>
      </c>
      <c r="K228" s="46">
        <f t="shared" si="7"/>
        <v>4867544</v>
      </c>
      <c r="L228" s="96">
        <v>4287526</v>
      </c>
      <c r="M228" s="96">
        <v>580018</v>
      </c>
    </row>
    <row r="229" spans="1:13" ht="15">
      <c r="A229" s="94" t="s">
        <v>1010</v>
      </c>
      <c r="B229" s="222" t="s">
        <v>1910</v>
      </c>
      <c r="C229" s="77"/>
      <c r="D229" s="46">
        <f t="shared" si="6"/>
        <v>3148360</v>
      </c>
      <c r="E229" s="96">
        <v>676200</v>
      </c>
      <c r="F229" s="96">
        <v>2472160</v>
      </c>
      <c r="H229" s="94" t="s">
        <v>1149</v>
      </c>
      <c r="I229" s="222" t="s">
        <v>1940</v>
      </c>
      <c r="J229" s="96">
        <v>11500</v>
      </c>
      <c r="K229" s="46">
        <f t="shared" si="7"/>
        <v>1160552</v>
      </c>
      <c r="L229" s="77"/>
      <c r="M229" s="96">
        <v>1160552</v>
      </c>
    </row>
    <row r="230" spans="1:13" ht="15">
      <c r="A230" s="94" t="s">
        <v>1013</v>
      </c>
      <c r="B230" s="222" t="s">
        <v>1911</v>
      </c>
      <c r="C230" s="96">
        <v>46549271</v>
      </c>
      <c r="D230" s="46">
        <f t="shared" si="6"/>
        <v>13257513</v>
      </c>
      <c r="E230" s="96">
        <v>604040</v>
      </c>
      <c r="F230" s="96">
        <v>12653473</v>
      </c>
      <c r="H230" s="94" t="s">
        <v>1151</v>
      </c>
      <c r="I230" s="222" t="s">
        <v>1941</v>
      </c>
      <c r="J230" s="96">
        <v>402000</v>
      </c>
      <c r="K230" s="46">
        <f t="shared" si="7"/>
        <v>2822224</v>
      </c>
      <c r="L230" s="77"/>
      <c r="M230" s="96">
        <v>2822224</v>
      </c>
    </row>
    <row r="231" spans="1:13" ht="15">
      <c r="A231" s="94" t="s">
        <v>1016</v>
      </c>
      <c r="B231" s="222" t="s">
        <v>1912</v>
      </c>
      <c r="C231" s="96">
        <v>572500</v>
      </c>
      <c r="D231" s="46">
        <f t="shared" si="6"/>
        <v>616789</v>
      </c>
      <c r="E231" s="77"/>
      <c r="F231" s="96">
        <v>616789</v>
      </c>
      <c r="H231" s="157" t="s">
        <v>1143</v>
      </c>
      <c r="I231" s="222" t="s">
        <v>1942</v>
      </c>
      <c r="J231" s="77"/>
      <c r="K231" s="46">
        <f t="shared" si="7"/>
        <v>3896893</v>
      </c>
      <c r="L231" s="96">
        <v>5001</v>
      </c>
      <c r="M231" s="96">
        <v>3891892</v>
      </c>
    </row>
    <row r="232" spans="1:13" ht="15">
      <c r="A232" s="94" t="s">
        <v>1019</v>
      </c>
      <c r="B232" s="222" t="s">
        <v>2279</v>
      </c>
      <c r="C232" s="77"/>
      <c r="D232" s="46">
        <f t="shared" si="6"/>
        <v>344126</v>
      </c>
      <c r="E232" s="77"/>
      <c r="F232" s="96">
        <v>344126</v>
      </c>
      <c r="H232" s="94" t="s">
        <v>1155</v>
      </c>
      <c r="I232" s="222" t="s">
        <v>2272</v>
      </c>
      <c r="J232" s="77"/>
      <c r="K232" s="46">
        <f t="shared" si="7"/>
        <v>900620</v>
      </c>
      <c r="L232" s="77"/>
      <c r="M232" s="96">
        <v>900620</v>
      </c>
    </row>
    <row r="233" spans="1:13" ht="15">
      <c r="A233" s="94" t="s">
        <v>1022</v>
      </c>
      <c r="B233" s="222" t="s">
        <v>1913</v>
      </c>
      <c r="C233" s="77"/>
      <c r="D233" s="46">
        <f t="shared" si="6"/>
        <v>511620</v>
      </c>
      <c r="E233" s="96">
        <v>57000</v>
      </c>
      <c r="F233" s="96">
        <v>454620</v>
      </c>
      <c r="H233" s="94" t="s">
        <v>1158</v>
      </c>
      <c r="I233" s="222" t="s">
        <v>1943</v>
      </c>
      <c r="J233" s="77"/>
      <c r="K233" s="46">
        <f t="shared" si="7"/>
        <v>189050</v>
      </c>
      <c r="L233" s="96">
        <v>3000</v>
      </c>
      <c r="M233" s="96">
        <v>186050</v>
      </c>
    </row>
    <row r="234" spans="1:13" ht="15">
      <c r="A234" s="94" t="s">
        <v>1025</v>
      </c>
      <c r="B234" s="222" t="s">
        <v>1914</v>
      </c>
      <c r="C234" s="96">
        <v>1098220</v>
      </c>
      <c r="D234" s="46">
        <f t="shared" si="6"/>
        <v>828022</v>
      </c>
      <c r="E234" s="77"/>
      <c r="F234" s="96">
        <v>828022</v>
      </c>
      <c r="H234" s="94" t="s">
        <v>1161</v>
      </c>
      <c r="I234" s="222" t="s">
        <v>2224</v>
      </c>
      <c r="J234" s="77"/>
      <c r="K234" s="46">
        <f t="shared" si="7"/>
        <v>1750</v>
      </c>
      <c r="L234" s="77"/>
      <c r="M234" s="96">
        <v>1750</v>
      </c>
    </row>
    <row r="235" spans="1:13" ht="15">
      <c r="A235" s="94" t="s">
        <v>1028</v>
      </c>
      <c r="B235" s="222" t="s">
        <v>2280</v>
      </c>
      <c r="C235" s="77"/>
      <c r="D235" s="46">
        <f t="shared" si="6"/>
        <v>400659</v>
      </c>
      <c r="E235" s="77"/>
      <c r="F235" s="96">
        <v>400659</v>
      </c>
      <c r="H235" s="94" t="s">
        <v>1164</v>
      </c>
      <c r="I235" s="222" t="s">
        <v>1944</v>
      </c>
      <c r="J235" s="96">
        <v>1173027</v>
      </c>
      <c r="K235" s="46">
        <f t="shared" si="7"/>
        <v>824197</v>
      </c>
      <c r="L235" s="77"/>
      <c r="M235" s="96">
        <v>824197</v>
      </c>
    </row>
    <row r="236" spans="1:13" ht="15">
      <c r="A236" s="94" t="s">
        <v>1031</v>
      </c>
      <c r="B236" s="222" t="s">
        <v>1915</v>
      </c>
      <c r="C236" s="77"/>
      <c r="D236" s="46">
        <f t="shared" si="6"/>
        <v>213488</v>
      </c>
      <c r="E236" s="77"/>
      <c r="F236" s="96">
        <v>213488</v>
      </c>
      <c r="H236" s="94" t="s">
        <v>1167</v>
      </c>
      <c r="I236" s="222" t="s">
        <v>1945</v>
      </c>
      <c r="J236" s="96">
        <v>14001</v>
      </c>
      <c r="K236" s="46">
        <f t="shared" si="7"/>
        <v>1677224</v>
      </c>
      <c r="L236" s="77"/>
      <c r="M236" s="96">
        <v>1677224</v>
      </c>
    </row>
    <row r="237" spans="1:13" ht="15">
      <c r="A237" s="94" t="s">
        <v>1035</v>
      </c>
      <c r="B237" s="222" t="s">
        <v>1916</v>
      </c>
      <c r="C237" s="77"/>
      <c r="D237" s="46">
        <f t="shared" si="6"/>
        <v>210646</v>
      </c>
      <c r="E237" s="77"/>
      <c r="F237" s="96">
        <v>210646</v>
      </c>
      <c r="H237" s="94" t="s">
        <v>1173</v>
      </c>
      <c r="I237" s="222" t="s">
        <v>1947</v>
      </c>
      <c r="J237" s="77"/>
      <c r="K237" s="46">
        <f t="shared" si="7"/>
        <v>14300</v>
      </c>
      <c r="L237" s="77"/>
      <c r="M237" s="96">
        <v>14300</v>
      </c>
    </row>
    <row r="238" spans="1:13" ht="15">
      <c r="A238" s="94" t="s">
        <v>1038</v>
      </c>
      <c r="B238" s="222" t="s">
        <v>1917</v>
      </c>
      <c r="C238" s="77"/>
      <c r="D238" s="46">
        <f t="shared" si="6"/>
        <v>224502</v>
      </c>
      <c r="E238" s="96">
        <v>28500</v>
      </c>
      <c r="F238" s="96">
        <v>196002</v>
      </c>
      <c r="H238" s="94" t="s">
        <v>1176</v>
      </c>
      <c r="I238" s="222" t="s">
        <v>1948</v>
      </c>
      <c r="J238" s="77"/>
      <c r="K238" s="46">
        <f t="shared" si="7"/>
        <v>1250</v>
      </c>
      <c r="L238" s="77"/>
      <c r="M238" s="96">
        <v>1250</v>
      </c>
    </row>
    <row r="239" spans="1:13" ht="15">
      <c r="A239" s="94" t="s">
        <v>1041</v>
      </c>
      <c r="B239" s="222" t="s">
        <v>1918</v>
      </c>
      <c r="C239" s="77"/>
      <c r="D239" s="46">
        <f t="shared" si="6"/>
        <v>12545</v>
      </c>
      <c r="E239" s="77"/>
      <c r="F239" s="96">
        <v>12545</v>
      </c>
      <c r="H239" s="94" t="s">
        <v>1179</v>
      </c>
      <c r="I239" s="222" t="s">
        <v>2225</v>
      </c>
      <c r="J239" s="96">
        <v>1</v>
      </c>
      <c r="K239" s="46">
        <f t="shared" si="7"/>
        <v>487305</v>
      </c>
      <c r="L239" s="77"/>
      <c r="M239" s="96">
        <v>487305</v>
      </c>
    </row>
    <row r="240" spans="1:13" ht="15">
      <c r="A240" s="94" t="s">
        <v>1044</v>
      </c>
      <c r="B240" s="222" t="s">
        <v>2281</v>
      </c>
      <c r="C240" s="96">
        <v>130000</v>
      </c>
      <c r="D240" s="46">
        <f t="shared" si="6"/>
        <v>41302</v>
      </c>
      <c r="E240" s="77"/>
      <c r="F240" s="96">
        <v>41302</v>
      </c>
      <c r="H240" s="94" t="s">
        <v>1182</v>
      </c>
      <c r="I240" s="222" t="s">
        <v>1949</v>
      </c>
      <c r="J240" s="77"/>
      <c r="K240" s="46">
        <f t="shared" si="7"/>
        <v>45470</v>
      </c>
      <c r="L240" s="77"/>
      <c r="M240" s="96">
        <v>45470</v>
      </c>
    </row>
    <row r="241" spans="1:13" ht="15">
      <c r="A241" s="94" t="s">
        <v>1047</v>
      </c>
      <c r="B241" s="222" t="s">
        <v>1919</v>
      </c>
      <c r="C241" s="77"/>
      <c r="D241" s="46">
        <f t="shared" si="6"/>
        <v>140262</v>
      </c>
      <c r="E241" s="77"/>
      <c r="F241" s="96">
        <v>140262</v>
      </c>
      <c r="H241" s="94" t="s">
        <v>1185</v>
      </c>
      <c r="I241" s="222" t="s">
        <v>1950</v>
      </c>
      <c r="J241" s="96">
        <v>324660</v>
      </c>
      <c r="K241" s="46">
        <f t="shared" si="7"/>
        <v>222290</v>
      </c>
      <c r="L241" s="77"/>
      <c r="M241" s="96">
        <v>222290</v>
      </c>
    </row>
    <row r="242" spans="1:13" ht="15">
      <c r="A242" s="94" t="s">
        <v>1050</v>
      </c>
      <c r="B242" s="222" t="s">
        <v>1920</v>
      </c>
      <c r="C242" s="77"/>
      <c r="D242" s="46">
        <f t="shared" si="6"/>
        <v>651296</v>
      </c>
      <c r="E242" s="96">
        <v>203990</v>
      </c>
      <c r="F242" s="96">
        <v>447306</v>
      </c>
      <c r="H242" s="94" t="s">
        <v>1188</v>
      </c>
      <c r="I242" s="222" t="s">
        <v>1951</v>
      </c>
      <c r="J242" s="77"/>
      <c r="K242" s="46">
        <f t="shared" si="7"/>
        <v>8950</v>
      </c>
      <c r="L242" s="77"/>
      <c r="M242" s="96">
        <v>8950</v>
      </c>
    </row>
    <row r="243" spans="1:13" ht="15">
      <c r="A243" s="94" t="s">
        <v>1053</v>
      </c>
      <c r="B243" s="222" t="s">
        <v>1921</v>
      </c>
      <c r="C243" s="96">
        <v>700</v>
      </c>
      <c r="D243" s="46">
        <f t="shared" si="6"/>
        <v>161821</v>
      </c>
      <c r="E243" s="96">
        <v>1000</v>
      </c>
      <c r="F243" s="96">
        <v>160821</v>
      </c>
      <c r="H243" s="94" t="s">
        <v>1191</v>
      </c>
      <c r="I243" s="222" t="s">
        <v>1899</v>
      </c>
      <c r="J243" s="96">
        <v>34671</v>
      </c>
      <c r="K243" s="46">
        <f t="shared" si="7"/>
        <v>1624746</v>
      </c>
      <c r="L243" s="96">
        <v>5000</v>
      </c>
      <c r="M243" s="96">
        <v>1619746</v>
      </c>
    </row>
    <row r="244" spans="1:13" ht="15">
      <c r="A244" s="94" t="s">
        <v>1056</v>
      </c>
      <c r="B244" s="222" t="s">
        <v>1922</v>
      </c>
      <c r="C244" s="77"/>
      <c r="D244" s="46">
        <f t="shared" si="6"/>
        <v>127045</v>
      </c>
      <c r="E244" s="77"/>
      <c r="F244" s="96">
        <v>127045</v>
      </c>
      <c r="H244" s="94" t="s">
        <v>1193</v>
      </c>
      <c r="I244" s="222" t="s">
        <v>1952</v>
      </c>
      <c r="J244" s="77"/>
      <c r="K244" s="46">
        <f t="shared" si="7"/>
        <v>39457258</v>
      </c>
      <c r="L244" s="77"/>
      <c r="M244" s="96">
        <v>39457258</v>
      </c>
    </row>
    <row r="245" spans="1:13" ht="15">
      <c r="A245" s="94" t="s">
        <v>1059</v>
      </c>
      <c r="B245" s="222" t="s">
        <v>1923</v>
      </c>
      <c r="C245" s="77"/>
      <c r="D245" s="46">
        <f t="shared" si="6"/>
        <v>21650</v>
      </c>
      <c r="E245" s="77"/>
      <c r="F245" s="96">
        <v>21650</v>
      </c>
      <c r="H245" s="94" t="s">
        <v>1195</v>
      </c>
      <c r="I245" s="222" t="s">
        <v>1953</v>
      </c>
      <c r="J245" s="77"/>
      <c r="K245" s="46">
        <f t="shared" si="7"/>
        <v>617358</v>
      </c>
      <c r="L245" s="96">
        <v>38000</v>
      </c>
      <c r="M245" s="96">
        <v>579358</v>
      </c>
    </row>
    <row r="246" spans="1:13" ht="15">
      <c r="A246" s="94" t="s">
        <v>1062</v>
      </c>
      <c r="B246" s="222" t="s">
        <v>1896</v>
      </c>
      <c r="C246" s="77"/>
      <c r="D246" s="46">
        <f t="shared" si="6"/>
        <v>36049</v>
      </c>
      <c r="E246" s="77"/>
      <c r="F246" s="96">
        <v>36049</v>
      </c>
      <c r="H246" s="94" t="s">
        <v>1198</v>
      </c>
      <c r="I246" s="222" t="s">
        <v>1954</v>
      </c>
      <c r="J246" s="96">
        <v>13382000</v>
      </c>
      <c r="K246" s="46">
        <f t="shared" si="7"/>
        <v>42300</v>
      </c>
      <c r="L246" s="77"/>
      <c r="M246" s="96">
        <v>42300</v>
      </c>
    </row>
    <row r="247" spans="1:13" ht="15">
      <c r="A247" s="94" t="s">
        <v>1064</v>
      </c>
      <c r="B247" s="222" t="s">
        <v>1924</v>
      </c>
      <c r="C247" s="77"/>
      <c r="D247" s="46">
        <f t="shared" si="6"/>
        <v>2130</v>
      </c>
      <c r="E247" s="77"/>
      <c r="F247" s="96">
        <v>2130</v>
      </c>
      <c r="H247" s="94" t="s">
        <v>1201</v>
      </c>
      <c r="I247" s="222" t="s">
        <v>1955</v>
      </c>
      <c r="J247" s="77"/>
      <c r="K247" s="46">
        <f t="shared" si="7"/>
        <v>6878770</v>
      </c>
      <c r="L247" s="77"/>
      <c r="M247" s="96">
        <v>6878770</v>
      </c>
    </row>
    <row r="248" spans="1:13" ht="15">
      <c r="A248" s="94" t="s">
        <v>1067</v>
      </c>
      <c r="B248" s="222" t="s">
        <v>1925</v>
      </c>
      <c r="C248" s="77"/>
      <c r="D248" s="46">
        <f t="shared" si="6"/>
        <v>40450</v>
      </c>
      <c r="E248" s="96">
        <v>19800</v>
      </c>
      <c r="F248" s="96">
        <v>20650</v>
      </c>
      <c r="H248" s="94" t="s">
        <v>1204</v>
      </c>
      <c r="I248" s="222" t="s">
        <v>1956</v>
      </c>
      <c r="J248" s="96">
        <v>69001</v>
      </c>
      <c r="K248" s="46">
        <f t="shared" si="7"/>
        <v>7667867</v>
      </c>
      <c r="L248" s="77"/>
      <c r="M248" s="96">
        <v>7667867</v>
      </c>
    </row>
    <row r="249" spans="1:13" ht="15">
      <c r="A249" s="94" t="s">
        <v>1070</v>
      </c>
      <c r="B249" s="222" t="s">
        <v>1926</v>
      </c>
      <c r="C249" s="77"/>
      <c r="D249" s="46">
        <f t="shared" si="6"/>
        <v>15500</v>
      </c>
      <c r="E249" s="77"/>
      <c r="F249" s="96">
        <v>15500</v>
      </c>
      <c r="H249" s="94" t="s">
        <v>1207</v>
      </c>
      <c r="I249" s="222" t="s">
        <v>1957</v>
      </c>
      <c r="J249" s="77"/>
      <c r="K249" s="46">
        <f t="shared" si="7"/>
        <v>1000</v>
      </c>
      <c r="L249" s="77"/>
      <c r="M249" s="96">
        <v>1000</v>
      </c>
    </row>
    <row r="250" spans="1:13" ht="15">
      <c r="A250" s="94" t="s">
        <v>1076</v>
      </c>
      <c r="B250" s="222" t="s">
        <v>1927</v>
      </c>
      <c r="C250" s="96">
        <v>326400</v>
      </c>
      <c r="D250" s="46">
        <f t="shared" si="6"/>
        <v>127662</v>
      </c>
      <c r="E250" s="96">
        <v>23000</v>
      </c>
      <c r="F250" s="96">
        <v>104662</v>
      </c>
      <c r="H250" s="94" t="s">
        <v>1210</v>
      </c>
      <c r="I250" s="222" t="s">
        <v>2144</v>
      </c>
      <c r="J250" s="77"/>
      <c r="K250" s="46">
        <f t="shared" si="7"/>
        <v>37950</v>
      </c>
      <c r="L250" s="77"/>
      <c r="M250" s="96">
        <v>37950</v>
      </c>
    </row>
    <row r="251" spans="1:13" ht="15">
      <c r="A251" s="94" t="s">
        <v>1079</v>
      </c>
      <c r="B251" s="222" t="s">
        <v>1928</v>
      </c>
      <c r="C251" s="77"/>
      <c r="D251" s="46">
        <f t="shared" si="6"/>
        <v>113519</v>
      </c>
      <c r="E251" s="77"/>
      <c r="F251" s="96">
        <v>113519</v>
      </c>
      <c r="H251" s="94" t="s">
        <v>1213</v>
      </c>
      <c r="I251" s="222" t="s">
        <v>1958</v>
      </c>
      <c r="J251" s="77"/>
      <c r="K251" s="46">
        <f t="shared" si="7"/>
        <v>821012</v>
      </c>
      <c r="L251" s="77"/>
      <c r="M251" s="96">
        <v>821012</v>
      </c>
    </row>
    <row r="252" spans="1:13" ht="15">
      <c r="A252" s="94" t="s">
        <v>1082</v>
      </c>
      <c r="B252" s="222" t="s">
        <v>1929</v>
      </c>
      <c r="C252" s="77"/>
      <c r="D252" s="46">
        <f t="shared" si="6"/>
        <v>253160</v>
      </c>
      <c r="E252" s="96">
        <v>70800</v>
      </c>
      <c r="F252" s="96">
        <v>182360</v>
      </c>
      <c r="H252" s="94" t="s">
        <v>1216</v>
      </c>
      <c r="I252" s="222" t="s">
        <v>1959</v>
      </c>
      <c r="J252" s="96">
        <v>850</v>
      </c>
      <c r="K252" s="46">
        <f t="shared" si="7"/>
        <v>263973</v>
      </c>
      <c r="L252" s="77"/>
      <c r="M252" s="96">
        <v>263973</v>
      </c>
    </row>
    <row r="253" spans="1:13" ht="15">
      <c r="A253" s="94" t="s">
        <v>1085</v>
      </c>
      <c r="B253" s="222" t="s">
        <v>1930</v>
      </c>
      <c r="C253" s="77"/>
      <c r="D253" s="46">
        <f t="shared" si="6"/>
        <v>18050</v>
      </c>
      <c r="E253" s="77"/>
      <c r="F253" s="96">
        <v>18050</v>
      </c>
      <c r="H253" s="94" t="s">
        <v>1222</v>
      </c>
      <c r="I253" s="222" t="s">
        <v>1961</v>
      </c>
      <c r="J253" s="77"/>
      <c r="K253" s="46">
        <f t="shared" si="7"/>
        <v>184850</v>
      </c>
      <c r="L253" s="77"/>
      <c r="M253" s="96">
        <v>184850</v>
      </c>
    </row>
    <row r="254" spans="1:13" ht="15">
      <c r="A254" s="94" t="s">
        <v>1088</v>
      </c>
      <c r="B254" s="222" t="s">
        <v>2282</v>
      </c>
      <c r="C254" s="77"/>
      <c r="D254" s="46">
        <f t="shared" si="6"/>
        <v>134869</v>
      </c>
      <c r="E254" s="96">
        <v>5000</v>
      </c>
      <c r="F254" s="96">
        <v>129869</v>
      </c>
      <c r="H254" s="94" t="s">
        <v>1225</v>
      </c>
      <c r="I254" s="222" t="s">
        <v>1962</v>
      </c>
      <c r="J254" s="96">
        <v>59000</v>
      </c>
      <c r="K254" s="46">
        <f t="shared" si="7"/>
        <v>1288896</v>
      </c>
      <c r="L254" s="77"/>
      <c r="M254" s="96">
        <v>1288896</v>
      </c>
    </row>
    <row r="255" spans="1:13" ht="15">
      <c r="A255" s="94" t="s">
        <v>1091</v>
      </c>
      <c r="B255" s="222" t="s">
        <v>2132</v>
      </c>
      <c r="C255" s="77"/>
      <c r="D255" s="46">
        <f t="shared" si="6"/>
        <v>4202</v>
      </c>
      <c r="E255" s="77"/>
      <c r="F255" s="96">
        <v>4202</v>
      </c>
      <c r="H255" s="94" t="s">
        <v>1229</v>
      </c>
      <c r="I255" s="222" t="s">
        <v>1963</v>
      </c>
      <c r="J255" s="96">
        <v>79000</v>
      </c>
      <c r="K255" s="46">
        <f t="shared" si="7"/>
        <v>0</v>
      </c>
      <c r="L255" s="77"/>
      <c r="M255" s="77"/>
    </row>
    <row r="256" spans="1:13" ht="15">
      <c r="A256" s="94" t="s">
        <v>1094</v>
      </c>
      <c r="B256" s="222" t="s">
        <v>1931</v>
      </c>
      <c r="C256" s="96">
        <v>227975</v>
      </c>
      <c r="D256" s="46">
        <f t="shared" si="6"/>
        <v>901988</v>
      </c>
      <c r="E256" s="77"/>
      <c r="F256" s="96">
        <v>901988</v>
      </c>
      <c r="H256" s="94" t="s">
        <v>1232</v>
      </c>
      <c r="I256" s="222" t="s">
        <v>1964</v>
      </c>
      <c r="J256" s="77"/>
      <c r="K256" s="46">
        <f t="shared" si="7"/>
        <v>25600</v>
      </c>
      <c r="L256" s="77"/>
      <c r="M256" s="96">
        <v>25600</v>
      </c>
    </row>
    <row r="257" spans="1:13" ht="15">
      <c r="A257" s="94" t="s">
        <v>1097</v>
      </c>
      <c r="B257" s="222" t="s">
        <v>1932</v>
      </c>
      <c r="C257" s="77"/>
      <c r="D257" s="46">
        <f t="shared" si="6"/>
        <v>510800</v>
      </c>
      <c r="E257" s="96">
        <v>10000</v>
      </c>
      <c r="F257" s="96">
        <v>500800</v>
      </c>
      <c r="H257" s="94" t="s">
        <v>1235</v>
      </c>
      <c r="I257" s="222" t="s">
        <v>1965</v>
      </c>
      <c r="J257" s="77"/>
      <c r="K257" s="46">
        <f t="shared" si="7"/>
        <v>78883</v>
      </c>
      <c r="L257" s="77"/>
      <c r="M257" s="96">
        <v>78883</v>
      </c>
    </row>
    <row r="258" spans="1:13" ht="15">
      <c r="A258" s="94" t="s">
        <v>1100</v>
      </c>
      <c r="B258" s="222" t="s">
        <v>2247</v>
      </c>
      <c r="C258" s="77"/>
      <c r="D258" s="46">
        <f t="shared" si="6"/>
        <v>2500</v>
      </c>
      <c r="E258" s="77"/>
      <c r="F258" s="96">
        <v>2500</v>
      </c>
      <c r="H258" s="94" t="s">
        <v>1238</v>
      </c>
      <c r="I258" s="222" t="s">
        <v>1966</v>
      </c>
      <c r="J258" s="77"/>
      <c r="K258" s="46">
        <f t="shared" si="7"/>
        <v>8000</v>
      </c>
      <c r="L258" s="77"/>
      <c r="M258" s="96">
        <v>8000</v>
      </c>
    </row>
    <row r="259" spans="1:13" ht="15">
      <c r="A259" s="94" t="s">
        <v>1103</v>
      </c>
      <c r="B259" s="222" t="s">
        <v>2283</v>
      </c>
      <c r="C259" s="77"/>
      <c r="D259" s="46">
        <f t="shared" si="6"/>
        <v>229112</v>
      </c>
      <c r="E259" s="96">
        <v>13500</v>
      </c>
      <c r="F259" s="96">
        <v>215612</v>
      </c>
      <c r="H259" s="94" t="s">
        <v>1241</v>
      </c>
      <c r="I259" s="222" t="s">
        <v>2273</v>
      </c>
      <c r="J259" s="77"/>
      <c r="K259" s="46">
        <f t="shared" si="7"/>
        <v>55000</v>
      </c>
      <c r="L259" s="96">
        <v>45000</v>
      </c>
      <c r="M259" s="96">
        <v>10000</v>
      </c>
    </row>
    <row r="260" spans="1:13" ht="15">
      <c r="A260" s="94" t="s">
        <v>1106</v>
      </c>
      <c r="B260" s="222" t="s">
        <v>1933</v>
      </c>
      <c r="C260" s="96">
        <v>2500</v>
      </c>
      <c r="D260" s="46">
        <f t="shared" si="6"/>
        <v>103393</v>
      </c>
      <c r="E260" s="77"/>
      <c r="F260" s="96">
        <v>103393</v>
      </c>
      <c r="H260" s="94" t="s">
        <v>1244</v>
      </c>
      <c r="I260" s="222" t="s">
        <v>2248</v>
      </c>
      <c r="J260" s="96">
        <v>3500</v>
      </c>
      <c r="K260" s="46">
        <f t="shared" si="7"/>
        <v>24000</v>
      </c>
      <c r="L260" s="77"/>
      <c r="M260" s="96">
        <v>24000</v>
      </c>
    </row>
    <row r="261" spans="1:13" ht="15">
      <c r="A261" s="94" t="s">
        <v>1109</v>
      </c>
      <c r="B261" s="222" t="s">
        <v>1934</v>
      </c>
      <c r="C261" s="77"/>
      <c r="D261" s="46">
        <f t="shared" si="6"/>
        <v>98825</v>
      </c>
      <c r="E261" s="77"/>
      <c r="F261" s="96">
        <v>98825</v>
      </c>
      <c r="H261" s="94" t="s">
        <v>1247</v>
      </c>
      <c r="I261" s="222" t="s">
        <v>1967</v>
      </c>
      <c r="J261" s="77"/>
      <c r="K261" s="46">
        <f t="shared" si="7"/>
        <v>15100</v>
      </c>
      <c r="L261" s="77"/>
      <c r="M261" s="96">
        <v>15100</v>
      </c>
    </row>
    <row r="262" spans="1:13" ht="15">
      <c r="A262" s="94" t="s">
        <v>1113</v>
      </c>
      <c r="B262" s="222" t="s">
        <v>1935</v>
      </c>
      <c r="C262" s="77"/>
      <c r="D262" s="46">
        <f t="shared" si="6"/>
        <v>197619</v>
      </c>
      <c r="E262" s="77"/>
      <c r="F262" s="96">
        <v>197619</v>
      </c>
      <c r="H262" s="94" t="s">
        <v>1250</v>
      </c>
      <c r="I262" s="222" t="s">
        <v>1968</v>
      </c>
      <c r="J262" s="96">
        <v>175000</v>
      </c>
      <c r="K262" s="46">
        <f t="shared" si="7"/>
        <v>0</v>
      </c>
      <c r="L262" s="77"/>
      <c r="M262" s="77"/>
    </row>
    <row r="263" spans="1:13" ht="15">
      <c r="A263" s="94" t="s">
        <v>1122</v>
      </c>
      <c r="B263" s="222" t="s">
        <v>1936</v>
      </c>
      <c r="C263" s="96">
        <v>709132</v>
      </c>
      <c r="D263" s="46">
        <f aca="true" t="shared" si="8" ref="D263:D326">E263+F263</f>
        <v>1073092</v>
      </c>
      <c r="E263" s="77"/>
      <c r="F263" s="96">
        <v>1073092</v>
      </c>
      <c r="H263" s="94" t="s">
        <v>1253</v>
      </c>
      <c r="I263" s="222" t="s">
        <v>1969</v>
      </c>
      <c r="J263" s="96">
        <v>23200</v>
      </c>
      <c r="K263" s="46">
        <f aca="true" t="shared" si="9" ref="K263:K326">L263+M263</f>
        <v>5530209</v>
      </c>
      <c r="L263" s="96">
        <v>5500000</v>
      </c>
      <c r="M263" s="96">
        <v>30209</v>
      </c>
    </row>
    <row r="264" spans="1:13" ht="15">
      <c r="A264" s="94" t="s">
        <v>1125</v>
      </c>
      <c r="B264" s="222" t="s">
        <v>1746</v>
      </c>
      <c r="C264" s="96">
        <v>329000</v>
      </c>
      <c r="D264" s="46">
        <f t="shared" si="8"/>
        <v>1424390</v>
      </c>
      <c r="E264" s="96">
        <v>85700</v>
      </c>
      <c r="F264" s="96">
        <v>1338690</v>
      </c>
      <c r="H264" s="94" t="s">
        <v>1256</v>
      </c>
      <c r="I264" s="222" t="s">
        <v>1970</v>
      </c>
      <c r="J264" s="77"/>
      <c r="K264" s="46">
        <f t="shared" si="9"/>
        <v>331500</v>
      </c>
      <c r="L264" s="96">
        <v>210500</v>
      </c>
      <c r="M264" s="96">
        <v>121000</v>
      </c>
    </row>
    <row r="265" spans="1:13" ht="15">
      <c r="A265" s="94" t="s">
        <v>1127</v>
      </c>
      <c r="B265" s="222" t="s">
        <v>1937</v>
      </c>
      <c r="C265" s="77"/>
      <c r="D265" s="46">
        <f t="shared" si="8"/>
        <v>7229</v>
      </c>
      <c r="E265" s="77"/>
      <c r="F265" s="96">
        <v>7229</v>
      </c>
      <c r="H265" s="94" t="s">
        <v>1259</v>
      </c>
      <c r="I265" s="222" t="s">
        <v>1971</v>
      </c>
      <c r="J265" s="77"/>
      <c r="K265" s="46">
        <f t="shared" si="9"/>
        <v>548237</v>
      </c>
      <c r="L265" s="77"/>
      <c r="M265" s="96">
        <v>548237</v>
      </c>
    </row>
    <row r="266" spans="1:13" ht="15">
      <c r="A266" s="94" t="s">
        <v>1130</v>
      </c>
      <c r="B266" s="222" t="s">
        <v>1938</v>
      </c>
      <c r="C266" s="77"/>
      <c r="D266" s="46">
        <f t="shared" si="8"/>
        <v>106534</v>
      </c>
      <c r="E266" s="77"/>
      <c r="F266" s="96">
        <v>106534</v>
      </c>
      <c r="H266" s="94" t="s">
        <v>1262</v>
      </c>
      <c r="I266" s="222" t="s">
        <v>1972</v>
      </c>
      <c r="J266" s="77"/>
      <c r="K266" s="46">
        <f t="shared" si="9"/>
        <v>17600</v>
      </c>
      <c r="L266" s="77"/>
      <c r="M266" s="96">
        <v>17600</v>
      </c>
    </row>
    <row r="267" spans="1:13" ht="15">
      <c r="A267" s="94" t="s">
        <v>1133</v>
      </c>
      <c r="B267" s="222" t="s">
        <v>1873</v>
      </c>
      <c r="C267" s="77"/>
      <c r="D267" s="46">
        <f t="shared" si="8"/>
        <v>813313</v>
      </c>
      <c r="E267" s="96">
        <v>81500</v>
      </c>
      <c r="F267" s="96">
        <v>731813</v>
      </c>
      <c r="H267" s="94" t="s">
        <v>1265</v>
      </c>
      <c r="I267" s="222" t="s">
        <v>1973</v>
      </c>
      <c r="J267" s="77"/>
      <c r="K267" s="46">
        <f t="shared" si="9"/>
        <v>395750</v>
      </c>
      <c r="L267" s="96">
        <v>386500</v>
      </c>
      <c r="M267" s="96">
        <v>9250</v>
      </c>
    </row>
    <row r="268" spans="1:13" ht="15">
      <c r="A268" s="94" t="s">
        <v>1135</v>
      </c>
      <c r="B268" s="222" t="s">
        <v>1874</v>
      </c>
      <c r="C268" s="77"/>
      <c r="D268" s="46">
        <f t="shared" si="8"/>
        <v>1375492</v>
      </c>
      <c r="E268" s="96">
        <v>129430</v>
      </c>
      <c r="F268" s="96">
        <v>1246062</v>
      </c>
      <c r="H268" s="94" t="s">
        <v>1268</v>
      </c>
      <c r="I268" s="222" t="s">
        <v>1974</v>
      </c>
      <c r="J268" s="77"/>
      <c r="K268" s="46">
        <f t="shared" si="9"/>
        <v>1400</v>
      </c>
      <c r="L268" s="77"/>
      <c r="M268" s="96">
        <v>1400</v>
      </c>
    </row>
    <row r="269" spans="1:13" ht="15">
      <c r="A269" s="94" t="s">
        <v>1146</v>
      </c>
      <c r="B269" s="222" t="s">
        <v>1939</v>
      </c>
      <c r="C269" s="77"/>
      <c r="D269" s="46">
        <f t="shared" si="8"/>
        <v>1685894</v>
      </c>
      <c r="E269" s="77"/>
      <c r="F269" s="96">
        <v>1685894</v>
      </c>
      <c r="H269" s="94" t="s">
        <v>1271</v>
      </c>
      <c r="I269" s="222" t="s">
        <v>1975</v>
      </c>
      <c r="J269" s="77"/>
      <c r="K269" s="46">
        <f t="shared" si="9"/>
        <v>8</v>
      </c>
      <c r="L269" s="77"/>
      <c r="M269" s="96">
        <v>8</v>
      </c>
    </row>
    <row r="270" spans="1:13" ht="15">
      <c r="A270" s="94" t="s">
        <v>1149</v>
      </c>
      <c r="B270" s="222" t="s">
        <v>1940</v>
      </c>
      <c r="C270" s="96">
        <v>1410879</v>
      </c>
      <c r="D270" s="46">
        <f t="shared" si="8"/>
        <v>997120</v>
      </c>
      <c r="E270" s="77"/>
      <c r="F270" s="96">
        <v>997120</v>
      </c>
      <c r="H270" s="94" t="s">
        <v>1274</v>
      </c>
      <c r="I270" s="222" t="s">
        <v>1976</v>
      </c>
      <c r="J270" s="77"/>
      <c r="K270" s="46">
        <f t="shared" si="9"/>
        <v>372742</v>
      </c>
      <c r="L270" s="77"/>
      <c r="M270" s="96">
        <v>372742</v>
      </c>
    </row>
    <row r="271" spans="1:13" ht="15">
      <c r="A271" s="94" t="s">
        <v>1151</v>
      </c>
      <c r="B271" s="222" t="s">
        <v>1941</v>
      </c>
      <c r="C271" s="77"/>
      <c r="D271" s="46">
        <f t="shared" si="8"/>
        <v>1051708</v>
      </c>
      <c r="E271" s="96">
        <v>49300</v>
      </c>
      <c r="F271" s="96">
        <v>1002408</v>
      </c>
      <c r="H271" s="94" t="s">
        <v>1280</v>
      </c>
      <c r="I271" s="222" t="s">
        <v>1977</v>
      </c>
      <c r="J271" s="96">
        <v>189000</v>
      </c>
      <c r="K271" s="46">
        <f t="shared" si="9"/>
        <v>25000</v>
      </c>
      <c r="L271" s="77"/>
      <c r="M271" s="96">
        <v>25000</v>
      </c>
    </row>
    <row r="272" spans="1:13" ht="15">
      <c r="A272" s="157" t="s">
        <v>1143</v>
      </c>
      <c r="B272" s="222" t="s">
        <v>1942</v>
      </c>
      <c r="C272" s="96">
        <v>1559700</v>
      </c>
      <c r="D272" s="46">
        <f t="shared" si="8"/>
        <v>1802315</v>
      </c>
      <c r="E272" s="96">
        <v>393500</v>
      </c>
      <c r="F272" s="96">
        <v>1408815</v>
      </c>
      <c r="H272" s="94" t="s">
        <v>1283</v>
      </c>
      <c r="I272" s="222" t="s">
        <v>1978</v>
      </c>
      <c r="J272" s="96">
        <v>53751</v>
      </c>
      <c r="K272" s="46">
        <f t="shared" si="9"/>
        <v>688850</v>
      </c>
      <c r="L272" s="77"/>
      <c r="M272" s="96">
        <v>688850</v>
      </c>
    </row>
    <row r="273" spans="1:13" ht="15">
      <c r="A273" s="94" t="s">
        <v>1155</v>
      </c>
      <c r="B273" s="222" t="s">
        <v>2272</v>
      </c>
      <c r="C273" s="77"/>
      <c r="D273" s="46">
        <f t="shared" si="8"/>
        <v>243465</v>
      </c>
      <c r="E273" s="77"/>
      <c r="F273" s="96">
        <v>243465</v>
      </c>
      <c r="H273" s="94" t="s">
        <v>1289</v>
      </c>
      <c r="I273" s="222" t="s">
        <v>2284</v>
      </c>
      <c r="J273" s="77"/>
      <c r="K273" s="46">
        <f t="shared" si="9"/>
        <v>20455204</v>
      </c>
      <c r="L273" s="96">
        <v>20453704</v>
      </c>
      <c r="M273" s="96">
        <v>1500</v>
      </c>
    </row>
    <row r="274" spans="1:13" ht="15">
      <c r="A274" s="94" t="s">
        <v>1158</v>
      </c>
      <c r="B274" s="222" t="s">
        <v>1943</v>
      </c>
      <c r="C274" s="77"/>
      <c r="D274" s="46">
        <f t="shared" si="8"/>
        <v>601917</v>
      </c>
      <c r="E274" s="77"/>
      <c r="F274" s="96">
        <v>601917</v>
      </c>
      <c r="H274" s="94" t="s">
        <v>1292</v>
      </c>
      <c r="I274" s="222" t="s">
        <v>1979</v>
      </c>
      <c r="J274" s="77"/>
      <c r="K274" s="46">
        <f t="shared" si="9"/>
        <v>46594</v>
      </c>
      <c r="L274" s="77"/>
      <c r="M274" s="96">
        <v>46594</v>
      </c>
    </row>
    <row r="275" spans="1:13" ht="15">
      <c r="A275" s="94" t="s">
        <v>1161</v>
      </c>
      <c r="B275" s="222" t="s">
        <v>2224</v>
      </c>
      <c r="C275" s="77"/>
      <c r="D275" s="46">
        <f t="shared" si="8"/>
        <v>100229</v>
      </c>
      <c r="E275" s="77"/>
      <c r="F275" s="96">
        <v>100229</v>
      </c>
      <c r="H275" s="94" t="s">
        <v>1295</v>
      </c>
      <c r="I275" s="222" t="s">
        <v>1980</v>
      </c>
      <c r="J275" s="77"/>
      <c r="K275" s="46">
        <f t="shared" si="9"/>
        <v>191664</v>
      </c>
      <c r="L275" s="77"/>
      <c r="M275" s="96">
        <v>191664</v>
      </c>
    </row>
    <row r="276" spans="1:13" ht="15">
      <c r="A276" s="94" t="s">
        <v>1164</v>
      </c>
      <c r="B276" s="222" t="s">
        <v>1944</v>
      </c>
      <c r="C276" s="77"/>
      <c r="D276" s="46">
        <f t="shared" si="8"/>
        <v>765591</v>
      </c>
      <c r="E276" s="96">
        <v>281151</v>
      </c>
      <c r="F276" s="96">
        <v>484440</v>
      </c>
      <c r="H276" s="94" t="s">
        <v>1301</v>
      </c>
      <c r="I276" s="222" t="s">
        <v>1981</v>
      </c>
      <c r="J276" s="96">
        <v>800</v>
      </c>
      <c r="K276" s="46">
        <f t="shared" si="9"/>
        <v>59500</v>
      </c>
      <c r="L276" s="77"/>
      <c r="M276" s="96">
        <v>59500</v>
      </c>
    </row>
    <row r="277" spans="1:13" ht="15">
      <c r="A277" s="94" t="s">
        <v>1167</v>
      </c>
      <c r="B277" s="222" t="s">
        <v>1945</v>
      </c>
      <c r="C277" s="96">
        <v>105502</v>
      </c>
      <c r="D277" s="46">
        <f t="shared" si="8"/>
        <v>2732428</v>
      </c>
      <c r="E277" s="96">
        <v>531180</v>
      </c>
      <c r="F277" s="96">
        <v>2201248</v>
      </c>
      <c r="H277" s="94" t="s">
        <v>1304</v>
      </c>
      <c r="I277" s="222" t="s">
        <v>1982</v>
      </c>
      <c r="J277" s="77"/>
      <c r="K277" s="46">
        <f t="shared" si="9"/>
        <v>79500</v>
      </c>
      <c r="L277" s="77"/>
      <c r="M277" s="96">
        <v>79500</v>
      </c>
    </row>
    <row r="278" spans="1:13" ht="15">
      <c r="A278" s="94" t="s">
        <v>1170</v>
      </c>
      <c r="B278" s="222" t="s">
        <v>1946</v>
      </c>
      <c r="C278" s="77"/>
      <c r="D278" s="46">
        <f t="shared" si="8"/>
        <v>1</v>
      </c>
      <c r="E278" s="77"/>
      <c r="F278" s="96">
        <v>1</v>
      </c>
      <c r="H278" s="94" t="s">
        <v>1310</v>
      </c>
      <c r="I278" s="222" t="s">
        <v>1983</v>
      </c>
      <c r="J278" s="96">
        <v>95000</v>
      </c>
      <c r="K278" s="46">
        <f t="shared" si="9"/>
        <v>829750</v>
      </c>
      <c r="L278" s="77"/>
      <c r="M278" s="96">
        <v>829750</v>
      </c>
    </row>
    <row r="279" spans="1:13" ht="15">
      <c r="A279" s="94" t="s">
        <v>1173</v>
      </c>
      <c r="B279" s="222" t="s">
        <v>1947</v>
      </c>
      <c r="C279" s="77"/>
      <c r="D279" s="46">
        <f t="shared" si="8"/>
        <v>440563</v>
      </c>
      <c r="E279" s="96">
        <v>158600</v>
      </c>
      <c r="F279" s="96">
        <v>281963</v>
      </c>
      <c r="H279" s="94" t="s">
        <v>1313</v>
      </c>
      <c r="I279" s="222" t="s">
        <v>1984</v>
      </c>
      <c r="J279" s="77"/>
      <c r="K279" s="46">
        <f t="shared" si="9"/>
        <v>53722</v>
      </c>
      <c r="L279" s="77"/>
      <c r="M279" s="96">
        <v>53722</v>
      </c>
    </row>
    <row r="280" spans="1:13" ht="15">
      <c r="A280" s="94" t="s">
        <v>1176</v>
      </c>
      <c r="B280" s="222" t="s">
        <v>1948</v>
      </c>
      <c r="C280" s="96">
        <v>200</v>
      </c>
      <c r="D280" s="46">
        <f t="shared" si="8"/>
        <v>105776</v>
      </c>
      <c r="E280" s="77"/>
      <c r="F280" s="96">
        <v>105776</v>
      </c>
      <c r="H280" s="94" t="s">
        <v>1316</v>
      </c>
      <c r="I280" s="222" t="s">
        <v>1985</v>
      </c>
      <c r="J280" s="77"/>
      <c r="K280" s="46">
        <f t="shared" si="9"/>
        <v>13500</v>
      </c>
      <c r="L280" s="77"/>
      <c r="M280" s="96">
        <v>13500</v>
      </c>
    </row>
    <row r="281" spans="1:13" ht="15">
      <c r="A281" s="94" t="s">
        <v>1179</v>
      </c>
      <c r="B281" s="222" t="s">
        <v>2225</v>
      </c>
      <c r="C281" s="96">
        <v>243000</v>
      </c>
      <c r="D281" s="46">
        <f t="shared" si="8"/>
        <v>1465512</v>
      </c>
      <c r="E281" s="96">
        <v>83950</v>
      </c>
      <c r="F281" s="96">
        <v>1381562</v>
      </c>
      <c r="H281" s="94" t="s">
        <v>1319</v>
      </c>
      <c r="I281" s="222" t="s">
        <v>1986</v>
      </c>
      <c r="J281" s="96">
        <v>77900</v>
      </c>
      <c r="K281" s="46">
        <f t="shared" si="9"/>
        <v>297472</v>
      </c>
      <c r="L281" s="77"/>
      <c r="M281" s="96">
        <v>297472</v>
      </c>
    </row>
    <row r="282" spans="1:13" ht="15">
      <c r="A282" s="94" t="s">
        <v>1182</v>
      </c>
      <c r="B282" s="222" t="s">
        <v>1949</v>
      </c>
      <c r="C282" s="77"/>
      <c r="D282" s="46">
        <f t="shared" si="8"/>
        <v>446836</v>
      </c>
      <c r="E282" s="96">
        <v>60000</v>
      </c>
      <c r="F282" s="96">
        <v>386836</v>
      </c>
      <c r="H282" s="94" t="s">
        <v>1322</v>
      </c>
      <c r="I282" s="222" t="s">
        <v>1987</v>
      </c>
      <c r="J282" s="96">
        <v>545295</v>
      </c>
      <c r="K282" s="46">
        <f t="shared" si="9"/>
        <v>167274</v>
      </c>
      <c r="L282" s="77"/>
      <c r="M282" s="96">
        <v>167274</v>
      </c>
    </row>
    <row r="283" spans="1:13" ht="15">
      <c r="A283" s="94" t="s">
        <v>1185</v>
      </c>
      <c r="B283" s="222" t="s">
        <v>1950</v>
      </c>
      <c r="C283" s="77"/>
      <c r="D283" s="46">
        <f t="shared" si="8"/>
        <v>286750</v>
      </c>
      <c r="E283" s="96">
        <v>15000</v>
      </c>
      <c r="F283" s="96">
        <v>271750</v>
      </c>
      <c r="H283" s="94" t="s">
        <v>1325</v>
      </c>
      <c r="I283" s="222" t="s">
        <v>2227</v>
      </c>
      <c r="J283" s="77"/>
      <c r="K283" s="46">
        <f t="shared" si="9"/>
        <v>8000</v>
      </c>
      <c r="L283" s="77"/>
      <c r="M283" s="96">
        <v>8000</v>
      </c>
    </row>
    <row r="284" spans="1:13" ht="15">
      <c r="A284" s="94" t="s">
        <v>1188</v>
      </c>
      <c r="B284" s="222" t="s">
        <v>1951</v>
      </c>
      <c r="C284" s="77"/>
      <c r="D284" s="46">
        <f t="shared" si="8"/>
        <v>123015</v>
      </c>
      <c r="E284" s="77"/>
      <c r="F284" s="96">
        <v>123015</v>
      </c>
      <c r="H284" s="94" t="s">
        <v>1328</v>
      </c>
      <c r="I284" s="222" t="s">
        <v>2285</v>
      </c>
      <c r="J284" s="77"/>
      <c r="K284" s="46">
        <f t="shared" si="9"/>
        <v>853950</v>
      </c>
      <c r="L284" s="77"/>
      <c r="M284" s="96">
        <v>853950</v>
      </c>
    </row>
    <row r="285" spans="1:13" ht="15">
      <c r="A285" s="94" t="s">
        <v>1191</v>
      </c>
      <c r="B285" s="222" t="s">
        <v>1899</v>
      </c>
      <c r="C285" s="96">
        <v>3494816</v>
      </c>
      <c r="D285" s="46">
        <f t="shared" si="8"/>
        <v>1304697</v>
      </c>
      <c r="E285" s="96">
        <v>23500</v>
      </c>
      <c r="F285" s="96">
        <v>1281197</v>
      </c>
      <c r="H285" s="94" t="s">
        <v>1331</v>
      </c>
      <c r="I285" s="222" t="s">
        <v>1988</v>
      </c>
      <c r="J285" s="96">
        <v>50000</v>
      </c>
      <c r="K285" s="46">
        <f t="shared" si="9"/>
        <v>2500</v>
      </c>
      <c r="L285" s="77"/>
      <c r="M285" s="96">
        <v>2500</v>
      </c>
    </row>
    <row r="286" spans="1:13" ht="15">
      <c r="A286" s="94" t="s">
        <v>1193</v>
      </c>
      <c r="B286" s="222" t="s">
        <v>1952</v>
      </c>
      <c r="C286" s="77"/>
      <c r="D286" s="46">
        <f t="shared" si="8"/>
        <v>777014</v>
      </c>
      <c r="E286" s="77"/>
      <c r="F286" s="96">
        <v>777014</v>
      </c>
      <c r="H286" s="94" t="s">
        <v>1334</v>
      </c>
      <c r="I286" s="222" t="s">
        <v>1989</v>
      </c>
      <c r="J286" s="96">
        <v>724500</v>
      </c>
      <c r="K286" s="46">
        <f t="shared" si="9"/>
        <v>1185214</v>
      </c>
      <c r="L286" s="77"/>
      <c r="M286" s="96">
        <v>1185214</v>
      </c>
    </row>
    <row r="287" spans="1:13" ht="15">
      <c r="A287" s="94" t="s">
        <v>1195</v>
      </c>
      <c r="B287" s="222" t="s">
        <v>1953</v>
      </c>
      <c r="C287" s="77"/>
      <c r="D287" s="46">
        <f t="shared" si="8"/>
        <v>891775</v>
      </c>
      <c r="E287" s="77"/>
      <c r="F287" s="96">
        <v>891775</v>
      </c>
      <c r="H287" s="94" t="s">
        <v>1337</v>
      </c>
      <c r="I287" s="222" t="s">
        <v>1990</v>
      </c>
      <c r="J287" s="96">
        <v>50000</v>
      </c>
      <c r="K287" s="46">
        <f t="shared" si="9"/>
        <v>1791157</v>
      </c>
      <c r="L287" s="77"/>
      <c r="M287" s="96">
        <v>1791157</v>
      </c>
    </row>
    <row r="288" spans="1:13" ht="15">
      <c r="A288" s="94" t="s">
        <v>1198</v>
      </c>
      <c r="B288" s="222" t="s">
        <v>1954</v>
      </c>
      <c r="C288" s="77"/>
      <c r="D288" s="46">
        <f t="shared" si="8"/>
        <v>1456589</v>
      </c>
      <c r="E288" s="77"/>
      <c r="F288" s="96">
        <v>1456589</v>
      </c>
      <c r="H288" s="94" t="s">
        <v>1340</v>
      </c>
      <c r="I288" s="222" t="s">
        <v>1991</v>
      </c>
      <c r="J288" s="77"/>
      <c r="K288" s="46">
        <f t="shared" si="9"/>
        <v>4600</v>
      </c>
      <c r="L288" s="77"/>
      <c r="M288" s="96">
        <v>4600</v>
      </c>
    </row>
    <row r="289" spans="1:13" ht="15">
      <c r="A289" s="94" t="s">
        <v>1201</v>
      </c>
      <c r="B289" s="222" t="s">
        <v>1955</v>
      </c>
      <c r="C289" s="96">
        <v>4853000</v>
      </c>
      <c r="D289" s="46">
        <f t="shared" si="8"/>
        <v>2731539</v>
      </c>
      <c r="E289" s="96">
        <v>470162</v>
      </c>
      <c r="F289" s="96">
        <v>2261377</v>
      </c>
      <c r="H289" s="94" t="s">
        <v>1343</v>
      </c>
      <c r="I289" s="222" t="s">
        <v>1992</v>
      </c>
      <c r="J289" s="96">
        <v>1</v>
      </c>
      <c r="K289" s="46">
        <f t="shared" si="9"/>
        <v>886008</v>
      </c>
      <c r="L289" s="77"/>
      <c r="M289" s="96">
        <v>886008</v>
      </c>
    </row>
    <row r="290" spans="1:13" ht="15">
      <c r="A290" s="94" t="s">
        <v>1204</v>
      </c>
      <c r="B290" s="222" t="s">
        <v>1956</v>
      </c>
      <c r="C290" s="96">
        <v>1</v>
      </c>
      <c r="D290" s="46">
        <f t="shared" si="8"/>
        <v>1501132</v>
      </c>
      <c r="E290" s="96">
        <v>40000</v>
      </c>
      <c r="F290" s="96">
        <v>1461132</v>
      </c>
      <c r="H290" s="94" t="s">
        <v>1346</v>
      </c>
      <c r="I290" s="222" t="s">
        <v>1993</v>
      </c>
      <c r="J290" s="96">
        <v>5000</v>
      </c>
      <c r="K290" s="46">
        <f t="shared" si="9"/>
        <v>111919</v>
      </c>
      <c r="L290" s="77"/>
      <c r="M290" s="96">
        <v>111919</v>
      </c>
    </row>
    <row r="291" spans="1:13" ht="15">
      <c r="A291" s="94" t="s">
        <v>1207</v>
      </c>
      <c r="B291" s="222" t="s">
        <v>1957</v>
      </c>
      <c r="C291" s="77"/>
      <c r="D291" s="46">
        <f t="shared" si="8"/>
        <v>94962</v>
      </c>
      <c r="E291" s="77"/>
      <c r="F291" s="96">
        <v>94962</v>
      </c>
      <c r="H291" s="94" t="s">
        <v>1349</v>
      </c>
      <c r="I291" s="222" t="s">
        <v>1994</v>
      </c>
      <c r="J291" s="77"/>
      <c r="K291" s="46">
        <f t="shared" si="9"/>
        <v>13000</v>
      </c>
      <c r="L291" s="77"/>
      <c r="M291" s="96">
        <v>13000</v>
      </c>
    </row>
    <row r="292" spans="1:13" ht="15">
      <c r="A292" s="94" t="s">
        <v>1210</v>
      </c>
      <c r="B292" s="222" t="s">
        <v>2144</v>
      </c>
      <c r="C292" s="96">
        <v>90973</v>
      </c>
      <c r="D292" s="46">
        <f t="shared" si="8"/>
        <v>113039</v>
      </c>
      <c r="E292" s="77"/>
      <c r="F292" s="96">
        <v>113039</v>
      </c>
      <c r="H292" s="94" t="s">
        <v>1352</v>
      </c>
      <c r="I292" s="222" t="s">
        <v>1995</v>
      </c>
      <c r="J292" s="77"/>
      <c r="K292" s="46">
        <f t="shared" si="9"/>
        <v>350</v>
      </c>
      <c r="L292" s="77"/>
      <c r="M292" s="96">
        <v>350</v>
      </c>
    </row>
    <row r="293" spans="1:13" ht="15">
      <c r="A293" s="94" t="s">
        <v>1213</v>
      </c>
      <c r="B293" s="222" t="s">
        <v>1958</v>
      </c>
      <c r="C293" s="96">
        <v>304676</v>
      </c>
      <c r="D293" s="46">
        <f t="shared" si="8"/>
        <v>1738086</v>
      </c>
      <c r="E293" s="96">
        <v>381450</v>
      </c>
      <c r="F293" s="96">
        <v>1356636</v>
      </c>
      <c r="H293" s="94" t="s">
        <v>1355</v>
      </c>
      <c r="I293" s="222" t="s">
        <v>2162</v>
      </c>
      <c r="J293" s="77"/>
      <c r="K293" s="46">
        <f t="shared" si="9"/>
        <v>9100</v>
      </c>
      <c r="L293" s="77"/>
      <c r="M293" s="96">
        <v>9100</v>
      </c>
    </row>
    <row r="294" spans="1:13" ht="15">
      <c r="A294" s="94" t="s">
        <v>1216</v>
      </c>
      <c r="B294" s="222" t="s">
        <v>1959</v>
      </c>
      <c r="C294" s="77"/>
      <c r="D294" s="46">
        <f t="shared" si="8"/>
        <v>872996</v>
      </c>
      <c r="E294" s="96">
        <v>217880</v>
      </c>
      <c r="F294" s="96">
        <v>655116</v>
      </c>
      <c r="H294" s="94" t="s">
        <v>1358</v>
      </c>
      <c r="I294" s="222" t="s">
        <v>1996</v>
      </c>
      <c r="J294" s="96">
        <v>55275</v>
      </c>
      <c r="K294" s="46">
        <f t="shared" si="9"/>
        <v>30250</v>
      </c>
      <c r="L294" s="77"/>
      <c r="M294" s="96">
        <v>30250</v>
      </c>
    </row>
    <row r="295" spans="1:13" ht="15">
      <c r="A295" s="94" t="s">
        <v>1219</v>
      </c>
      <c r="B295" s="222" t="s">
        <v>1960</v>
      </c>
      <c r="C295" s="77"/>
      <c r="D295" s="46">
        <f t="shared" si="8"/>
        <v>530334</v>
      </c>
      <c r="E295" s="96">
        <v>288700</v>
      </c>
      <c r="F295" s="96">
        <v>241634</v>
      </c>
      <c r="H295" s="94" t="s">
        <v>1361</v>
      </c>
      <c r="I295" s="222" t="s">
        <v>2238</v>
      </c>
      <c r="J295" s="77"/>
      <c r="K295" s="46">
        <f t="shared" si="9"/>
        <v>15060</v>
      </c>
      <c r="L295" s="77"/>
      <c r="M295" s="96">
        <v>15060</v>
      </c>
    </row>
    <row r="296" spans="1:13" ht="15">
      <c r="A296" s="94" t="s">
        <v>1222</v>
      </c>
      <c r="B296" s="222" t="s">
        <v>1961</v>
      </c>
      <c r="C296" s="77"/>
      <c r="D296" s="46">
        <f t="shared" si="8"/>
        <v>166722</v>
      </c>
      <c r="E296" s="96">
        <v>69500</v>
      </c>
      <c r="F296" s="96">
        <v>97222</v>
      </c>
      <c r="H296" s="94" t="s">
        <v>1369</v>
      </c>
      <c r="I296" s="222" t="s">
        <v>1999</v>
      </c>
      <c r="J296" s="96">
        <v>94000</v>
      </c>
      <c r="K296" s="46">
        <f t="shared" si="9"/>
        <v>2500</v>
      </c>
      <c r="L296" s="77"/>
      <c r="M296" s="96">
        <v>2500</v>
      </c>
    </row>
    <row r="297" spans="1:13" ht="15">
      <c r="A297" s="94" t="s">
        <v>1225</v>
      </c>
      <c r="B297" s="222" t="s">
        <v>1962</v>
      </c>
      <c r="C297" s="96">
        <v>8042466</v>
      </c>
      <c r="D297" s="46">
        <f t="shared" si="8"/>
        <v>2741927</v>
      </c>
      <c r="E297" s="96">
        <v>1411151</v>
      </c>
      <c r="F297" s="96">
        <v>1330776</v>
      </c>
      <c r="H297" s="94" t="s">
        <v>1377</v>
      </c>
      <c r="I297" s="222" t="s">
        <v>2002</v>
      </c>
      <c r="J297" s="96">
        <v>70000</v>
      </c>
      <c r="K297" s="46">
        <f t="shared" si="9"/>
        <v>318801</v>
      </c>
      <c r="L297" s="96">
        <v>126500</v>
      </c>
      <c r="M297" s="96">
        <v>192301</v>
      </c>
    </row>
    <row r="298" spans="1:13" ht="15">
      <c r="A298" s="94" t="s">
        <v>1229</v>
      </c>
      <c r="B298" s="222" t="s">
        <v>1963</v>
      </c>
      <c r="C298" s="77"/>
      <c r="D298" s="46">
        <f t="shared" si="8"/>
        <v>67605</v>
      </c>
      <c r="E298" s="77"/>
      <c r="F298" s="96">
        <v>67605</v>
      </c>
      <c r="H298" s="94" t="s">
        <v>1380</v>
      </c>
      <c r="I298" s="222" t="s">
        <v>2003</v>
      </c>
      <c r="J298" s="96">
        <v>124900</v>
      </c>
      <c r="K298" s="46">
        <f t="shared" si="9"/>
        <v>3204382</v>
      </c>
      <c r="L298" s="77"/>
      <c r="M298" s="96">
        <v>3204382</v>
      </c>
    </row>
    <row r="299" spans="1:13" ht="15">
      <c r="A299" s="94" t="s">
        <v>1232</v>
      </c>
      <c r="B299" s="222" t="s">
        <v>1964</v>
      </c>
      <c r="C299" s="77"/>
      <c r="D299" s="46">
        <f t="shared" si="8"/>
        <v>53486</v>
      </c>
      <c r="E299" s="96">
        <v>30301</v>
      </c>
      <c r="F299" s="96">
        <v>23185</v>
      </c>
      <c r="H299" s="94" t="s">
        <v>1383</v>
      </c>
      <c r="I299" s="222" t="s">
        <v>2004</v>
      </c>
      <c r="J299" s="77"/>
      <c r="K299" s="46">
        <f t="shared" si="9"/>
        <v>111300</v>
      </c>
      <c r="L299" s="77"/>
      <c r="M299" s="96">
        <v>111300</v>
      </c>
    </row>
    <row r="300" spans="1:13" ht="15">
      <c r="A300" s="94" t="s">
        <v>1235</v>
      </c>
      <c r="B300" s="222" t="s">
        <v>1965</v>
      </c>
      <c r="C300" s="96">
        <v>1670000</v>
      </c>
      <c r="D300" s="46">
        <f t="shared" si="8"/>
        <v>198656</v>
      </c>
      <c r="E300" s="77"/>
      <c r="F300" s="96">
        <v>198656</v>
      </c>
      <c r="H300" s="94" t="s">
        <v>1387</v>
      </c>
      <c r="I300" s="222" t="s">
        <v>2005</v>
      </c>
      <c r="J300" s="77"/>
      <c r="K300" s="46">
        <f t="shared" si="9"/>
        <v>0</v>
      </c>
      <c r="L300" s="77"/>
      <c r="M300" s="96">
        <v>0</v>
      </c>
    </row>
    <row r="301" spans="1:13" ht="15">
      <c r="A301" s="94" t="s">
        <v>1238</v>
      </c>
      <c r="B301" s="222" t="s">
        <v>1966</v>
      </c>
      <c r="C301" s="77"/>
      <c r="D301" s="46">
        <f t="shared" si="8"/>
        <v>526259</v>
      </c>
      <c r="E301" s="96">
        <v>453750</v>
      </c>
      <c r="F301" s="96">
        <v>72509</v>
      </c>
      <c r="H301" s="94" t="s">
        <v>1390</v>
      </c>
      <c r="I301" s="222" t="s">
        <v>2006</v>
      </c>
      <c r="J301" s="77"/>
      <c r="K301" s="46">
        <f t="shared" si="9"/>
        <v>149550</v>
      </c>
      <c r="L301" s="77"/>
      <c r="M301" s="96">
        <v>149550</v>
      </c>
    </row>
    <row r="302" spans="1:13" ht="15">
      <c r="A302" s="94" t="s">
        <v>1241</v>
      </c>
      <c r="B302" s="222" t="s">
        <v>2273</v>
      </c>
      <c r="C302" s="96">
        <v>1000</v>
      </c>
      <c r="D302" s="46">
        <f t="shared" si="8"/>
        <v>164035</v>
      </c>
      <c r="E302" s="77"/>
      <c r="F302" s="96">
        <v>164035</v>
      </c>
      <c r="H302" s="94" t="s">
        <v>1396</v>
      </c>
      <c r="I302" s="222" t="s">
        <v>2008</v>
      </c>
      <c r="J302" s="96">
        <v>30000</v>
      </c>
      <c r="K302" s="46">
        <f t="shared" si="9"/>
        <v>40387</v>
      </c>
      <c r="L302" s="77"/>
      <c r="M302" s="96">
        <v>40387</v>
      </c>
    </row>
    <row r="303" spans="1:13" ht="15">
      <c r="A303" s="94" t="s">
        <v>1244</v>
      </c>
      <c r="B303" s="222" t="s">
        <v>2248</v>
      </c>
      <c r="C303" s="96">
        <v>105900</v>
      </c>
      <c r="D303" s="46">
        <f t="shared" si="8"/>
        <v>389531</v>
      </c>
      <c r="E303" s="96">
        <v>800</v>
      </c>
      <c r="F303" s="96">
        <v>388731</v>
      </c>
      <c r="H303" s="94" t="s">
        <v>1405</v>
      </c>
      <c r="I303" s="222" t="s">
        <v>2009</v>
      </c>
      <c r="J303" s="96">
        <v>30600</v>
      </c>
      <c r="K303" s="46">
        <f t="shared" si="9"/>
        <v>473500</v>
      </c>
      <c r="L303" s="77"/>
      <c r="M303" s="96">
        <v>473500</v>
      </c>
    </row>
    <row r="304" spans="1:13" ht="15">
      <c r="A304" s="94" t="s">
        <v>1247</v>
      </c>
      <c r="B304" s="222" t="s">
        <v>1967</v>
      </c>
      <c r="C304" s="96">
        <v>1019800</v>
      </c>
      <c r="D304" s="46">
        <f t="shared" si="8"/>
        <v>524788</v>
      </c>
      <c r="E304" s="96">
        <v>162500</v>
      </c>
      <c r="F304" s="96">
        <v>362288</v>
      </c>
      <c r="H304" s="94" t="s">
        <v>1411</v>
      </c>
      <c r="I304" s="222" t="s">
        <v>2011</v>
      </c>
      <c r="J304" s="77"/>
      <c r="K304" s="46">
        <f t="shared" si="9"/>
        <v>334884</v>
      </c>
      <c r="L304" s="77"/>
      <c r="M304" s="96">
        <v>334884</v>
      </c>
    </row>
    <row r="305" spans="1:13" ht="15">
      <c r="A305" s="94" t="s">
        <v>1250</v>
      </c>
      <c r="B305" s="222" t="s">
        <v>1968</v>
      </c>
      <c r="C305" s="96">
        <v>250</v>
      </c>
      <c r="D305" s="46">
        <f t="shared" si="8"/>
        <v>351264</v>
      </c>
      <c r="E305" s="96">
        <v>135000</v>
      </c>
      <c r="F305" s="96">
        <v>216264</v>
      </c>
      <c r="H305" s="94" t="s">
        <v>1414</v>
      </c>
      <c r="I305" s="222" t="s">
        <v>2228</v>
      </c>
      <c r="J305" s="77"/>
      <c r="K305" s="46">
        <f t="shared" si="9"/>
        <v>2592543</v>
      </c>
      <c r="L305" s="77"/>
      <c r="M305" s="96">
        <v>2592543</v>
      </c>
    </row>
    <row r="306" spans="1:13" ht="15">
      <c r="A306" s="94" t="s">
        <v>1253</v>
      </c>
      <c r="B306" s="222" t="s">
        <v>1969</v>
      </c>
      <c r="C306" s="77"/>
      <c r="D306" s="46">
        <f t="shared" si="8"/>
        <v>630534</v>
      </c>
      <c r="E306" s="96">
        <v>28200</v>
      </c>
      <c r="F306" s="96">
        <v>602334</v>
      </c>
      <c r="H306" s="94" t="s">
        <v>1417</v>
      </c>
      <c r="I306" s="222" t="s">
        <v>2012</v>
      </c>
      <c r="J306" s="96">
        <v>758000</v>
      </c>
      <c r="K306" s="46">
        <f t="shared" si="9"/>
        <v>1734028</v>
      </c>
      <c r="L306" s="77"/>
      <c r="M306" s="96">
        <v>1734028</v>
      </c>
    </row>
    <row r="307" spans="1:13" ht="15">
      <c r="A307" s="94" t="s">
        <v>1256</v>
      </c>
      <c r="B307" s="222" t="s">
        <v>1970</v>
      </c>
      <c r="C307" s="96">
        <v>1677800</v>
      </c>
      <c r="D307" s="46">
        <f t="shared" si="8"/>
        <v>837300</v>
      </c>
      <c r="E307" s="96">
        <v>448500</v>
      </c>
      <c r="F307" s="96">
        <v>388800</v>
      </c>
      <c r="H307" s="94" t="s">
        <v>1423</v>
      </c>
      <c r="I307" s="222" t="s">
        <v>2013</v>
      </c>
      <c r="J307" s="96">
        <v>640500</v>
      </c>
      <c r="K307" s="46">
        <f t="shared" si="9"/>
        <v>0</v>
      </c>
      <c r="L307" s="77"/>
      <c r="M307" s="77"/>
    </row>
    <row r="308" spans="1:13" ht="15">
      <c r="A308" s="94" t="s">
        <v>1259</v>
      </c>
      <c r="B308" s="222" t="s">
        <v>1971</v>
      </c>
      <c r="C308" s="77"/>
      <c r="D308" s="46">
        <f t="shared" si="8"/>
        <v>345266</v>
      </c>
      <c r="E308" s="96">
        <v>21450</v>
      </c>
      <c r="F308" s="96">
        <v>323816</v>
      </c>
      <c r="H308" s="94" t="s">
        <v>1426</v>
      </c>
      <c r="I308" s="222" t="s">
        <v>2014</v>
      </c>
      <c r="J308" s="96">
        <v>14250</v>
      </c>
      <c r="K308" s="46">
        <f t="shared" si="9"/>
        <v>312227</v>
      </c>
      <c r="L308" s="77"/>
      <c r="M308" s="96">
        <v>312227</v>
      </c>
    </row>
    <row r="309" spans="1:13" ht="15">
      <c r="A309" s="94" t="s">
        <v>1262</v>
      </c>
      <c r="B309" s="222" t="s">
        <v>1972</v>
      </c>
      <c r="C309" s="77"/>
      <c r="D309" s="46">
        <f t="shared" si="8"/>
        <v>76850</v>
      </c>
      <c r="E309" s="96">
        <v>21950</v>
      </c>
      <c r="F309" s="96">
        <v>54900</v>
      </c>
      <c r="H309" s="94" t="s">
        <v>1429</v>
      </c>
      <c r="I309" s="222" t="s">
        <v>2015</v>
      </c>
      <c r="J309" s="77"/>
      <c r="K309" s="46">
        <f t="shared" si="9"/>
        <v>5900</v>
      </c>
      <c r="L309" s="77"/>
      <c r="M309" s="96">
        <v>5900</v>
      </c>
    </row>
    <row r="310" spans="1:13" ht="15">
      <c r="A310" s="94" t="s">
        <v>1265</v>
      </c>
      <c r="B310" s="222" t="s">
        <v>1973</v>
      </c>
      <c r="C310" s="96">
        <v>507020</v>
      </c>
      <c r="D310" s="46">
        <f t="shared" si="8"/>
        <v>417954</v>
      </c>
      <c r="E310" s="96">
        <v>93800</v>
      </c>
      <c r="F310" s="96">
        <v>324154</v>
      </c>
      <c r="H310" s="94" t="s">
        <v>1435</v>
      </c>
      <c r="I310" s="222" t="s">
        <v>2017</v>
      </c>
      <c r="J310" s="77"/>
      <c r="K310" s="46">
        <f t="shared" si="9"/>
        <v>128147</v>
      </c>
      <c r="L310" s="77"/>
      <c r="M310" s="96">
        <v>128147</v>
      </c>
    </row>
    <row r="311" spans="1:13" ht="15">
      <c r="A311" s="94" t="s">
        <v>1268</v>
      </c>
      <c r="B311" s="222" t="s">
        <v>1974</v>
      </c>
      <c r="C311" s="77"/>
      <c r="D311" s="46">
        <f t="shared" si="8"/>
        <v>12000</v>
      </c>
      <c r="E311" s="77"/>
      <c r="F311" s="96">
        <v>12000</v>
      </c>
      <c r="H311" s="94" t="s">
        <v>1438</v>
      </c>
      <c r="I311" s="222" t="s">
        <v>2018</v>
      </c>
      <c r="J311" s="77"/>
      <c r="K311" s="46">
        <f t="shared" si="9"/>
        <v>22112</v>
      </c>
      <c r="L311" s="77"/>
      <c r="M311" s="96">
        <v>22112</v>
      </c>
    </row>
    <row r="312" spans="1:13" ht="15">
      <c r="A312" s="94" t="s">
        <v>1271</v>
      </c>
      <c r="B312" s="222" t="s">
        <v>1975</v>
      </c>
      <c r="C312" s="96">
        <v>129500</v>
      </c>
      <c r="D312" s="46">
        <f t="shared" si="8"/>
        <v>168187</v>
      </c>
      <c r="E312" s="96">
        <v>82500</v>
      </c>
      <c r="F312" s="96">
        <v>85687</v>
      </c>
      <c r="H312" s="94" t="s">
        <v>1441</v>
      </c>
      <c r="I312" s="222" t="s">
        <v>2249</v>
      </c>
      <c r="J312" s="77"/>
      <c r="K312" s="46">
        <f t="shared" si="9"/>
        <v>1500</v>
      </c>
      <c r="L312" s="77"/>
      <c r="M312" s="96">
        <v>1500</v>
      </c>
    </row>
    <row r="313" spans="1:13" ht="15">
      <c r="A313" s="94" t="s">
        <v>1274</v>
      </c>
      <c r="B313" s="222" t="s">
        <v>1976</v>
      </c>
      <c r="C313" s="96">
        <v>910055</v>
      </c>
      <c r="D313" s="46">
        <f t="shared" si="8"/>
        <v>1393376</v>
      </c>
      <c r="E313" s="96">
        <v>310260</v>
      </c>
      <c r="F313" s="96">
        <v>1083116</v>
      </c>
      <c r="H313" s="94" t="s">
        <v>1444</v>
      </c>
      <c r="I313" s="222" t="s">
        <v>2019</v>
      </c>
      <c r="J313" s="77"/>
      <c r="K313" s="46">
        <f t="shared" si="9"/>
        <v>3004</v>
      </c>
      <c r="L313" s="77"/>
      <c r="M313" s="96">
        <v>3004</v>
      </c>
    </row>
    <row r="314" spans="1:13" ht="15">
      <c r="A314" s="94" t="s">
        <v>1277</v>
      </c>
      <c r="B314" s="222" t="s">
        <v>2226</v>
      </c>
      <c r="C314" s="96">
        <v>175000</v>
      </c>
      <c r="D314" s="46">
        <f t="shared" si="8"/>
        <v>188385</v>
      </c>
      <c r="E314" s="96">
        <v>86850</v>
      </c>
      <c r="F314" s="96">
        <v>101535</v>
      </c>
      <c r="H314" s="94" t="s">
        <v>1447</v>
      </c>
      <c r="I314" s="222" t="s">
        <v>2020</v>
      </c>
      <c r="J314" s="77"/>
      <c r="K314" s="46">
        <f t="shared" si="9"/>
        <v>180225</v>
      </c>
      <c r="L314" s="77"/>
      <c r="M314" s="96">
        <v>180225</v>
      </c>
    </row>
    <row r="315" spans="1:13" ht="15">
      <c r="A315" s="94" t="s">
        <v>1280</v>
      </c>
      <c r="B315" s="222" t="s">
        <v>1977</v>
      </c>
      <c r="C315" s="96">
        <v>242000</v>
      </c>
      <c r="D315" s="46">
        <f t="shared" si="8"/>
        <v>165885</v>
      </c>
      <c r="E315" s="77"/>
      <c r="F315" s="96">
        <v>165885</v>
      </c>
      <c r="H315" s="94" t="s">
        <v>1450</v>
      </c>
      <c r="I315" s="222" t="s">
        <v>2021</v>
      </c>
      <c r="J315" s="96">
        <v>1</v>
      </c>
      <c r="K315" s="46">
        <f t="shared" si="9"/>
        <v>1087406</v>
      </c>
      <c r="L315" s="77"/>
      <c r="M315" s="96">
        <v>1087406</v>
      </c>
    </row>
    <row r="316" spans="1:13" ht="15">
      <c r="A316" s="94" t="s">
        <v>1283</v>
      </c>
      <c r="B316" s="222" t="s">
        <v>1978</v>
      </c>
      <c r="C316" s="96">
        <v>1126010</v>
      </c>
      <c r="D316" s="46">
        <f t="shared" si="8"/>
        <v>1871810</v>
      </c>
      <c r="E316" s="96">
        <v>289402</v>
      </c>
      <c r="F316" s="96">
        <v>1582408</v>
      </c>
      <c r="H316" s="94" t="s">
        <v>1453</v>
      </c>
      <c r="I316" s="222" t="s">
        <v>2022</v>
      </c>
      <c r="J316" s="77"/>
      <c r="K316" s="46">
        <f t="shared" si="9"/>
        <v>2956750</v>
      </c>
      <c r="L316" s="77"/>
      <c r="M316" s="96">
        <v>2956750</v>
      </c>
    </row>
    <row r="317" spans="1:13" ht="15">
      <c r="A317" s="94" t="s">
        <v>1289</v>
      </c>
      <c r="B317" s="222" t="s">
        <v>2284</v>
      </c>
      <c r="C317" s="77"/>
      <c r="D317" s="46">
        <f t="shared" si="8"/>
        <v>233293</v>
      </c>
      <c r="E317" s="96">
        <v>65550</v>
      </c>
      <c r="F317" s="96">
        <v>167743</v>
      </c>
      <c r="H317" s="94" t="s">
        <v>1456</v>
      </c>
      <c r="I317" s="222" t="s">
        <v>2023</v>
      </c>
      <c r="J317" s="77"/>
      <c r="K317" s="46">
        <f t="shared" si="9"/>
        <v>2144621</v>
      </c>
      <c r="L317" s="77"/>
      <c r="M317" s="96">
        <v>2144621</v>
      </c>
    </row>
    <row r="318" spans="1:13" ht="15">
      <c r="A318" s="94" t="s">
        <v>1292</v>
      </c>
      <c r="B318" s="222" t="s">
        <v>1979</v>
      </c>
      <c r="C318" s="77"/>
      <c r="D318" s="46">
        <f t="shared" si="8"/>
        <v>302395</v>
      </c>
      <c r="E318" s="96">
        <v>6450</v>
      </c>
      <c r="F318" s="96">
        <v>295945</v>
      </c>
      <c r="H318" s="94" t="s">
        <v>1459</v>
      </c>
      <c r="I318" s="222" t="s">
        <v>2206</v>
      </c>
      <c r="J318" s="77"/>
      <c r="K318" s="46">
        <f t="shared" si="9"/>
        <v>1103</v>
      </c>
      <c r="L318" s="77"/>
      <c r="M318" s="96">
        <v>1103</v>
      </c>
    </row>
    <row r="319" spans="1:13" ht="15">
      <c r="A319" s="94" t="s">
        <v>1295</v>
      </c>
      <c r="B319" s="222" t="s">
        <v>1980</v>
      </c>
      <c r="C319" s="77"/>
      <c r="D319" s="46">
        <f t="shared" si="8"/>
        <v>440886</v>
      </c>
      <c r="E319" s="96">
        <v>65175</v>
      </c>
      <c r="F319" s="96">
        <v>375711</v>
      </c>
      <c r="H319" s="94" t="s">
        <v>1465</v>
      </c>
      <c r="I319" s="222" t="s">
        <v>2025</v>
      </c>
      <c r="J319" s="77"/>
      <c r="K319" s="46">
        <f t="shared" si="9"/>
        <v>758016</v>
      </c>
      <c r="L319" s="77"/>
      <c r="M319" s="96">
        <v>758016</v>
      </c>
    </row>
    <row r="320" spans="1:13" ht="15">
      <c r="A320" s="94" t="s">
        <v>1298</v>
      </c>
      <c r="B320" s="222" t="s">
        <v>2251</v>
      </c>
      <c r="C320" s="77"/>
      <c r="D320" s="46">
        <f t="shared" si="8"/>
        <v>172500</v>
      </c>
      <c r="E320" s="96">
        <v>138000</v>
      </c>
      <c r="F320" s="96">
        <v>34500</v>
      </c>
      <c r="H320" s="94" t="s">
        <v>1471</v>
      </c>
      <c r="I320" s="222" t="s">
        <v>1119</v>
      </c>
      <c r="J320" s="96">
        <v>82000</v>
      </c>
      <c r="K320" s="46">
        <f t="shared" si="9"/>
        <v>1283403</v>
      </c>
      <c r="L320" s="77"/>
      <c r="M320" s="96">
        <v>1283403</v>
      </c>
    </row>
    <row r="321" spans="1:13" ht="15">
      <c r="A321" s="94" t="s">
        <v>1301</v>
      </c>
      <c r="B321" s="222" t="s">
        <v>1981</v>
      </c>
      <c r="C321" s="96">
        <v>4247476</v>
      </c>
      <c r="D321" s="46">
        <f t="shared" si="8"/>
        <v>1112637</v>
      </c>
      <c r="E321" s="96">
        <v>657000</v>
      </c>
      <c r="F321" s="96">
        <v>455637</v>
      </c>
      <c r="H321" s="94" t="s">
        <v>1474</v>
      </c>
      <c r="I321" s="222" t="s">
        <v>2027</v>
      </c>
      <c r="J321" s="77"/>
      <c r="K321" s="46">
        <f t="shared" si="9"/>
        <v>29300</v>
      </c>
      <c r="L321" s="77"/>
      <c r="M321" s="96">
        <v>29300</v>
      </c>
    </row>
    <row r="322" spans="1:13" ht="15">
      <c r="A322" s="94" t="s">
        <v>1304</v>
      </c>
      <c r="B322" s="222" t="s">
        <v>1982</v>
      </c>
      <c r="C322" s="96">
        <v>1134175</v>
      </c>
      <c r="D322" s="46">
        <f t="shared" si="8"/>
        <v>2098164</v>
      </c>
      <c r="E322" s="96">
        <v>167750</v>
      </c>
      <c r="F322" s="96">
        <v>1930414</v>
      </c>
      <c r="H322" s="94" t="s">
        <v>1477</v>
      </c>
      <c r="I322" s="222" t="s">
        <v>2028</v>
      </c>
      <c r="J322" s="96">
        <v>15800</v>
      </c>
      <c r="K322" s="46">
        <f t="shared" si="9"/>
        <v>294065</v>
      </c>
      <c r="L322" s="96">
        <v>60250</v>
      </c>
      <c r="M322" s="96">
        <v>233815</v>
      </c>
    </row>
    <row r="323" spans="1:13" ht="15">
      <c r="A323" s="94" t="s">
        <v>1307</v>
      </c>
      <c r="B323" s="222" t="s">
        <v>2214</v>
      </c>
      <c r="C323" s="96">
        <v>789300</v>
      </c>
      <c r="D323" s="46">
        <f t="shared" si="8"/>
        <v>361800</v>
      </c>
      <c r="E323" s="77"/>
      <c r="F323" s="96">
        <v>361800</v>
      </c>
      <c r="H323" s="94" t="s">
        <v>1480</v>
      </c>
      <c r="I323" s="222" t="s">
        <v>2029</v>
      </c>
      <c r="J323" s="77"/>
      <c r="K323" s="46">
        <f t="shared" si="9"/>
        <v>278700</v>
      </c>
      <c r="L323" s="77"/>
      <c r="M323" s="96">
        <v>278700</v>
      </c>
    </row>
    <row r="324" spans="1:13" ht="15">
      <c r="A324" s="94" t="s">
        <v>1310</v>
      </c>
      <c r="B324" s="222" t="s">
        <v>1983</v>
      </c>
      <c r="C324" s="96">
        <v>1516150</v>
      </c>
      <c r="D324" s="46">
        <f t="shared" si="8"/>
        <v>1024531</v>
      </c>
      <c r="E324" s="77"/>
      <c r="F324" s="96">
        <v>1024531</v>
      </c>
      <c r="H324" s="94" t="s">
        <v>1483</v>
      </c>
      <c r="I324" s="222" t="s">
        <v>2030</v>
      </c>
      <c r="J324" s="77"/>
      <c r="K324" s="46">
        <f t="shared" si="9"/>
        <v>2500</v>
      </c>
      <c r="L324" s="77"/>
      <c r="M324" s="96">
        <v>2500</v>
      </c>
    </row>
    <row r="325" spans="1:13" ht="15">
      <c r="A325" s="94" t="s">
        <v>1313</v>
      </c>
      <c r="B325" s="222" t="s">
        <v>1984</v>
      </c>
      <c r="C325" s="96">
        <v>118895</v>
      </c>
      <c r="D325" s="46">
        <f t="shared" si="8"/>
        <v>553218</v>
      </c>
      <c r="E325" s="96">
        <v>242380</v>
      </c>
      <c r="F325" s="96">
        <v>310838</v>
      </c>
      <c r="H325" s="94" t="s">
        <v>1489</v>
      </c>
      <c r="I325" s="222" t="s">
        <v>2031</v>
      </c>
      <c r="J325" s="96">
        <v>22100</v>
      </c>
      <c r="K325" s="46">
        <f t="shared" si="9"/>
        <v>22000</v>
      </c>
      <c r="L325" s="77"/>
      <c r="M325" s="96">
        <v>22000</v>
      </c>
    </row>
    <row r="326" spans="1:13" ht="15">
      <c r="A326" s="94" t="s">
        <v>1316</v>
      </c>
      <c r="B326" s="222" t="s">
        <v>1985</v>
      </c>
      <c r="C326" s="96">
        <v>500</v>
      </c>
      <c r="D326" s="46">
        <f t="shared" si="8"/>
        <v>387932</v>
      </c>
      <c r="E326" s="96">
        <v>1</v>
      </c>
      <c r="F326" s="96">
        <v>387931</v>
      </c>
      <c r="H326" s="94" t="s">
        <v>1492</v>
      </c>
      <c r="I326" s="222" t="s">
        <v>2032</v>
      </c>
      <c r="J326" s="77"/>
      <c r="K326" s="46">
        <f t="shared" si="9"/>
        <v>734870</v>
      </c>
      <c r="L326" s="77"/>
      <c r="M326" s="96">
        <v>734870</v>
      </c>
    </row>
    <row r="327" spans="1:13" ht="15">
      <c r="A327" s="94" t="s">
        <v>1319</v>
      </c>
      <c r="B327" s="222" t="s">
        <v>1986</v>
      </c>
      <c r="C327" s="96">
        <v>5110814</v>
      </c>
      <c r="D327" s="46">
        <f aca="true" t="shared" si="10" ref="D327:D390">E327+F327</f>
        <v>3670150</v>
      </c>
      <c r="E327" s="96">
        <v>531401</v>
      </c>
      <c r="F327" s="96">
        <v>3138749</v>
      </c>
      <c r="H327" s="94" t="s">
        <v>1500</v>
      </c>
      <c r="I327" s="222" t="s">
        <v>2033</v>
      </c>
      <c r="J327" s="77"/>
      <c r="K327" s="46">
        <f aca="true" t="shared" si="11" ref="K327:K390">L327+M327</f>
        <v>322250</v>
      </c>
      <c r="L327" s="77"/>
      <c r="M327" s="96">
        <v>322250</v>
      </c>
    </row>
    <row r="328" spans="1:13" ht="15">
      <c r="A328" s="94" t="s">
        <v>1322</v>
      </c>
      <c r="B328" s="222" t="s">
        <v>1987</v>
      </c>
      <c r="C328" s="96">
        <v>215800</v>
      </c>
      <c r="D328" s="46">
        <f t="shared" si="10"/>
        <v>396655</v>
      </c>
      <c r="E328" s="96">
        <v>209000</v>
      </c>
      <c r="F328" s="96">
        <v>187655</v>
      </c>
      <c r="H328" s="94" t="s">
        <v>1504</v>
      </c>
      <c r="I328" s="222" t="s">
        <v>2034</v>
      </c>
      <c r="J328" s="77"/>
      <c r="K328" s="46">
        <f t="shared" si="11"/>
        <v>66550</v>
      </c>
      <c r="L328" s="77"/>
      <c r="M328" s="96">
        <v>66550</v>
      </c>
    </row>
    <row r="329" spans="1:13" ht="15">
      <c r="A329" s="94" t="s">
        <v>1325</v>
      </c>
      <c r="B329" s="222" t="s">
        <v>2227</v>
      </c>
      <c r="C329" s="96">
        <v>50000</v>
      </c>
      <c r="D329" s="46">
        <f t="shared" si="10"/>
        <v>958795</v>
      </c>
      <c r="E329" s="96">
        <v>188200</v>
      </c>
      <c r="F329" s="96">
        <v>770595</v>
      </c>
      <c r="H329" s="94" t="s">
        <v>1507</v>
      </c>
      <c r="I329" s="222" t="s">
        <v>2035</v>
      </c>
      <c r="J329" s="96">
        <v>15196200</v>
      </c>
      <c r="K329" s="46">
        <f t="shared" si="11"/>
        <v>20000</v>
      </c>
      <c r="L329" s="77"/>
      <c r="M329" s="96">
        <v>20000</v>
      </c>
    </row>
    <row r="330" spans="1:13" ht="15">
      <c r="A330" s="94" t="s">
        <v>1328</v>
      </c>
      <c r="B330" s="222" t="s">
        <v>2285</v>
      </c>
      <c r="C330" s="96">
        <v>723000</v>
      </c>
      <c r="D330" s="46">
        <f t="shared" si="10"/>
        <v>3212309</v>
      </c>
      <c r="E330" s="96">
        <v>149400</v>
      </c>
      <c r="F330" s="96">
        <v>3062909</v>
      </c>
      <c r="H330" s="94" t="s">
        <v>1510</v>
      </c>
      <c r="I330" s="222" t="s">
        <v>2036</v>
      </c>
      <c r="J330" s="96">
        <v>1651242</v>
      </c>
      <c r="K330" s="46">
        <f t="shared" si="11"/>
        <v>76425</v>
      </c>
      <c r="L330" s="77"/>
      <c r="M330" s="96">
        <v>76425</v>
      </c>
    </row>
    <row r="331" spans="1:13" ht="15">
      <c r="A331" s="94" t="s">
        <v>1331</v>
      </c>
      <c r="B331" s="222" t="s">
        <v>1988</v>
      </c>
      <c r="C331" s="77"/>
      <c r="D331" s="46">
        <f t="shared" si="10"/>
        <v>58784</v>
      </c>
      <c r="E331" s="77"/>
      <c r="F331" s="96">
        <v>58784</v>
      </c>
      <c r="H331" s="94" t="s">
        <v>1516</v>
      </c>
      <c r="I331" s="222" t="s">
        <v>2037</v>
      </c>
      <c r="J331" s="77"/>
      <c r="K331" s="46">
        <f t="shared" si="11"/>
        <v>106600</v>
      </c>
      <c r="L331" s="77"/>
      <c r="M331" s="96">
        <v>106600</v>
      </c>
    </row>
    <row r="332" spans="1:13" ht="15">
      <c r="A332" s="94" t="s">
        <v>1334</v>
      </c>
      <c r="B332" s="222" t="s">
        <v>1989</v>
      </c>
      <c r="C332" s="96">
        <v>1477500</v>
      </c>
      <c r="D332" s="46">
        <f t="shared" si="10"/>
        <v>579541</v>
      </c>
      <c r="E332" s="77"/>
      <c r="F332" s="96">
        <v>579541</v>
      </c>
      <c r="H332" s="94" t="s">
        <v>1519</v>
      </c>
      <c r="I332" s="222" t="s">
        <v>2038</v>
      </c>
      <c r="J332" s="77"/>
      <c r="K332" s="46">
        <f t="shared" si="11"/>
        <v>895294</v>
      </c>
      <c r="L332" s="77"/>
      <c r="M332" s="96">
        <v>895294</v>
      </c>
    </row>
    <row r="333" spans="1:13" ht="15">
      <c r="A333" s="94" t="s">
        <v>1337</v>
      </c>
      <c r="B333" s="222" t="s">
        <v>1990</v>
      </c>
      <c r="C333" s="96">
        <v>2533600</v>
      </c>
      <c r="D333" s="46">
        <f t="shared" si="10"/>
        <v>2206152</v>
      </c>
      <c r="E333" s="96">
        <v>1288400</v>
      </c>
      <c r="F333" s="96">
        <v>917752</v>
      </c>
      <c r="H333" s="94" t="s">
        <v>1522</v>
      </c>
      <c r="I333" s="222" t="s">
        <v>2039</v>
      </c>
      <c r="J333" s="96">
        <v>2057242</v>
      </c>
      <c r="K333" s="46">
        <f t="shared" si="11"/>
        <v>2823030</v>
      </c>
      <c r="L333" s="77"/>
      <c r="M333" s="96">
        <v>2823030</v>
      </c>
    </row>
    <row r="334" spans="1:13" ht="15">
      <c r="A334" s="94" t="s">
        <v>1340</v>
      </c>
      <c r="B334" s="222" t="s">
        <v>1991</v>
      </c>
      <c r="C334" s="96">
        <v>15000</v>
      </c>
      <c r="D334" s="46">
        <f t="shared" si="10"/>
        <v>375717</v>
      </c>
      <c r="E334" s="96">
        <v>93000</v>
      </c>
      <c r="F334" s="96">
        <v>282717</v>
      </c>
      <c r="H334" s="94" t="s">
        <v>1524</v>
      </c>
      <c r="I334" s="222" t="s">
        <v>2040</v>
      </c>
      <c r="J334" s="77"/>
      <c r="K334" s="46">
        <f t="shared" si="11"/>
        <v>10000</v>
      </c>
      <c r="L334" s="77"/>
      <c r="M334" s="96">
        <v>10000</v>
      </c>
    </row>
    <row r="335" spans="1:13" ht="15">
      <c r="A335" s="94" t="s">
        <v>1343</v>
      </c>
      <c r="B335" s="222" t="s">
        <v>1992</v>
      </c>
      <c r="C335" s="77"/>
      <c r="D335" s="46">
        <f t="shared" si="10"/>
        <v>281018</v>
      </c>
      <c r="E335" s="77"/>
      <c r="F335" s="96">
        <v>281018</v>
      </c>
      <c r="H335" s="94" t="s">
        <v>1536</v>
      </c>
      <c r="I335" s="222" t="s">
        <v>2042</v>
      </c>
      <c r="J335" s="77"/>
      <c r="K335" s="46">
        <f t="shared" si="11"/>
        <v>28001</v>
      </c>
      <c r="L335" s="77"/>
      <c r="M335" s="96">
        <v>28001</v>
      </c>
    </row>
    <row r="336" spans="1:13" ht="15">
      <c r="A336" s="94" t="s">
        <v>1346</v>
      </c>
      <c r="B336" s="222" t="s">
        <v>1993</v>
      </c>
      <c r="C336" s="96">
        <v>2900</v>
      </c>
      <c r="D336" s="46">
        <f t="shared" si="10"/>
        <v>340710</v>
      </c>
      <c r="E336" s="77"/>
      <c r="F336" s="96">
        <v>340710</v>
      </c>
      <c r="H336" s="94" t="s">
        <v>1539</v>
      </c>
      <c r="I336" s="222" t="s">
        <v>2257</v>
      </c>
      <c r="J336" s="77"/>
      <c r="K336" s="46">
        <f t="shared" si="11"/>
        <v>4265</v>
      </c>
      <c r="L336" s="77"/>
      <c r="M336" s="96">
        <v>4265</v>
      </c>
    </row>
    <row r="337" spans="1:13" ht="15">
      <c r="A337" s="94" t="s">
        <v>1349</v>
      </c>
      <c r="B337" s="222" t="s">
        <v>1994</v>
      </c>
      <c r="C337" s="77"/>
      <c r="D337" s="46">
        <f t="shared" si="10"/>
        <v>22150</v>
      </c>
      <c r="E337" s="77"/>
      <c r="F337" s="96">
        <v>22150</v>
      </c>
      <c r="H337" s="94" t="s">
        <v>1542</v>
      </c>
      <c r="I337" s="222" t="s">
        <v>2239</v>
      </c>
      <c r="J337" s="77"/>
      <c r="K337" s="46">
        <f t="shared" si="11"/>
        <v>16062</v>
      </c>
      <c r="L337" s="77"/>
      <c r="M337" s="96">
        <v>16062</v>
      </c>
    </row>
    <row r="338" spans="1:13" ht="15">
      <c r="A338" s="94" t="s">
        <v>1352</v>
      </c>
      <c r="B338" s="222" t="s">
        <v>1995</v>
      </c>
      <c r="C338" s="77"/>
      <c r="D338" s="46">
        <f t="shared" si="10"/>
        <v>772965</v>
      </c>
      <c r="E338" s="96">
        <v>153000</v>
      </c>
      <c r="F338" s="96">
        <v>619965</v>
      </c>
      <c r="H338" s="94" t="s">
        <v>1548</v>
      </c>
      <c r="I338" s="222" t="s">
        <v>2043</v>
      </c>
      <c r="J338" s="77"/>
      <c r="K338" s="46">
        <f t="shared" si="11"/>
        <v>7500</v>
      </c>
      <c r="L338" s="77"/>
      <c r="M338" s="96">
        <v>7500</v>
      </c>
    </row>
    <row r="339" spans="1:13" ht="15">
      <c r="A339" s="94" t="s">
        <v>1355</v>
      </c>
      <c r="B339" s="222" t="s">
        <v>2162</v>
      </c>
      <c r="C339" s="77"/>
      <c r="D339" s="46">
        <f t="shared" si="10"/>
        <v>89808</v>
      </c>
      <c r="E339" s="77"/>
      <c r="F339" s="96">
        <v>89808</v>
      </c>
      <c r="H339" s="94" t="s">
        <v>1551</v>
      </c>
      <c r="I339" s="222" t="s">
        <v>2044</v>
      </c>
      <c r="J339" s="77"/>
      <c r="K339" s="46">
        <f t="shared" si="11"/>
        <v>6000</v>
      </c>
      <c r="L339" s="77"/>
      <c r="M339" s="96">
        <v>6000</v>
      </c>
    </row>
    <row r="340" spans="1:13" ht="15">
      <c r="A340" s="94" t="s">
        <v>1358</v>
      </c>
      <c r="B340" s="222" t="s">
        <v>1996</v>
      </c>
      <c r="C340" s="96">
        <v>1100</v>
      </c>
      <c r="D340" s="46">
        <f t="shared" si="10"/>
        <v>620900</v>
      </c>
      <c r="E340" s="77"/>
      <c r="F340" s="96">
        <v>620900</v>
      </c>
      <c r="H340" s="94" t="s">
        <v>1554</v>
      </c>
      <c r="I340" s="222" t="s">
        <v>2240</v>
      </c>
      <c r="J340" s="96">
        <v>21000</v>
      </c>
      <c r="K340" s="46">
        <f t="shared" si="11"/>
        <v>924100</v>
      </c>
      <c r="L340" s="77"/>
      <c r="M340" s="96">
        <v>924100</v>
      </c>
    </row>
    <row r="341" spans="1:13" ht="15">
      <c r="A341" s="94" t="s">
        <v>1361</v>
      </c>
      <c r="B341" s="222" t="s">
        <v>2238</v>
      </c>
      <c r="C341" s="77"/>
      <c r="D341" s="46">
        <f t="shared" si="10"/>
        <v>151820</v>
      </c>
      <c r="E341" s="77"/>
      <c r="F341" s="96">
        <v>151820</v>
      </c>
      <c r="H341" s="94" t="s">
        <v>1557</v>
      </c>
      <c r="I341" s="222" t="s">
        <v>2045</v>
      </c>
      <c r="J341" s="77"/>
      <c r="K341" s="46">
        <f t="shared" si="11"/>
        <v>3001</v>
      </c>
      <c r="L341" s="77"/>
      <c r="M341" s="96">
        <v>3001</v>
      </c>
    </row>
    <row r="342" spans="1:13" ht="15">
      <c r="A342" s="94" t="s">
        <v>1364</v>
      </c>
      <c r="B342" s="222" t="s">
        <v>1997</v>
      </c>
      <c r="C342" s="77"/>
      <c r="D342" s="46">
        <f t="shared" si="10"/>
        <v>656525</v>
      </c>
      <c r="E342" s="77"/>
      <c r="F342" s="96">
        <v>656525</v>
      </c>
      <c r="H342" s="94" t="s">
        <v>1568</v>
      </c>
      <c r="I342" s="222" t="s">
        <v>2241</v>
      </c>
      <c r="J342" s="77"/>
      <c r="K342" s="46">
        <f t="shared" si="11"/>
        <v>67000</v>
      </c>
      <c r="L342" s="77"/>
      <c r="M342" s="96">
        <v>67000</v>
      </c>
    </row>
    <row r="343" spans="1:13" ht="15">
      <c r="A343" s="94" t="s">
        <v>1367</v>
      </c>
      <c r="B343" s="222" t="s">
        <v>1998</v>
      </c>
      <c r="C343" s="96">
        <v>405350</v>
      </c>
      <c r="D343" s="46">
        <f t="shared" si="10"/>
        <v>66804</v>
      </c>
      <c r="E343" s="77"/>
      <c r="F343" s="96">
        <v>66804</v>
      </c>
      <c r="H343" s="94" t="s">
        <v>1571</v>
      </c>
      <c r="I343" s="222" t="s">
        <v>2046</v>
      </c>
      <c r="J343" s="77"/>
      <c r="K343" s="46">
        <f t="shared" si="11"/>
        <v>165544</v>
      </c>
      <c r="L343" s="77"/>
      <c r="M343" s="96">
        <v>165544</v>
      </c>
    </row>
    <row r="344" spans="1:13" ht="15">
      <c r="A344" s="94" t="s">
        <v>1369</v>
      </c>
      <c r="B344" s="222" t="s">
        <v>1999</v>
      </c>
      <c r="C344" s="96">
        <v>2398614</v>
      </c>
      <c r="D344" s="46">
        <f t="shared" si="10"/>
        <v>579291</v>
      </c>
      <c r="E344" s="96">
        <v>238982</v>
      </c>
      <c r="F344" s="96">
        <v>340309</v>
      </c>
      <c r="H344" s="94" t="s">
        <v>1577</v>
      </c>
      <c r="I344" s="222" t="s">
        <v>2209</v>
      </c>
      <c r="J344" s="77"/>
      <c r="K344" s="46">
        <f t="shared" si="11"/>
        <v>91000</v>
      </c>
      <c r="L344" s="77"/>
      <c r="M344" s="96">
        <v>91000</v>
      </c>
    </row>
    <row r="345" spans="1:13" ht="15">
      <c r="A345" s="94" t="s">
        <v>1372</v>
      </c>
      <c r="B345" s="222" t="s">
        <v>2000</v>
      </c>
      <c r="C345" s="96">
        <v>2500</v>
      </c>
      <c r="D345" s="46">
        <f t="shared" si="10"/>
        <v>693655</v>
      </c>
      <c r="E345" s="96">
        <v>532300</v>
      </c>
      <c r="F345" s="96">
        <v>161355</v>
      </c>
      <c r="H345" s="94" t="s">
        <v>1583</v>
      </c>
      <c r="I345" s="222" t="s">
        <v>2047</v>
      </c>
      <c r="J345" s="96">
        <v>722150</v>
      </c>
      <c r="K345" s="46">
        <f t="shared" si="11"/>
        <v>78050</v>
      </c>
      <c r="L345" s="77"/>
      <c r="M345" s="96">
        <v>78050</v>
      </c>
    </row>
    <row r="346" spans="1:13" ht="15">
      <c r="A346" s="94" t="s">
        <v>1374</v>
      </c>
      <c r="B346" s="222" t="s">
        <v>2001</v>
      </c>
      <c r="C346" s="96">
        <v>189000</v>
      </c>
      <c r="D346" s="46">
        <f t="shared" si="10"/>
        <v>128960</v>
      </c>
      <c r="E346" s="77"/>
      <c r="F346" s="96">
        <v>128960</v>
      </c>
      <c r="H346" s="94" t="s">
        <v>1586</v>
      </c>
      <c r="I346" s="222" t="s">
        <v>2048</v>
      </c>
      <c r="J346" s="77"/>
      <c r="K346" s="46">
        <f t="shared" si="11"/>
        <v>84601</v>
      </c>
      <c r="L346" s="77"/>
      <c r="M346" s="96">
        <v>84601</v>
      </c>
    </row>
    <row r="347" spans="1:13" ht="15">
      <c r="A347" s="94" t="s">
        <v>1377</v>
      </c>
      <c r="B347" s="222" t="s">
        <v>2002</v>
      </c>
      <c r="C347" s="77"/>
      <c r="D347" s="46">
        <f t="shared" si="10"/>
        <v>308097</v>
      </c>
      <c r="E347" s="77"/>
      <c r="F347" s="96">
        <v>308097</v>
      </c>
      <c r="H347" s="94" t="s">
        <v>1589</v>
      </c>
      <c r="I347" s="222" t="s">
        <v>2049</v>
      </c>
      <c r="J347" s="96">
        <v>5110000</v>
      </c>
      <c r="K347" s="46">
        <f t="shared" si="11"/>
        <v>874792</v>
      </c>
      <c r="L347" s="77"/>
      <c r="M347" s="96">
        <v>874792</v>
      </c>
    </row>
    <row r="348" spans="1:13" ht="15">
      <c r="A348" s="94" t="s">
        <v>1380</v>
      </c>
      <c r="B348" s="222" t="s">
        <v>2003</v>
      </c>
      <c r="C348" s="96">
        <v>2146070</v>
      </c>
      <c r="D348" s="46">
        <f t="shared" si="10"/>
        <v>2190813</v>
      </c>
      <c r="E348" s="96">
        <v>198851</v>
      </c>
      <c r="F348" s="96">
        <v>1991962</v>
      </c>
      <c r="H348" s="94" t="s">
        <v>1598</v>
      </c>
      <c r="I348" s="222" t="s">
        <v>2050</v>
      </c>
      <c r="J348" s="96">
        <v>1688501</v>
      </c>
      <c r="K348" s="46">
        <f t="shared" si="11"/>
        <v>214965</v>
      </c>
      <c r="L348" s="96">
        <v>102000</v>
      </c>
      <c r="M348" s="96">
        <v>112965</v>
      </c>
    </row>
    <row r="349" spans="1:13" ht="15">
      <c r="A349" s="94" t="s">
        <v>1383</v>
      </c>
      <c r="B349" s="222" t="s">
        <v>2004</v>
      </c>
      <c r="C349" s="96">
        <v>2200</v>
      </c>
      <c r="D349" s="46">
        <f t="shared" si="10"/>
        <v>129156</v>
      </c>
      <c r="E349" s="96">
        <v>57600</v>
      </c>
      <c r="F349" s="96">
        <v>71556</v>
      </c>
      <c r="H349" s="94" t="s">
        <v>1602</v>
      </c>
      <c r="I349" s="222" t="s">
        <v>2051</v>
      </c>
      <c r="J349" s="77"/>
      <c r="K349" s="46">
        <f t="shared" si="11"/>
        <v>500</v>
      </c>
      <c r="L349" s="77"/>
      <c r="M349" s="96">
        <v>500</v>
      </c>
    </row>
    <row r="350" spans="1:13" ht="15">
      <c r="A350" s="94" t="s">
        <v>1387</v>
      </c>
      <c r="B350" s="222" t="s">
        <v>2005</v>
      </c>
      <c r="C350" s="77"/>
      <c r="D350" s="46">
        <f t="shared" si="10"/>
        <v>130790</v>
      </c>
      <c r="E350" s="77"/>
      <c r="F350" s="96">
        <v>130790</v>
      </c>
      <c r="H350" s="94" t="s">
        <v>1605</v>
      </c>
      <c r="I350" s="222" t="s">
        <v>2052</v>
      </c>
      <c r="J350" s="96">
        <v>200952</v>
      </c>
      <c r="K350" s="46">
        <f t="shared" si="11"/>
        <v>2073391</v>
      </c>
      <c r="L350" s="77"/>
      <c r="M350" s="96">
        <v>2073391</v>
      </c>
    </row>
    <row r="351" spans="1:13" ht="15">
      <c r="A351" s="94" t="s">
        <v>1390</v>
      </c>
      <c r="B351" s="222" t="s">
        <v>2006</v>
      </c>
      <c r="C351" s="77"/>
      <c r="D351" s="46">
        <f t="shared" si="10"/>
        <v>230308</v>
      </c>
      <c r="E351" s="77"/>
      <c r="F351" s="96">
        <v>230308</v>
      </c>
      <c r="H351" s="94" t="s">
        <v>1608</v>
      </c>
      <c r="I351" s="222" t="s">
        <v>2286</v>
      </c>
      <c r="J351" s="77"/>
      <c r="K351" s="46">
        <f t="shared" si="11"/>
        <v>7200</v>
      </c>
      <c r="L351" s="77"/>
      <c r="M351" s="96">
        <v>7200</v>
      </c>
    </row>
    <row r="352" spans="1:13" ht="15">
      <c r="A352" s="94" t="s">
        <v>1393</v>
      </c>
      <c r="B352" s="222" t="s">
        <v>2007</v>
      </c>
      <c r="C352" s="77"/>
      <c r="D352" s="46">
        <f t="shared" si="10"/>
        <v>695479</v>
      </c>
      <c r="E352" s="77"/>
      <c r="F352" s="96">
        <v>695479</v>
      </c>
      <c r="H352" s="94" t="s">
        <v>1614</v>
      </c>
      <c r="I352" s="222" t="s">
        <v>2053</v>
      </c>
      <c r="J352" s="77"/>
      <c r="K352" s="46">
        <f t="shared" si="11"/>
        <v>37730</v>
      </c>
      <c r="L352" s="77"/>
      <c r="M352" s="96">
        <v>37730</v>
      </c>
    </row>
    <row r="353" spans="1:13" ht="15">
      <c r="A353" s="94" t="s">
        <v>1396</v>
      </c>
      <c r="B353" s="222" t="s">
        <v>2008</v>
      </c>
      <c r="C353" s="77"/>
      <c r="D353" s="46">
        <f t="shared" si="10"/>
        <v>228846</v>
      </c>
      <c r="E353" s="77"/>
      <c r="F353" s="96">
        <v>228846</v>
      </c>
      <c r="H353" s="94" t="s">
        <v>1617</v>
      </c>
      <c r="I353" s="222" t="s">
        <v>2054</v>
      </c>
      <c r="J353" s="77"/>
      <c r="K353" s="46">
        <f t="shared" si="11"/>
        <v>8300</v>
      </c>
      <c r="L353" s="77"/>
      <c r="M353" s="96">
        <v>8300</v>
      </c>
    </row>
    <row r="354" spans="1:13" ht="15">
      <c r="A354" s="94" t="s">
        <v>1399</v>
      </c>
      <c r="B354" s="222" t="s">
        <v>2274</v>
      </c>
      <c r="C354" s="77"/>
      <c r="D354" s="46">
        <f t="shared" si="10"/>
        <v>98865</v>
      </c>
      <c r="E354" s="77"/>
      <c r="F354" s="96">
        <v>98865</v>
      </c>
      <c r="H354" s="94" t="s">
        <v>1620</v>
      </c>
      <c r="I354" s="222" t="s">
        <v>2242</v>
      </c>
      <c r="J354" s="77"/>
      <c r="K354" s="46">
        <f t="shared" si="11"/>
        <v>106200</v>
      </c>
      <c r="L354" s="77"/>
      <c r="M354" s="96">
        <v>106200</v>
      </c>
    </row>
    <row r="355" spans="1:13" ht="15">
      <c r="A355" s="94" t="s">
        <v>1405</v>
      </c>
      <c r="B355" s="222" t="s">
        <v>2009</v>
      </c>
      <c r="C355" s="77"/>
      <c r="D355" s="46">
        <f t="shared" si="10"/>
        <v>349921</v>
      </c>
      <c r="E355" s="96">
        <v>2000</v>
      </c>
      <c r="F355" s="96">
        <v>347921</v>
      </c>
      <c r="H355" s="94" t="s">
        <v>1626</v>
      </c>
      <c r="I355" s="222" t="s">
        <v>2055</v>
      </c>
      <c r="J355" s="77"/>
      <c r="K355" s="46">
        <f t="shared" si="11"/>
        <v>2303700</v>
      </c>
      <c r="L355" s="77"/>
      <c r="M355" s="96">
        <v>2303700</v>
      </c>
    </row>
    <row r="356" spans="1:13" ht="15">
      <c r="A356" s="94" t="s">
        <v>1408</v>
      </c>
      <c r="B356" s="222" t="s">
        <v>2010</v>
      </c>
      <c r="C356" s="77"/>
      <c r="D356" s="46">
        <f t="shared" si="10"/>
        <v>31267</v>
      </c>
      <c r="E356" s="77"/>
      <c r="F356" s="96">
        <v>31267</v>
      </c>
      <c r="H356" s="94" t="s">
        <v>1632</v>
      </c>
      <c r="I356" s="222" t="s">
        <v>2056</v>
      </c>
      <c r="J356" s="77"/>
      <c r="K356" s="46">
        <f t="shared" si="11"/>
        <v>43381</v>
      </c>
      <c r="L356" s="77"/>
      <c r="M356" s="96">
        <v>43381</v>
      </c>
    </row>
    <row r="357" spans="1:13" ht="15">
      <c r="A357" s="94" t="s">
        <v>1411</v>
      </c>
      <c r="B357" s="222" t="s">
        <v>2011</v>
      </c>
      <c r="C357" s="96">
        <v>182000</v>
      </c>
      <c r="D357" s="46">
        <f t="shared" si="10"/>
        <v>138941</v>
      </c>
      <c r="E357" s="96">
        <v>1</v>
      </c>
      <c r="F357" s="96">
        <v>138940</v>
      </c>
      <c r="H357" s="94" t="s">
        <v>1635</v>
      </c>
      <c r="I357" s="222" t="s">
        <v>2057</v>
      </c>
      <c r="J357" s="77"/>
      <c r="K357" s="46">
        <f t="shared" si="11"/>
        <v>2635742</v>
      </c>
      <c r="L357" s="77"/>
      <c r="M357" s="96">
        <v>2635742</v>
      </c>
    </row>
    <row r="358" spans="1:13" ht="15">
      <c r="A358" s="94" t="s">
        <v>1414</v>
      </c>
      <c r="B358" s="222" t="s">
        <v>2228</v>
      </c>
      <c r="C358" s="77"/>
      <c r="D358" s="46">
        <f t="shared" si="10"/>
        <v>352379</v>
      </c>
      <c r="E358" s="96">
        <v>74350</v>
      </c>
      <c r="F358" s="96">
        <v>278029</v>
      </c>
      <c r="H358" s="94" t="s">
        <v>1641</v>
      </c>
      <c r="I358" s="222" t="s">
        <v>2059</v>
      </c>
      <c r="J358" s="77"/>
      <c r="K358" s="46">
        <f t="shared" si="11"/>
        <v>7986900</v>
      </c>
      <c r="L358" s="77"/>
      <c r="M358" s="96">
        <v>7986900</v>
      </c>
    </row>
    <row r="359" spans="1:13" ht="15">
      <c r="A359" s="94" t="s">
        <v>1417</v>
      </c>
      <c r="B359" s="222" t="s">
        <v>2012</v>
      </c>
      <c r="C359" s="96">
        <v>320500</v>
      </c>
      <c r="D359" s="46">
        <f t="shared" si="10"/>
        <v>1262746</v>
      </c>
      <c r="E359" s="96">
        <v>832621</v>
      </c>
      <c r="F359" s="96">
        <v>430125</v>
      </c>
      <c r="H359" s="94" t="s">
        <v>1644</v>
      </c>
      <c r="I359" s="222" t="s">
        <v>2060</v>
      </c>
      <c r="J359" s="96">
        <v>23000</v>
      </c>
      <c r="K359" s="46">
        <f t="shared" si="11"/>
        <v>138305</v>
      </c>
      <c r="L359" s="77"/>
      <c r="M359" s="96">
        <v>138305</v>
      </c>
    </row>
    <row r="360" spans="1:13" ht="15">
      <c r="A360" s="94" t="s">
        <v>1420</v>
      </c>
      <c r="B360" s="222" t="s">
        <v>2275</v>
      </c>
      <c r="C360" s="77"/>
      <c r="D360" s="46">
        <f t="shared" si="10"/>
        <v>90314</v>
      </c>
      <c r="E360" s="77"/>
      <c r="F360" s="96">
        <v>90314</v>
      </c>
      <c r="H360" s="94" t="s">
        <v>1647</v>
      </c>
      <c r="I360" s="222" t="s">
        <v>2258</v>
      </c>
      <c r="J360" s="77"/>
      <c r="K360" s="46">
        <f t="shared" si="11"/>
        <v>391300</v>
      </c>
      <c r="L360" s="77"/>
      <c r="M360" s="96">
        <v>391300</v>
      </c>
    </row>
    <row r="361" spans="1:13" ht="15">
      <c r="A361" s="94" t="s">
        <v>1423</v>
      </c>
      <c r="B361" s="222" t="s">
        <v>2013</v>
      </c>
      <c r="C361" s="96">
        <v>1347500</v>
      </c>
      <c r="D361" s="46">
        <f t="shared" si="10"/>
        <v>617786</v>
      </c>
      <c r="E361" s="77"/>
      <c r="F361" s="96">
        <v>617786</v>
      </c>
      <c r="H361" s="94" t="s">
        <v>1650</v>
      </c>
      <c r="I361" s="222" t="s">
        <v>2061</v>
      </c>
      <c r="J361" s="96">
        <v>84300</v>
      </c>
      <c r="K361" s="46">
        <f t="shared" si="11"/>
        <v>41264</v>
      </c>
      <c r="L361" s="77"/>
      <c r="M361" s="96">
        <v>41264</v>
      </c>
    </row>
    <row r="362" spans="1:13" ht="15">
      <c r="A362" s="94" t="s">
        <v>1426</v>
      </c>
      <c r="B362" s="222" t="s">
        <v>2014</v>
      </c>
      <c r="C362" s="77"/>
      <c r="D362" s="46">
        <f t="shared" si="10"/>
        <v>233335</v>
      </c>
      <c r="E362" s="96">
        <v>22700</v>
      </c>
      <c r="F362" s="96">
        <v>210635</v>
      </c>
      <c r="H362" s="94" t="s">
        <v>1653</v>
      </c>
      <c r="I362" s="222" t="s">
        <v>2062</v>
      </c>
      <c r="J362" s="77"/>
      <c r="K362" s="46">
        <f t="shared" si="11"/>
        <v>9725</v>
      </c>
      <c r="L362" s="77"/>
      <c r="M362" s="96">
        <v>9725</v>
      </c>
    </row>
    <row r="363" spans="1:13" ht="15">
      <c r="A363" s="94" t="s">
        <v>1429</v>
      </c>
      <c r="B363" s="222" t="s">
        <v>2015</v>
      </c>
      <c r="C363" s="96">
        <v>531700</v>
      </c>
      <c r="D363" s="46">
        <f t="shared" si="10"/>
        <v>366929</v>
      </c>
      <c r="E363" s="77"/>
      <c r="F363" s="96">
        <v>366929</v>
      </c>
      <c r="H363" s="94" t="s">
        <v>1656</v>
      </c>
      <c r="I363" s="222" t="s">
        <v>2063</v>
      </c>
      <c r="J363" s="77"/>
      <c r="K363" s="46">
        <f t="shared" si="11"/>
        <v>15850</v>
      </c>
      <c r="L363" s="77"/>
      <c r="M363" s="96">
        <v>15850</v>
      </c>
    </row>
    <row r="364" spans="1:13" ht="15">
      <c r="A364" s="94" t="s">
        <v>1432</v>
      </c>
      <c r="B364" s="222" t="s">
        <v>2016</v>
      </c>
      <c r="C364" s="77"/>
      <c r="D364" s="46">
        <f t="shared" si="10"/>
        <v>269663</v>
      </c>
      <c r="E364" s="77"/>
      <c r="F364" s="96">
        <v>269663</v>
      </c>
      <c r="H364" s="94" t="s">
        <v>1662</v>
      </c>
      <c r="I364" s="222" t="s">
        <v>2065</v>
      </c>
      <c r="J364" s="77"/>
      <c r="K364" s="46">
        <f t="shared" si="11"/>
        <v>213300</v>
      </c>
      <c r="L364" s="77"/>
      <c r="M364" s="96">
        <v>213300</v>
      </c>
    </row>
    <row r="365" spans="1:13" ht="15">
      <c r="A365" s="94" t="s">
        <v>1435</v>
      </c>
      <c r="B365" s="222" t="s">
        <v>2017</v>
      </c>
      <c r="C365" s="96">
        <v>549900</v>
      </c>
      <c r="D365" s="46">
        <f t="shared" si="10"/>
        <v>1847376</v>
      </c>
      <c r="E365" s="96">
        <v>1237200</v>
      </c>
      <c r="F365" s="96">
        <v>610176</v>
      </c>
      <c r="H365" s="94" t="s">
        <v>1665</v>
      </c>
      <c r="I365" s="222" t="s">
        <v>2066</v>
      </c>
      <c r="J365" s="96">
        <v>8000</v>
      </c>
      <c r="K365" s="46">
        <f t="shared" si="11"/>
        <v>984246</v>
      </c>
      <c r="L365" s="77"/>
      <c r="M365" s="96">
        <v>984246</v>
      </c>
    </row>
    <row r="366" spans="1:13" ht="15">
      <c r="A366" s="94" t="s">
        <v>1438</v>
      </c>
      <c r="B366" s="222" t="s">
        <v>2018</v>
      </c>
      <c r="C366" s="96">
        <v>27000</v>
      </c>
      <c r="D366" s="46">
        <f t="shared" si="10"/>
        <v>341946</v>
      </c>
      <c r="E366" s="96">
        <v>69200</v>
      </c>
      <c r="F366" s="96">
        <v>272746</v>
      </c>
      <c r="H366" s="94" t="s">
        <v>1668</v>
      </c>
      <c r="I366" s="222" t="s">
        <v>2067</v>
      </c>
      <c r="J366" s="77"/>
      <c r="K366" s="46">
        <f t="shared" si="11"/>
        <v>5300</v>
      </c>
      <c r="L366" s="77"/>
      <c r="M366" s="96">
        <v>5300</v>
      </c>
    </row>
    <row r="367" spans="1:13" ht="15">
      <c r="A367" s="94" t="s">
        <v>1441</v>
      </c>
      <c r="B367" s="222" t="s">
        <v>2249</v>
      </c>
      <c r="C367" s="77"/>
      <c r="D367" s="46">
        <f t="shared" si="10"/>
        <v>446366</v>
      </c>
      <c r="E367" s="96">
        <v>85000</v>
      </c>
      <c r="F367" s="96">
        <v>361366</v>
      </c>
      <c r="H367" s="94" t="s">
        <v>1671</v>
      </c>
      <c r="I367" s="222" t="s">
        <v>2243</v>
      </c>
      <c r="J367" s="96">
        <v>9000</v>
      </c>
      <c r="K367" s="46">
        <f t="shared" si="11"/>
        <v>109915</v>
      </c>
      <c r="L367" s="77"/>
      <c r="M367" s="96">
        <v>109915</v>
      </c>
    </row>
    <row r="368" spans="1:13" ht="15">
      <c r="A368" s="94" t="s">
        <v>1444</v>
      </c>
      <c r="B368" s="222" t="s">
        <v>2019</v>
      </c>
      <c r="C368" s="77"/>
      <c r="D368" s="46">
        <f t="shared" si="10"/>
        <v>113996</v>
      </c>
      <c r="E368" s="96">
        <v>46600</v>
      </c>
      <c r="F368" s="96">
        <v>67396</v>
      </c>
      <c r="H368" s="94" t="s">
        <v>1674</v>
      </c>
      <c r="I368" s="222" t="s">
        <v>2068</v>
      </c>
      <c r="J368" s="77"/>
      <c r="K368" s="46">
        <f t="shared" si="11"/>
        <v>151631</v>
      </c>
      <c r="L368" s="77"/>
      <c r="M368" s="96">
        <v>151631</v>
      </c>
    </row>
    <row r="369" spans="1:13" ht="15">
      <c r="A369" s="94" t="s">
        <v>1447</v>
      </c>
      <c r="B369" s="222" t="s">
        <v>2020</v>
      </c>
      <c r="C369" s="96">
        <v>750100</v>
      </c>
      <c r="D369" s="46">
        <f t="shared" si="10"/>
        <v>2371767</v>
      </c>
      <c r="E369" s="96">
        <v>132000</v>
      </c>
      <c r="F369" s="96">
        <v>2239767</v>
      </c>
      <c r="H369" s="94" t="s">
        <v>1677</v>
      </c>
      <c r="I369" s="222" t="s">
        <v>2069</v>
      </c>
      <c r="J369" s="96">
        <v>76000</v>
      </c>
      <c r="K369" s="46">
        <f t="shared" si="11"/>
        <v>261277</v>
      </c>
      <c r="L369" s="77"/>
      <c r="M369" s="96">
        <v>261277</v>
      </c>
    </row>
    <row r="370" spans="1:13" ht="15">
      <c r="A370" s="94" t="s">
        <v>1450</v>
      </c>
      <c r="B370" s="222" t="s">
        <v>2021</v>
      </c>
      <c r="C370" s="77"/>
      <c r="D370" s="46">
        <f t="shared" si="10"/>
        <v>1660817</v>
      </c>
      <c r="E370" s="96">
        <v>526020</v>
      </c>
      <c r="F370" s="96">
        <v>1134797</v>
      </c>
      <c r="H370" s="94" t="s">
        <v>1680</v>
      </c>
      <c r="I370" s="222" t="s">
        <v>2070</v>
      </c>
      <c r="J370" s="77"/>
      <c r="K370" s="46">
        <f t="shared" si="11"/>
        <v>22000</v>
      </c>
      <c r="L370" s="77"/>
      <c r="M370" s="96">
        <v>22000</v>
      </c>
    </row>
    <row r="371" spans="1:13" ht="15">
      <c r="A371" s="94" t="s">
        <v>1456</v>
      </c>
      <c r="B371" s="222" t="s">
        <v>2023</v>
      </c>
      <c r="C371" s="77"/>
      <c r="D371" s="46">
        <f t="shared" si="10"/>
        <v>1101576</v>
      </c>
      <c r="E371" s="77"/>
      <c r="F371" s="96">
        <v>1101576</v>
      </c>
      <c r="H371" s="94" t="s">
        <v>1691</v>
      </c>
      <c r="I371" s="222" t="s">
        <v>2072</v>
      </c>
      <c r="J371" s="96">
        <v>12000</v>
      </c>
      <c r="K371" s="46">
        <f t="shared" si="11"/>
        <v>11401</v>
      </c>
      <c r="L371" s="96">
        <v>1</v>
      </c>
      <c r="M371" s="96">
        <v>11400</v>
      </c>
    </row>
    <row r="372" spans="1:13" ht="15">
      <c r="A372" s="94" t="s">
        <v>1459</v>
      </c>
      <c r="B372" s="222" t="s">
        <v>2206</v>
      </c>
      <c r="C372" s="77"/>
      <c r="D372" s="46">
        <f t="shared" si="10"/>
        <v>404427</v>
      </c>
      <c r="E372" s="96">
        <v>60300</v>
      </c>
      <c r="F372" s="96">
        <v>344127</v>
      </c>
      <c r="H372" s="94" t="s">
        <v>1694</v>
      </c>
      <c r="I372" s="222" t="s">
        <v>2133</v>
      </c>
      <c r="J372" s="96">
        <v>39850</v>
      </c>
      <c r="K372" s="46">
        <f t="shared" si="11"/>
        <v>120458</v>
      </c>
      <c r="L372" s="77"/>
      <c r="M372" s="96">
        <v>120458</v>
      </c>
    </row>
    <row r="373" spans="1:13" ht="15">
      <c r="A373" s="94" t="s">
        <v>1462</v>
      </c>
      <c r="B373" s="222" t="s">
        <v>2024</v>
      </c>
      <c r="C373" s="77"/>
      <c r="D373" s="46">
        <f t="shared" si="10"/>
        <v>81507</v>
      </c>
      <c r="E373" s="77"/>
      <c r="F373" s="96">
        <v>81507</v>
      </c>
      <c r="H373" s="94" t="s">
        <v>1701</v>
      </c>
      <c r="I373" s="222" t="s">
        <v>2073</v>
      </c>
      <c r="J373" s="77"/>
      <c r="K373" s="46">
        <f t="shared" si="11"/>
        <v>303930</v>
      </c>
      <c r="L373" s="77"/>
      <c r="M373" s="96">
        <v>303930</v>
      </c>
    </row>
    <row r="374" spans="1:13" ht="15">
      <c r="A374" s="94" t="s">
        <v>1465</v>
      </c>
      <c r="B374" s="222" t="s">
        <v>2025</v>
      </c>
      <c r="C374" s="96">
        <v>2545600</v>
      </c>
      <c r="D374" s="46">
        <f t="shared" si="10"/>
        <v>818117</v>
      </c>
      <c r="E374" s="96">
        <v>203861</v>
      </c>
      <c r="F374" s="96">
        <v>614256</v>
      </c>
      <c r="H374" s="94" t="s">
        <v>1704</v>
      </c>
      <c r="I374" s="222" t="s">
        <v>2074</v>
      </c>
      <c r="J374" s="77"/>
      <c r="K374" s="46">
        <f t="shared" si="11"/>
        <v>853780</v>
      </c>
      <c r="L374" s="77"/>
      <c r="M374" s="96">
        <v>853780</v>
      </c>
    </row>
    <row r="375" spans="1:13" ht="15">
      <c r="A375" s="94" t="s">
        <v>1468</v>
      </c>
      <c r="B375" s="222" t="s">
        <v>2026</v>
      </c>
      <c r="C375" s="77"/>
      <c r="D375" s="46">
        <f t="shared" si="10"/>
        <v>1600</v>
      </c>
      <c r="E375" s="77"/>
      <c r="F375" s="96">
        <v>1600</v>
      </c>
      <c r="H375" s="94" t="s">
        <v>1707</v>
      </c>
      <c r="I375" s="222" t="s">
        <v>2075</v>
      </c>
      <c r="J375" s="77"/>
      <c r="K375" s="46">
        <f t="shared" si="11"/>
        <v>596858</v>
      </c>
      <c r="L375" s="77"/>
      <c r="M375" s="96">
        <v>596858</v>
      </c>
    </row>
    <row r="376" spans="1:13" ht="15">
      <c r="A376" s="94" t="s">
        <v>1471</v>
      </c>
      <c r="B376" s="222" t="s">
        <v>1119</v>
      </c>
      <c r="C376" s="96">
        <v>715900</v>
      </c>
      <c r="D376" s="46">
        <f t="shared" si="10"/>
        <v>1180668</v>
      </c>
      <c r="E376" s="96">
        <v>240851</v>
      </c>
      <c r="F376" s="96">
        <v>939817</v>
      </c>
      <c r="H376" s="94" t="s">
        <v>1713</v>
      </c>
      <c r="I376" s="222" t="s">
        <v>2076</v>
      </c>
      <c r="J376" s="96">
        <v>47500</v>
      </c>
      <c r="K376" s="46">
        <f t="shared" si="11"/>
        <v>1286553</v>
      </c>
      <c r="L376" s="77"/>
      <c r="M376" s="96">
        <v>1286553</v>
      </c>
    </row>
    <row r="377" spans="1:13" ht="15">
      <c r="A377" s="94" t="s">
        <v>1474</v>
      </c>
      <c r="B377" s="222" t="s">
        <v>2027</v>
      </c>
      <c r="C377" s="77"/>
      <c r="D377" s="46">
        <f t="shared" si="10"/>
        <v>282820</v>
      </c>
      <c r="E377" s="77"/>
      <c r="F377" s="96">
        <v>282820</v>
      </c>
      <c r="H377" s="94" t="s">
        <v>1716</v>
      </c>
      <c r="I377" s="222" t="s">
        <v>2077</v>
      </c>
      <c r="J377" s="77"/>
      <c r="K377" s="46">
        <f t="shared" si="11"/>
        <v>1130950</v>
      </c>
      <c r="L377" s="77"/>
      <c r="M377" s="96">
        <v>1130950</v>
      </c>
    </row>
    <row r="378" spans="1:13" ht="15">
      <c r="A378" s="94" t="s">
        <v>1477</v>
      </c>
      <c r="B378" s="222" t="s">
        <v>2028</v>
      </c>
      <c r="C378" s="77"/>
      <c r="D378" s="46">
        <f t="shared" si="10"/>
        <v>594796</v>
      </c>
      <c r="E378" s="96">
        <v>119600</v>
      </c>
      <c r="F378" s="96">
        <v>475196</v>
      </c>
      <c r="H378" s="94" t="s">
        <v>1722</v>
      </c>
      <c r="I378" s="222" t="s">
        <v>1896</v>
      </c>
      <c r="J378" s="96">
        <v>467500</v>
      </c>
      <c r="K378" s="46">
        <f t="shared" si="11"/>
        <v>25017629</v>
      </c>
      <c r="L378" s="77"/>
      <c r="M378" s="96">
        <v>25017629</v>
      </c>
    </row>
    <row r="379" spans="1:13" ht="15">
      <c r="A379" s="94" t="s">
        <v>1480</v>
      </c>
      <c r="B379" s="222" t="s">
        <v>2029</v>
      </c>
      <c r="C379" s="77"/>
      <c r="D379" s="46">
        <f t="shared" si="10"/>
        <v>747831</v>
      </c>
      <c r="E379" s="77"/>
      <c r="F379" s="96">
        <v>747831</v>
      </c>
      <c r="H379" s="94" t="s">
        <v>1724</v>
      </c>
      <c r="I379" s="222" t="s">
        <v>2078</v>
      </c>
      <c r="J379" s="77"/>
      <c r="K379" s="46">
        <f t="shared" si="11"/>
        <v>11000</v>
      </c>
      <c r="L379" s="77"/>
      <c r="M379" s="96">
        <v>11000</v>
      </c>
    </row>
    <row r="380" spans="1:13" ht="15">
      <c r="A380" s="94" t="s">
        <v>1483</v>
      </c>
      <c r="B380" s="222" t="s">
        <v>2030</v>
      </c>
      <c r="C380" s="77"/>
      <c r="D380" s="46">
        <f t="shared" si="10"/>
        <v>37329</v>
      </c>
      <c r="E380" s="77"/>
      <c r="F380" s="96">
        <v>37329</v>
      </c>
      <c r="H380" s="94" t="s">
        <v>15</v>
      </c>
      <c r="I380" s="222" t="s">
        <v>2276</v>
      </c>
      <c r="J380" s="96">
        <v>1192462</v>
      </c>
      <c r="K380" s="46">
        <f t="shared" si="11"/>
        <v>181184</v>
      </c>
      <c r="L380" s="77"/>
      <c r="M380" s="96">
        <v>181184</v>
      </c>
    </row>
    <row r="381" spans="1:13" ht="15">
      <c r="A381" s="94" t="s">
        <v>1489</v>
      </c>
      <c r="B381" s="222" t="s">
        <v>2031</v>
      </c>
      <c r="C381" s="96">
        <v>1514400</v>
      </c>
      <c r="D381" s="46">
        <f t="shared" si="10"/>
        <v>1054984</v>
      </c>
      <c r="E381" s="96">
        <v>364300</v>
      </c>
      <c r="F381" s="96">
        <v>690684</v>
      </c>
      <c r="H381" s="94" t="s">
        <v>24</v>
      </c>
      <c r="I381" s="222" t="s">
        <v>2080</v>
      </c>
      <c r="J381" s="96">
        <v>1552000</v>
      </c>
      <c r="K381" s="46">
        <f t="shared" si="11"/>
        <v>90951</v>
      </c>
      <c r="L381" s="77"/>
      <c r="M381" s="96">
        <v>90951</v>
      </c>
    </row>
    <row r="382" spans="1:13" ht="15">
      <c r="A382" s="94" t="s">
        <v>1492</v>
      </c>
      <c r="B382" s="222" t="s">
        <v>2032</v>
      </c>
      <c r="C382" s="96">
        <v>95500</v>
      </c>
      <c r="D382" s="46">
        <f t="shared" si="10"/>
        <v>730112</v>
      </c>
      <c r="E382" s="77"/>
      <c r="F382" s="96">
        <v>730112</v>
      </c>
      <c r="H382" s="94" t="s">
        <v>27</v>
      </c>
      <c r="I382" s="222" t="s">
        <v>2287</v>
      </c>
      <c r="J382" s="77"/>
      <c r="K382" s="46">
        <f t="shared" si="11"/>
        <v>31250</v>
      </c>
      <c r="L382" s="77"/>
      <c r="M382" s="96">
        <v>31250</v>
      </c>
    </row>
    <row r="383" spans="1:13" ht="15">
      <c r="A383" s="94" t="s">
        <v>1495</v>
      </c>
      <c r="B383" s="222" t="s">
        <v>2163</v>
      </c>
      <c r="C383" s="77"/>
      <c r="D383" s="46">
        <f t="shared" si="10"/>
        <v>13625</v>
      </c>
      <c r="E383" s="77"/>
      <c r="F383" s="96">
        <v>13625</v>
      </c>
      <c r="H383" s="94" t="s">
        <v>30</v>
      </c>
      <c r="I383" s="222" t="s">
        <v>2290</v>
      </c>
      <c r="J383" s="77"/>
      <c r="K383" s="46">
        <f t="shared" si="11"/>
        <v>20</v>
      </c>
      <c r="L383" s="77"/>
      <c r="M383" s="96">
        <v>20</v>
      </c>
    </row>
    <row r="384" spans="1:13" ht="15">
      <c r="A384" s="94" t="s">
        <v>1498</v>
      </c>
      <c r="B384" s="222" t="s">
        <v>1801</v>
      </c>
      <c r="C384" s="77"/>
      <c r="D384" s="46">
        <f t="shared" si="10"/>
        <v>38191</v>
      </c>
      <c r="E384" s="77"/>
      <c r="F384" s="96">
        <v>38191</v>
      </c>
      <c r="H384" s="94" t="s">
        <v>32</v>
      </c>
      <c r="I384" s="222" t="s">
        <v>2081</v>
      </c>
      <c r="J384" s="77"/>
      <c r="K384" s="46">
        <f t="shared" si="11"/>
        <v>25081688</v>
      </c>
      <c r="L384" s="77"/>
      <c r="M384" s="96">
        <v>25081688</v>
      </c>
    </row>
    <row r="385" spans="1:13" ht="15">
      <c r="A385" s="94" t="s">
        <v>1500</v>
      </c>
      <c r="B385" s="222" t="s">
        <v>2033</v>
      </c>
      <c r="C385" s="77"/>
      <c r="D385" s="46">
        <f t="shared" si="10"/>
        <v>450865</v>
      </c>
      <c r="E385" s="96">
        <v>198700</v>
      </c>
      <c r="F385" s="96">
        <v>252165</v>
      </c>
      <c r="H385" s="94" t="s">
        <v>38</v>
      </c>
      <c r="I385" s="222" t="s">
        <v>2083</v>
      </c>
      <c r="J385" s="96">
        <v>25000</v>
      </c>
      <c r="K385" s="46">
        <f t="shared" si="11"/>
        <v>1317230</v>
      </c>
      <c r="L385" s="77"/>
      <c r="M385" s="96">
        <v>1317230</v>
      </c>
    </row>
    <row r="386" spans="1:13" ht="15">
      <c r="A386" s="94" t="s">
        <v>1504</v>
      </c>
      <c r="B386" s="222" t="s">
        <v>2034</v>
      </c>
      <c r="C386" s="96">
        <v>1356000</v>
      </c>
      <c r="D386" s="46">
        <f t="shared" si="10"/>
        <v>263466</v>
      </c>
      <c r="E386" s="96">
        <v>121750</v>
      </c>
      <c r="F386" s="96">
        <v>141716</v>
      </c>
      <c r="H386" s="94" t="s">
        <v>41</v>
      </c>
      <c r="I386" s="222" t="s">
        <v>2244</v>
      </c>
      <c r="J386" s="77"/>
      <c r="K386" s="46">
        <f t="shared" si="11"/>
        <v>1509</v>
      </c>
      <c r="L386" s="77"/>
      <c r="M386" s="96">
        <v>1509</v>
      </c>
    </row>
    <row r="387" spans="1:13" ht="15">
      <c r="A387" s="94" t="s">
        <v>1507</v>
      </c>
      <c r="B387" s="222" t="s">
        <v>2035</v>
      </c>
      <c r="C387" s="96">
        <v>903756</v>
      </c>
      <c r="D387" s="46">
        <f t="shared" si="10"/>
        <v>1113185</v>
      </c>
      <c r="E387" s="96">
        <v>679735</v>
      </c>
      <c r="F387" s="96">
        <v>433450</v>
      </c>
      <c r="H387" s="94" t="s">
        <v>46</v>
      </c>
      <c r="I387" s="222" t="s">
        <v>2084</v>
      </c>
      <c r="J387" s="77"/>
      <c r="K387" s="46">
        <f t="shared" si="11"/>
        <v>47977</v>
      </c>
      <c r="L387" s="77"/>
      <c r="M387" s="96">
        <v>47977</v>
      </c>
    </row>
    <row r="388" spans="1:13" ht="15">
      <c r="A388" s="94" t="s">
        <v>1510</v>
      </c>
      <c r="B388" s="222" t="s">
        <v>2036</v>
      </c>
      <c r="C388" s="96">
        <v>1127650</v>
      </c>
      <c r="D388" s="46">
        <f t="shared" si="10"/>
        <v>764644</v>
      </c>
      <c r="E388" s="96">
        <v>710920</v>
      </c>
      <c r="F388" s="96">
        <v>53724</v>
      </c>
      <c r="H388" s="94" t="s">
        <v>53</v>
      </c>
      <c r="I388" s="222" t="s">
        <v>2085</v>
      </c>
      <c r="J388" s="96">
        <v>24000</v>
      </c>
      <c r="K388" s="46">
        <f t="shared" si="11"/>
        <v>63075</v>
      </c>
      <c r="L388" s="77"/>
      <c r="M388" s="96">
        <v>63075</v>
      </c>
    </row>
    <row r="389" spans="1:13" ht="15">
      <c r="A389" s="94" t="s">
        <v>1516</v>
      </c>
      <c r="B389" s="222" t="s">
        <v>2037</v>
      </c>
      <c r="C389" s="96">
        <v>2255247</v>
      </c>
      <c r="D389" s="46">
        <f t="shared" si="10"/>
        <v>1814810</v>
      </c>
      <c r="E389" s="96">
        <v>155001</v>
      </c>
      <c r="F389" s="96">
        <v>1659809</v>
      </c>
      <c r="H389" s="94" t="s">
        <v>56</v>
      </c>
      <c r="I389" s="222" t="s">
        <v>2288</v>
      </c>
      <c r="J389" s="96">
        <v>6000</v>
      </c>
      <c r="K389" s="46">
        <f t="shared" si="11"/>
        <v>87395</v>
      </c>
      <c r="L389" s="77"/>
      <c r="M389" s="96">
        <v>87395</v>
      </c>
    </row>
    <row r="390" spans="1:13" ht="15">
      <c r="A390" s="94" t="s">
        <v>1519</v>
      </c>
      <c r="B390" s="222" t="s">
        <v>2038</v>
      </c>
      <c r="C390" s="96">
        <v>7412236</v>
      </c>
      <c r="D390" s="46">
        <f t="shared" si="10"/>
        <v>1697435</v>
      </c>
      <c r="E390" s="96">
        <v>295810</v>
      </c>
      <c r="F390" s="96">
        <v>1401625</v>
      </c>
      <c r="H390" s="94" t="s">
        <v>62</v>
      </c>
      <c r="I390" s="222" t="s">
        <v>2086</v>
      </c>
      <c r="J390" s="96">
        <v>14000</v>
      </c>
      <c r="K390" s="46">
        <f t="shared" si="11"/>
        <v>116435</v>
      </c>
      <c r="L390" s="77"/>
      <c r="M390" s="96">
        <v>116435</v>
      </c>
    </row>
    <row r="391" spans="1:13" ht="15">
      <c r="A391" s="94" t="s">
        <v>1522</v>
      </c>
      <c r="B391" s="222" t="s">
        <v>2039</v>
      </c>
      <c r="C391" s="96">
        <v>7790926</v>
      </c>
      <c r="D391" s="46">
        <f aca="true" t="shared" si="12" ref="D391:D454">E391+F391</f>
        <v>2623845</v>
      </c>
      <c r="E391" s="96">
        <v>577290</v>
      </c>
      <c r="F391" s="96">
        <v>2046555</v>
      </c>
      <c r="H391" s="94" t="s">
        <v>65</v>
      </c>
      <c r="I391" s="222" t="s">
        <v>2087</v>
      </c>
      <c r="J391" s="77"/>
      <c r="K391" s="46">
        <f aca="true" t="shared" si="13" ref="K391:K438">L391+M391</f>
        <v>30325</v>
      </c>
      <c r="L391" s="77"/>
      <c r="M391" s="96">
        <v>30325</v>
      </c>
    </row>
    <row r="392" spans="1:13" ht="15">
      <c r="A392" s="94" t="s">
        <v>1524</v>
      </c>
      <c r="B392" s="222" t="s">
        <v>2040</v>
      </c>
      <c r="C392" s="96">
        <v>269000</v>
      </c>
      <c r="D392" s="46">
        <f t="shared" si="12"/>
        <v>43000</v>
      </c>
      <c r="E392" s="77"/>
      <c r="F392" s="96">
        <v>43000</v>
      </c>
      <c r="H392" s="94" t="s">
        <v>71</v>
      </c>
      <c r="I392" s="222" t="s">
        <v>2089</v>
      </c>
      <c r="J392" s="96">
        <v>32500</v>
      </c>
      <c r="K392" s="46">
        <f t="shared" si="13"/>
        <v>208076</v>
      </c>
      <c r="L392" s="96">
        <v>2500</v>
      </c>
      <c r="M392" s="96">
        <v>205576</v>
      </c>
    </row>
    <row r="393" spans="1:13" ht="15">
      <c r="A393" s="94" t="s">
        <v>1530</v>
      </c>
      <c r="B393" s="222" t="s">
        <v>2041</v>
      </c>
      <c r="C393" s="77"/>
      <c r="D393" s="46">
        <f t="shared" si="12"/>
        <v>264512</v>
      </c>
      <c r="E393" s="96">
        <v>173550</v>
      </c>
      <c r="F393" s="96">
        <v>90962</v>
      </c>
      <c r="H393" s="94" t="s">
        <v>77</v>
      </c>
      <c r="I393" s="222" t="s">
        <v>2091</v>
      </c>
      <c r="J393" s="77"/>
      <c r="K393" s="46">
        <f t="shared" si="13"/>
        <v>20550</v>
      </c>
      <c r="L393" s="77"/>
      <c r="M393" s="96">
        <v>20550</v>
      </c>
    </row>
    <row r="394" spans="1:13" ht="15">
      <c r="A394" s="94" t="s">
        <v>1536</v>
      </c>
      <c r="B394" s="222" t="s">
        <v>2042</v>
      </c>
      <c r="C394" s="96">
        <v>533700</v>
      </c>
      <c r="D394" s="46">
        <f t="shared" si="12"/>
        <v>1196387</v>
      </c>
      <c r="E394" s="96">
        <v>181701</v>
      </c>
      <c r="F394" s="96">
        <v>1014686</v>
      </c>
      <c r="H394" s="94" t="s">
        <v>80</v>
      </c>
      <c r="I394" s="222" t="s">
        <v>2092</v>
      </c>
      <c r="J394" s="96">
        <v>170000</v>
      </c>
      <c r="K394" s="46">
        <f t="shared" si="13"/>
        <v>25681</v>
      </c>
      <c r="L394" s="77"/>
      <c r="M394" s="96">
        <v>25681</v>
      </c>
    </row>
    <row r="395" spans="1:13" ht="15">
      <c r="A395" s="94" t="s">
        <v>1539</v>
      </c>
      <c r="B395" s="222" t="s">
        <v>2257</v>
      </c>
      <c r="C395" s="77"/>
      <c r="D395" s="46">
        <f t="shared" si="12"/>
        <v>12980</v>
      </c>
      <c r="E395" s="77"/>
      <c r="F395" s="96">
        <v>12980</v>
      </c>
      <c r="H395" s="94" t="s">
        <v>83</v>
      </c>
      <c r="I395" s="222" t="s">
        <v>2093</v>
      </c>
      <c r="J395" s="96">
        <v>549000</v>
      </c>
      <c r="K395" s="46">
        <f t="shared" si="13"/>
        <v>1072401</v>
      </c>
      <c r="L395" s="77"/>
      <c r="M395" s="96">
        <v>1072401</v>
      </c>
    </row>
    <row r="396" spans="1:13" ht="15">
      <c r="A396" s="94" t="s">
        <v>1542</v>
      </c>
      <c r="B396" s="222" t="s">
        <v>2239</v>
      </c>
      <c r="C396" s="77"/>
      <c r="D396" s="46">
        <f t="shared" si="12"/>
        <v>94526</v>
      </c>
      <c r="E396" s="77"/>
      <c r="F396" s="96">
        <v>94526</v>
      </c>
      <c r="H396" s="94" t="s">
        <v>86</v>
      </c>
      <c r="I396" s="222" t="s">
        <v>2094</v>
      </c>
      <c r="J396" s="77"/>
      <c r="K396" s="46">
        <f t="shared" si="13"/>
        <v>9250</v>
      </c>
      <c r="L396" s="77"/>
      <c r="M396" s="96">
        <v>9250</v>
      </c>
    </row>
    <row r="397" spans="1:13" ht="15">
      <c r="A397" s="94" t="s">
        <v>1548</v>
      </c>
      <c r="B397" s="222" t="s">
        <v>2043</v>
      </c>
      <c r="C397" s="96">
        <v>1053250</v>
      </c>
      <c r="D397" s="46">
        <f t="shared" si="12"/>
        <v>465660</v>
      </c>
      <c r="E397" s="77"/>
      <c r="F397" s="96">
        <v>465660</v>
      </c>
      <c r="H397" s="94" t="s">
        <v>89</v>
      </c>
      <c r="I397" s="222" t="s">
        <v>2229</v>
      </c>
      <c r="J397" s="96">
        <v>1700</v>
      </c>
      <c r="K397" s="46">
        <f t="shared" si="13"/>
        <v>13800</v>
      </c>
      <c r="L397" s="77"/>
      <c r="M397" s="96">
        <v>13800</v>
      </c>
    </row>
    <row r="398" spans="1:13" ht="15">
      <c r="A398" s="94" t="s">
        <v>1551</v>
      </c>
      <c r="B398" s="222" t="s">
        <v>2044</v>
      </c>
      <c r="C398" s="96">
        <v>6788418</v>
      </c>
      <c r="D398" s="46">
        <f t="shared" si="12"/>
        <v>1325071</v>
      </c>
      <c r="E398" s="96">
        <v>585255</v>
      </c>
      <c r="F398" s="96">
        <v>739816</v>
      </c>
      <c r="H398" s="94" t="s">
        <v>92</v>
      </c>
      <c r="I398" s="222" t="s">
        <v>2095</v>
      </c>
      <c r="J398" s="96">
        <v>223500</v>
      </c>
      <c r="K398" s="46">
        <f t="shared" si="13"/>
        <v>95987</v>
      </c>
      <c r="L398" s="77"/>
      <c r="M398" s="96">
        <v>95987</v>
      </c>
    </row>
    <row r="399" spans="1:13" ht="15">
      <c r="A399" s="94" t="s">
        <v>1554</v>
      </c>
      <c r="B399" s="222" t="s">
        <v>2240</v>
      </c>
      <c r="C399" s="96">
        <v>1346100</v>
      </c>
      <c r="D399" s="46">
        <f t="shared" si="12"/>
        <v>970529</v>
      </c>
      <c r="E399" s="96">
        <v>71750</v>
      </c>
      <c r="F399" s="96">
        <v>898779</v>
      </c>
      <c r="H399" s="94" t="s">
        <v>95</v>
      </c>
      <c r="I399" s="222" t="s">
        <v>2096</v>
      </c>
      <c r="J399" s="77"/>
      <c r="K399" s="46">
        <f t="shared" si="13"/>
        <v>70250</v>
      </c>
      <c r="L399" s="77"/>
      <c r="M399" s="96">
        <v>70250</v>
      </c>
    </row>
    <row r="400" spans="1:13" ht="15">
      <c r="A400" s="94" t="s">
        <v>1557</v>
      </c>
      <c r="B400" s="222" t="s">
        <v>2045</v>
      </c>
      <c r="C400" s="96">
        <v>1580200</v>
      </c>
      <c r="D400" s="46">
        <f t="shared" si="12"/>
        <v>92150</v>
      </c>
      <c r="E400" s="77"/>
      <c r="F400" s="96">
        <v>92150</v>
      </c>
      <c r="H400" s="94" t="s">
        <v>101</v>
      </c>
      <c r="I400" s="222" t="s">
        <v>2164</v>
      </c>
      <c r="J400" s="77"/>
      <c r="K400" s="46">
        <f t="shared" si="13"/>
        <v>68525</v>
      </c>
      <c r="L400" s="77"/>
      <c r="M400" s="96">
        <v>68525</v>
      </c>
    </row>
    <row r="401" spans="1:13" ht="15">
      <c r="A401" s="94" t="s">
        <v>1568</v>
      </c>
      <c r="B401" s="222" t="s">
        <v>2241</v>
      </c>
      <c r="C401" s="96">
        <v>2444680</v>
      </c>
      <c r="D401" s="46">
        <f t="shared" si="12"/>
        <v>191439</v>
      </c>
      <c r="E401" s="96">
        <v>650</v>
      </c>
      <c r="F401" s="96">
        <v>190789</v>
      </c>
      <c r="H401" s="94" t="s">
        <v>104</v>
      </c>
      <c r="I401" s="222" t="s">
        <v>2098</v>
      </c>
      <c r="J401" s="77"/>
      <c r="K401" s="46">
        <f t="shared" si="13"/>
        <v>1600</v>
      </c>
      <c r="L401" s="77"/>
      <c r="M401" s="96">
        <v>1600</v>
      </c>
    </row>
    <row r="402" spans="1:13" ht="15">
      <c r="A402" s="94" t="s">
        <v>1571</v>
      </c>
      <c r="B402" s="222" t="s">
        <v>2046</v>
      </c>
      <c r="C402" s="96">
        <v>530001</v>
      </c>
      <c r="D402" s="46">
        <f t="shared" si="12"/>
        <v>612407</v>
      </c>
      <c r="E402" s="96">
        <v>170501</v>
      </c>
      <c r="F402" s="96">
        <v>441906</v>
      </c>
      <c r="H402" s="94" t="s">
        <v>107</v>
      </c>
      <c r="I402" s="222" t="s">
        <v>2099</v>
      </c>
      <c r="J402" s="77"/>
      <c r="K402" s="46">
        <f t="shared" si="13"/>
        <v>5332</v>
      </c>
      <c r="L402" s="77"/>
      <c r="M402" s="96">
        <v>5332</v>
      </c>
    </row>
    <row r="403" spans="1:13" ht="15">
      <c r="A403" s="94" t="s">
        <v>1577</v>
      </c>
      <c r="B403" s="222" t="s">
        <v>2209</v>
      </c>
      <c r="C403" s="77"/>
      <c r="D403" s="46">
        <f t="shared" si="12"/>
        <v>204950</v>
      </c>
      <c r="E403" s="77"/>
      <c r="F403" s="96">
        <v>204950</v>
      </c>
      <c r="H403" s="94" t="s">
        <v>110</v>
      </c>
      <c r="I403" s="222" t="s">
        <v>2100</v>
      </c>
      <c r="J403" s="77"/>
      <c r="K403" s="46">
        <f t="shared" si="13"/>
        <v>4950</v>
      </c>
      <c r="L403" s="77"/>
      <c r="M403" s="96">
        <v>4950</v>
      </c>
    </row>
    <row r="404" spans="1:13" ht="15">
      <c r="A404" s="94" t="s">
        <v>1583</v>
      </c>
      <c r="B404" s="222" t="s">
        <v>2047</v>
      </c>
      <c r="C404" s="96">
        <v>999400</v>
      </c>
      <c r="D404" s="46">
        <f t="shared" si="12"/>
        <v>85000</v>
      </c>
      <c r="E404" s="96">
        <v>16100</v>
      </c>
      <c r="F404" s="96">
        <v>68900</v>
      </c>
      <c r="H404" s="94" t="s">
        <v>113</v>
      </c>
      <c r="I404" s="222" t="s">
        <v>2101</v>
      </c>
      <c r="J404" s="96">
        <v>65000</v>
      </c>
      <c r="K404" s="46">
        <f t="shared" si="13"/>
        <v>211650</v>
      </c>
      <c r="L404" s="77"/>
      <c r="M404" s="96">
        <v>211650</v>
      </c>
    </row>
    <row r="405" spans="1:13" ht="15">
      <c r="A405" s="94" t="s">
        <v>1586</v>
      </c>
      <c r="B405" s="222" t="s">
        <v>2048</v>
      </c>
      <c r="C405" s="77"/>
      <c r="D405" s="46">
        <f t="shared" si="12"/>
        <v>38797</v>
      </c>
      <c r="E405" s="77"/>
      <c r="F405" s="96">
        <v>38797</v>
      </c>
      <c r="H405" s="94" t="s">
        <v>127</v>
      </c>
      <c r="I405" s="222" t="s">
        <v>2102</v>
      </c>
      <c r="J405" s="96">
        <v>147655</v>
      </c>
      <c r="K405" s="46">
        <f t="shared" si="13"/>
        <v>38808</v>
      </c>
      <c r="L405" s="77"/>
      <c r="M405" s="96">
        <v>38808</v>
      </c>
    </row>
    <row r="406" spans="1:13" ht="15">
      <c r="A406" s="94" t="s">
        <v>1589</v>
      </c>
      <c r="B406" s="222" t="s">
        <v>2049</v>
      </c>
      <c r="C406" s="96">
        <v>4604768</v>
      </c>
      <c r="D406" s="46">
        <f t="shared" si="12"/>
        <v>999969</v>
      </c>
      <c r="E406" s="96">
        <v>30500</v>
      </c>
      <c r="F406" s="96">
        <v>969469</v>
      </c>
      <c r="H406" s="94" t="s">
        <v>129</v>
      </c>
      <c r="I406" s="222" t="s">
        <v>2277</v>
      </c>
      <c r="J406" s="96">
        <v>65000</v>
      </c>
      <c r="K406" s="46">
        <f t="shared" si="13"/>
        <v>196750</v>
      </c>
      <c r="L406" s="77"/>
      <c r="M406" s="96">
        <v>196750</v>
      </c>
    </row>
    <row r="407" spans="1:13" ht="15">
      <c r="A407" s="94" t="s">
        <v>1598</v>
      </c>
      <c r="B407" s="222" t="s">
        <v>2050</v>
      </c>
      <c r="C407" s="96">
        <v>4411970</v>
      </c>
      <c r="D407" s="46">
        <f t="shared" si="12"/>
        <v>693618</v>
      </c>
      <c r="E407" s="96">
        <v>137900</v>
      </c>
      <c r="F407" s="96">
        <v>555718</v>
      </c>
      <c r="H407" s="94" t="s">
        <v>133</v>
      </c>
      <c r="I407" s="222" t="s">
        <v>2103</v>
      </c>
      <c r="J407" s="77"/>
      <c r="K407" s="46">
        <f t="shared" si="13"/>
        <v>718070</v>
      </c>
      <c r="L407" s="77"/>
      <c r="M407" s="96">
        <v>718070</v>
      </c>
    </row>
    <row r="408" spans="1:13" ht="15">
      <c r="A408" s="94" t="s">
        <v>1602</v>
      </c>
      <c r="B408" s="222" t="s">
        <v>2051</v>
      </c>
      <c r="C408" s="77"/>
      <c r="D408" s="46">
        <f t="shared" si="12"/>
        <v>126568</v>
      </c>
      <c r="E408" s="96">
        <v>1600</v>
      </c>
      <c r="F408" s="96">
        <v>124968</v>
      </c>
      <c r="H408" s="94" t="s">
        <v>136</v>
      </c>
      <c r="I408" s="222" t="s">
        <v>2104</v>
      </c>
      <c r="J408" s="77"/>
      <c r="K408" s="46">
        <f t="shared" si="13"/>
        <v>2500</v>
      </c>
      <c r="L408" s="77"/>
      <c r="M408" s="96">
        <v>2500</v>
      </c>
    </row>
    <row r="409" spans="1:13" ht="15">
      <c r="A409" s="94" t="s">
        <v>1605</v>
      </c>
      <c r="B409" s="222" t="s">
        <v>2052</v>
      </c>
      <c r="C409" s="96">
        <v>703000</v>
      </c>
      <c r="D409" s="46">
        <f t="shared" si="12"/>
        <v>1143287</v>
      </c>
      <c r="E409" s="96">
        <v>370416</v>
      </c>
      <c r="F409" s="96">
        <v>772871</v>
      </c>
      <c r="H409" s="94" t="s">
        <v>139</v>
      </c>
      <c r="I409" s="222" t="s">
        <v>2230</v>
      </c>
      <c r="J409" s="77"/>
      <c r="K409" s="46">
        <f t="shared" si="13"/>
        <v>1526701</v>
      </c>
      <c r="L409" s="96">
        <v>49500</v>
      </c>
      <c r="M409" s="96">
        <v>1477201</v>
      </c>
    </row>
    <row r="410" spans="1:13" ht="15">
      <c r="A410" s="94" t="s">
        <v>1608</v>
      </c>
      <c r="B410" s="222" t="s">
        <v>2286</v>
      </c>
      <c r="C410" s="77"/>
      <c r="D410" s="46">
        <f t="shared" si="12"/>
        <v>214233</v>
      </c>
      <c r="E410" s="77"/>
      <c r="F410" s="96">
        <v>214233</v>
      </c>
      <c r="H410" s="94" t="s">
        <v>142</v>
      </c>
      <c r="I410" s="222" t="s">
        <v>2105</v>
      </c>
      <c r="J410" s="77"/>
      <c r="K410" s="46">
        <f t="shared" si="13"/>
        <v>3100</v>
      </c>
      <c r="L410" s="77"/>
      <c r="M410" s="96">
        <v>3100</v>
      </c>
    </row>
    <row r="411" spans="1:13" ht="15">
      <c r="A411" s="94" t="s">
        <v>1611</v>
      </c>
      <c r="B411" s="222" t="s">
        <v>2207</v>
      </c>
      <c r="C411" s="77"/>
      <c r="D411" s="46">
        <f t="shared" si="12"/>
        <v>767736</v>
      </c>
      <c r="E411" s="96">
        <v>107200</v>
      </c>
      <c r="F411" s="96">
        <v>660536</v>
      </c>
      <c r="H411" s="94" t="s">
        <v>145</v>
      </c>
      <c r="I411" s="222" t="s">
        <v>2106</v>
      </c>
      <c r="J411" s="77"/>
      <c r="K411" s="46">
        <f t="shared" si="13"/>
        <v>52721</v>
      </c>
      <c r="L411" s="77"/>
      <c r="M411" s="96">
        <v>52721</v>
      </c>
    </row>
    <row r="412" spans="1:13" ht="15">
      <c r="A412" s="94" t="s">
        <v>1614</v>
      </c>
      <c r="B412" s="222" t="s">
        <v>2053</v>
      </c>
      <c r="C412" s="77"/>
      <c r="D412" s="46">
        <f t="shared" si="12"/>
        <v>284608</v>
      </c>
      <c r="E412" s="77"/>
      <c r="F412" s="96">
        <v>284608</v>
      </c>
      <c r="H412" s="94" t="s">
        <v>148</v>
      </c>
      <c r="I412" s="222" t="s">
        <v>2261</v>
      </c>
      <c r="J412" s="77"/>
      <c r="K412" s="46">
        <f t="shared" si="13"/>
        <v>130285</v>
      </c>
      <c r="L412" s="77"/>
      <c r="M412" s="96">
        <v>130285</v>
      </c>
    </row>
    <row r="413" spans="1:13" ht="15">
      <c r="A413" s="94" t="s">
        <v>1617</v>
      </c>
      <c r="B413" s="222" t="s">
        <v>2054</v>
      </c>
      <c r="C413" s="77"/>
      <c r="D413" s="46">
        <f t="shared" si="12"/>
        <v>144836</v>
      </c>
      <c r="E413" s="77"/>
      <c r="F413" s="96">
        <v>144836</v>
      </c>
      <c r="H413" s="94" t="s">
        <v>151</v>
      </c>
      <c r="I413" s="222" t="s">
        <v>2107</v>
      </c>
      <c r="J413" s="77"/>
      <c r="K413" s="46">
        <f t="shared" si="13"/>
        <v>73920</v>
      </c>
      <c r="L413" s="77"/>
      <c r="M413" s="96">
        <v>73920</v>
      </c>
    </row>
    <row r="414" spans="1:13" ht="15">
      <c r="A414" s="94" t="s">
        <v>1620</v>
      </c>
      <c r="B414" s="222" t="s">
        <v>2242</v>
      </c>
      <c r="C414" s="96">
        <v>3403800</v>
      </c>
      <c r="D414" s="46">
        <f t="shared" si="12"/>
        <v>578588</v>
      </c>
      <c r="E414" s="96">
        <v>283200</v>
      </c>
      <c r="F414" s="96">
        <v>295388</v>
      </c>
      <c r="H414" s="94" t="s">
        <v>154</v>
      </c>
      <c r="I414" s="222" t="s">
        <v>2108</v>
      </c>
      <c r="J414" s="96">
        <v>858100</v>
      </c>
      <c r="K414" s="46">
        <f t="shared" si="13"/>
        <v>1069664</v>
      </c>
      <c r="L414" s="77"/>
      <c r="M414" s="96">
        <v>1069664</v>
      </c>
    </row>
    <row r="415" spans="1:13" ht="15">
      <c r="A415" s="94" t="s">
        <v>1626</v>
      </c>
      <c r="B415" s="222" t="s">
        <v>2055</v>
      </c>
      <c r="C415" s="77"/>
      <c r="D415" s="46">
        <f t="shared" si="12"/>
        <v>210152</v>
      </c>
      <c r="E415" s="77"/>
      <c r="F415" s="96">
        <v>210152</v>
      </c>
      <c r="H415" s="94" t="s">
        <v>157</v>
      </c>
      <c r="I415" s="222" t="s">
        <v>2109</v>
      </c>
      <c r="J415" s="77"/>
      <c r="K415" s="46">
        <f t="shared" si="13"/>
        <v>187250</v>
      </c>
      <c r="L415" s="77"/>
      <c r="M415" s="96">
        <v>187250</v>
      </c>
    </row>
    <row r="416" spans="1:13" ht="15">
      <c r="A416" s="94" t="s">
        <v>1632</v>
      </c>
      <c r="B416" s="222" t="s">
        <v>2056</v>
      </c>
      <c r="C416" s="77"/>
      <c r="D416" s="46">
        <f t="shared" si="12"/>
        <v>255483</v>
      </c>
      <c r="E416" s="77"/>
      <c r="F416" s="96">
        <v>255483</v>
      </c>
      <c r="H416" s="94" t="s">
        <v>160</v>
      </c>
      <c r="I416" s="222" t="s">
        <v>2110</v>
      </c>
      <c r="J416" s="77"/>
      <c r="K416" s="46">
        <f t="shared" si="13"/>
        <v>61800</v>
      </c>
      <c r="L416" s="77"/>
      <c r="M416" s="96">
        <v>61800</v>
      </c>
    </row>
    <row r="417" spans="1:13" ht="15">
      <c r="A417" s="94" t="s">
        <v>1635</v>
      </c>
      <c r="B417" s="222" t="s">
        <v>2057</v>
      </c>
      <c r="C417" s="77"/>
      <c r="D417" s="46">
        <f t="shared" si="12"/>
        <v>37302</v>
      </c>
      <c r="E417" s="77"/>
      <c r="F417" s="96">
        <v>37302</v>
      </c>
      <c r="H417" s="94" t="s">
        <v>163</v>
      </c>
      <c r="I417" s="222" t="s">
        <v>2111</v>
      </c>
      <c r="J417" s="96">
        <v>40000</v>
      </c>
      <c r="K417" s="46">
        <f t="shared" si="13"/>
        <v>3900</v>
      </c>
      <c r="L417" s="77"/>
      <c r="M417" s="96">
        <v>3900</v>
      </c>
    </row>
    <row r="418" spans="1:13" ht="15">
      <c r="A418" s="94" t="s">
        <v>1638</v>
      </c>
      <c r="B418" s="222" t="s">
        <v>2058</v>
      </c>
      <c r="C418" s="77"/>
      <c r="D418" s="46">
        <f t="shared" si="12"/>
        <v>250430</v>
      </c>
      <c r="E418" s="77"/>
      <c r="F418" s="96">
        <v>250430</v>
      </c>
      <c r="H418" s="94" t="s">
        <v>166</v>
      </c>
      <c r="I418" s="222" t="s">
        <v>2112</v>
      </c>
      <c r="J418" s="96">
        <v>1310000</v>
      </c>
      <c r="K418" s="46">
        <f t="shared" si="13"/>
        <v>10556984</v>
      </c>
      <c r="L418" s="77"/>
      <c r="M418" s="96">
        <v>10556984</v>
      </c>
    </row>
    <row r="419" spans="1:13" ht="15">
      <c r="A419" s="94" t="s">
        <v>1641</v>
      </c>
      <c r="B419" s="222" t="s">
        <v>2059</v>
      </c>
      <c r="C419" s="77"/>
      <c r="D419" s="46">
        <f t="shared" si="12"/>
        <v>2454042</v>
      </c>
      <c r="E419" s="77"/>
      <c r="F419" s="96">
        <v>2454042</v>
      </c>
      <c r="H419" s="94" t="s">
        <v>169</v>
      </c>
      <c r="I419" s="222" t="s">
        <v>2289</v>
      </c>
      <c r="J419" s="77"/>
      <c r="K419" s="46">
        <f t="shared" si="13"/>
        <v>18427</v>
      </c>
      <c r="L419" s="77"/>
      <c r="M419" s="96">
        <v>18427</v>
      </c>
    </row>
    <row r="420" spans="1:13" ht="15">
      <c r="A420" s="94" t="s">
        <v>1644</v>
      </c>
      <c r="B420" s="222" t="s">
        <v>2060</v>
      </c>
      <c r="C420" s="96">
        <v>282500</v>
      </c>
      <c r="D420" s="46">
        <f t="shared" si="12"/>
        <v>811411</v>
      </c>
      <c r="E420" s="96">
        <v>247310</v>
      </c>
      <c r="F420" s="96">
        <v>564101</v>
      </c>
      <c r="H420" s="94" t="s">
        <v>172</v>
      </c>
      <c r="I420" s="222" t="s">
        <v>2113</v>
      </c>
      <c r="J420" s="77"/>
      <c r="K420" s="46">
        <f t="shared" si="13"/>
        <v>16600</v>
      </c>
      <c r="L420" s="77"/>
      <c r="M420" s="96">
        <v>16600</v>
      </c>
    </row>
    <row r="421" spans="1:13" ht="15">
      <c r="A421" s="94" t="s">
        <v>1647</v>
      </c>
      <c r="B421" s="222" t="s">
        <v>2258</v>
      </c>
      <c r="C421" s="77"/>
      <c r="D421" s="46">
        <f t="shared" si="12"/>
        <v>384230</v>
      </c>
      <c r="E421" s="96">
        <v>23200</v>
      </c>
      <c r="F421" s="96">
        <v>361030</v>
      </c>
      <c r="H421" s="94" t="s">
        <v>175</v>
      </c>
      <c r="I421" s="222" t="s">
        <v>2114</v>
      </c>
      <c r="J421" s="77"/>
      <c r="K421" s="46">
        <f t="shared" si="13"/>
        <v>113019</v>
      </c>
      <c r="L421" s="77"/>
      <c r="M421" s="96">
        <v>113019</v>
      </c>
    </row>
    <row r="422" spans="1:13" ht="15">
      <c r="A422" s="94" t="s">
        <v>1650</v>
      </c>
      <c r="B422" s="222" t="s">
        <v>2061</v>
      </c>
      <c r="C422" s="96">
        <v>314910</v>
      </c>
      <c r="D422" s="46">
        <f t="shared" si="12"/>
        <v>62284</v>
      </c>
      <c r="E422" s="77"/>
      <c r="F422" s="96">
        <v>62284</v>
      </c>
      <c r="H422" s="94" t="s">
        <v>178</v>
      </c>
      <c r="I422" s="222" t="s">
        <v>1830</v>
      </c>
      <c r="J422" s="77"/>
      <c r="K422" s="46">
        <f t="shared" si="13"/>
        <v>454015</v>
      </c>
      <c r="L422" s="77"/>
      <c r="M422" s="96">
        <v>454015</v>
      </c>
    </row>
    <row r="423" spans="1:13" ht="15">
      <c r="A423" s="94" t="s">
        <v>1656</v>
      </c>
      <c r="B423" s="222" t="s">
        <v>2063</v>
      </c>
      <c r="C423" s="77"/>
      <c r="D423" s="46">
        <f t="shared" si="12"/>
        <v>66500</v>
      </c>
      <c r="E423" s="96">
        <v>64500</v>
      </c>
      <c r="F423" s="96">
        <v>2000</v>
      </c>
      <c r="H423" s="94" t="s">
        <v>180</v>
      </c>
      <c r="I423" s="222" t="s">
        <v>2115</v>
      </c>
      <c r="J423" s="77"/>
      <c r="K423" s="46">
        <f t="shared" si="13"/>
        <v>2879885</v>
      </c>
      <c r="L423" s="77"/>
      <c r="M423" s="96">
        <v>2879885</v>
      </c>
    </row>
    <row r="424" spans="1:13" ht="15">
      <c r="A424" s="94" t="s">
        <v>1659</v>
      </c>
      <c r="B424" s="222" t="s">
        <v>2064</v>
      </c>
      <c r="C424" s="77"/>
      <c r="D424" s="46">
        <f t="shared" si="12"/>
        <v>39126</v>
      </c>
      <c r="E424" s="77"/>
      <c r="F424" s="96">
        <v>39126</v>
      </c>
      <c r="H424" s="94" t="s">
        <v>183</v>
      </c>
      <c r="I424" s="222" t="s">
        <v>1933</v>
      </c>
      <c r="J424" s="96">
        <v>7500</v>
      </c>
      <c r="K424" s="46">
        <f t="shared" si="13"/>
        <v>465300</v>
      </c>
      <c r="L424" s="96">
        <v>290650</v>
      </c>
      <c r="M424" s="96">
        <v>174650</v>
      </c>
    </row>
    <row r="425" spans="1:13" ht="15">
      <c r="A425" s="94" t="s">
        <v>1662</v>
      </c>
      <c r="B425" s="222" t="s">
        <v>2065</v>
      </c>
      <c r="C425" s="77"/>
      <c r="D425" s="46">
        <f t="shared" si="12"/>
        <v>100808</v>
      </c>
      <c r="E425" s="96">
        <v>52800</v>
      </c>
      <c r="F425" s="96">
        <v>48008</v>
      </c>
      <c r="H425" s="94" t="s">
        <v>185</v>
      </c>
      <c r="I425" s="222" t="s">
        <v>2116</v>
      </c>
      <c r="J425" s="77"/>
      <c r="K425" s="46">
        <f t="shared" si="13"/>
        <v>336190</v>
      </c>
      <c r="L425" s="77"/>
      <c r="M425" s="96">
        <v>336190</v>
      </c>
    </row>
    <row r="426" spans="1:13" ht="15">
      <c r="A426" s="94" t="s">
        <v>1665</v>
      </c>
      <c r="B426" s="222" t="s">
        <v>2066</v>
      </c>
      <c r="C426" s="77"/>
      <c r="D426" s="46">
        <f t="shared" si="12"/>
        <v>26680</v>
      </c>
      <c r="E426" s="77"/>
      <c r="F426" s="96">
        <v>26680</v>
      </c>
      <c r="H426" s="94" t="s">
        <v>191</v>
      </c>
      <c r="I426" s="222" t="s">
        <v>2117</v>
      </c>
      <c r="J426" s="77"/>
      <c r="K426" s="46">
        <f t="shared" si="13"/>
        <v>47980</v>
      </c>
      <c r="L426" s="77"/>
      <c r="M426" s="96">
        <v>47980</v>
      </c>
    </row>
    <row r="427" spans="1:13" ht="15">
      <c r="A427" s="94" t="s">
        <v>1668</v>
      </c>
      <c r="B427" s="222" t="s">
        <v>2067</v>
      </c>
      <c r="C427" s="96">
        <v>110000</v>
      </c>
      <c r="D427" s="46">
        <f t="shared" si="12"/>
        <v>148961</v>
      </c>
      <c r="E427" s="77"/>
      <c r="F427" s="96">
        <v>148961</v>
      </c>
      <c r="H427" s="94" t="s">
        <v>194</v>
      </c>
      <c r="I427" s="222" t="s">
        <v>2118</v>
      </c>
      <c r="J427" s="77"/>
      <c r="K427" s="46">
        <f t="shared" si="13"/>
        <v>13750</v>
      </c>
      <c r="L427" s="77"/>
      <c r="M427" s="96">
        <v>13750</v>
      </c>
    </row>
    <row r="428" spans="1:13" ht="15">
      <c r="A428" s="94" t="s">
        <v>1671</v>
      </c>
      <c r="B428" s="222" t="s">
        <v>2243</v>
      </c>
      <c r="C428" s="77"/>
      <c r="D428" s="46">
        <f t="shared" si="12"/>
        <v>215594</v>
      </c>
      <c r="E428" s="77"/>
      <c r="F428" s="96">
        <v>215594</v>
      </c>
      <c r="H428" s="94" t="s">
        <v>198</v>
      </c>
      <c r="I428" s="222" t="s">
        <v>1896</v>
      </c>
      <c r="J428" s="77"/>
      <c r="K428" s="46">
        <f t="shared" si="13"/>
        <v>410000</v>
      </c>
      <c r="L428" s="77"/>
      <c r="M428" s="96">
        <v>410000</v>
      </c>
    </row>
    <row r="429" spans="1:13" ht="15">
      <c r="A429" s="94" t="s">
        <v>1674</v>
      </c>
      <c r="B429" s="222" t="s">
        <v>2068</v>
      </c>
      <c r="C429" s="77"/>
      <c r="D429" s="46">
        <f t="shared" si="12"/>
        <v>37800</v>
      </c>
      <c r="E429" s="96">
        <v>23500</v>
      </c>
      <c r="F429" s="96">
        <v>14300</v>
      </c>
      <c r="H429" s="94" t="s">
        <v>201</v>
      </c>
      <c r="I429" s="222" t="s">
        <v>2119</v>
      </c>
      <c r="J429" s="77"/>
      <c r="K429" s="46">
        <f t="shared" si="13"/>
        <v>43108</v>
      </c>
      <c r="L429" s="77"/>
      <c r="M429" s="96">
        <v>43108</v>
      </c>
    </row>
    <row r="430" spans="1:13" ht="15">
      <c r="A430" s="94" t="s">
        <v>1677</v>
      </c>
      <c r="B430" s="222" t="s">
        <v>2069</v>
      </c>
      <c r="C430" s="77"/>
      <c r="D430" s="46">
        <f t="shared" si="12"/>
        <v>56900</v>
      </c>
      <c r="E430" s="96">
        <v>35750</v>
      </c>
      <c r="F430" s="96">
        <v>21150</v>
      </c>
      <c r="H430" s="94" t="s">
        <v>204</v>
      </c>
      <c r="I430" s="222" t="s">
        <v>1872</v>
      </c>
      <c r="J430" s="96">
        <v>12000</v>
      </c>
      <c r="K430" s="46">
        <f t="shared" si="13"/>
        <v>15000</v>
      </c>
      <c r="L430" s="77"/>
      <c r="M430" s="96">
        <v>15000</v>
      </c>
    </row>
    <row r="431" spans="1:13" ht="15">
      <c r="A431" s="94" t="s">
        <v>1680</v>
      </c>
      <c r="B431" s="222" t="s">
        <v>2070</v>
      </c>
      <c r="C431" s="77"/>
      <c r="D431" s="46">
        <f t="shared" si="12"/>
        <v>3740</v>
      </c>
      <c r="E431" s="77"/>
      <c r="F431" s="96">
        <v>3740</v>
      </c>
      <c r="H431" s="94" t="s">
        <v>207</v>
      </c>
      <c r="I431" s="222" t="s">
        <v>2246</v>
      </c>
      <c r="J431" s="77"/>
      <c r="K431" s="46">
        <f t="shared" si="13"/>
        <v>100000</v>
      </c>
      <c r="L431" s="77"/>
      <c r="M431" s="96">
        <v>100000</v>
      </c>
    </row>
    <row r="432" spans="1:13" ht="15">
      <c r="A432" s="94" t="s">
        <v>1688</v>
      </c>
      <c r="B432" s="222" t="s">
        <v>2071</v>
      </c>
      <c r="C432" s="77"/>
      <c r="D432" s="46">
        <f t="shared" si="12"/>
        <v>26022</v>
      </c>
      <c r="E432" s="77"/>
      <c r="F432" s="96">
        <v>26022</v>
      </c>
      <c r="H432" s="94" t="s">
        <v>209</v>
      </c>
      <c r="I432" s="222" t="s">
        <v>2120</v>
      </c>
      <c r="J432" s="77"/>
      <c r="K432" s="46">
        <f t="shared" si="13"/>
        <v>10500</v>
      </c>
      <c r="L432" s="77"/>
      <c r="M432" s="96">
        <v>10500</v>
      </c>
    </row>
    <row r="433" spans="1:13" ht="15">
      <c r="A433" s="94" t="s">
        <v>1691</v>
      </c>
      <c r="B433" s="222" t="s">
        <v>2072</v>
      </c>
      <c r="C433" s="77"/>
      <c r="D433" s="46">
        <f t="shared" si="12"/>
        <v>155696</v>
      </c>
      <c r="E433" s="77"/>
      <c r="F433" s="96">
        <v>155696</v>
      </c>
      <c r="H433" s="94" t="s">
        <v>217</v>
      </c>
      <c r="I433" s="222" t="s">
        <v>2123</v>
      </c>
      <c r="J433" s="77"/>
      <c r="K433" s="46">
        <f t="shared" si="13"/>
        <v>15650</v>
      </c>
      <c r="L433" s="77"/>
      <c r="M433" s="96">
        <v>15650</v>
      </c>
    </row>
    <row r="434" spans="1:13" ht="15">
      <c r="A434" s="94" t="s">
        <v>1694</v>
      </c>
      <c r="B434" s="222" t="s">
        <v>2133</v>
      </c>
      <c r="C434" s="77"/>
      <c r="D434" s="46">
        <f t="shared" si="12"/>
        <v>32145</v>
      </c>
      <c r="E434" s="96">
        <v>32145</v>
      </c>
      <c r="F434" s="77"/>
      <c r="H434" s="94" t="s">
        <v>220</v>
      </c>
      <c r="I434" s="222" t="s">
        <v>2124</v>
      </c>
      <c r="J434" s="96">
        <v>1000</v>
      </c>
      <c r="K434" s="46">
        <f t="shared" si="13"/>
        <v>35000</v>
      </c>
      <c r="L434" s="96">
        <v>35000</v>
      </c>
      <c r="M434" s="77"/>
    </row>
    <row r="435" spans="1:13" ht="15">
      <c r="A435" s="94" t="s">
        <v>1701</v>
      </c>
      <c r="B435" s="222" t="s">
        <v>2073</v>
      </c>
      <c r="C435" s="77"/>
      <c r="D435" s="46">
        <f t="shared" si="12"/>
        <v>302817</v>
      </c>
      <c r="E435" s="77"/>
      <c r="F435" s="96">
        <v>302817</v>
      </c>
      <c r="H435" s="94" t="s">
        <v>226</v>
      </c>
      <c r="I435" s="222" t="s">
        <v>2126</v>
      </c>
      <c r="J435" s="77"/>
      <c r="K435" s="46">
        <f t="shared" si="13"/>
        <v>319992</v>
      </c>
      <c r="L435" s="77"/>
      <c r="M435" s="96">
        <v>319992</v>
      </c>
    </row>
    <row r="436" spans="1:13" ht="15">
      <c r="A436" s="94" t="s">
        <v>1704</v>
      </c>
      <c r="B436" s="222" t="s">
        <v>2074</v>
      </c>
      <c r="C436" s="77"/>
      <c r="D436" s="46">
        <f t="shared" si="12"/>
        <v>2084310</v>
      </c>
      <c r="E436" s="96">
        <v>545100</v>
      </c>
      <c r="F436" s="96">
        <v>1539210</v>
      </c>
      <c r="H436" s="94" t="s">
        <v>232</v>
      </c>
      <c r="I436" s="222" t="s">
        <v>2127</v>
      </c>
      <c r="J436" s="77"/>
      <c r="K436" s="46">
        <f t="shared" si="13"/>
        <v>276946</v>
      </c>
      <c r="L436" s="77"/>
      <c r="M436" s="96">
        <v>276946</v>
      </c>
    </row>
    <row r="437" spans="1:13" ht="15">
      <c r="A437" s="94" t="s">
        <v>1707</v>
      </c>
      <c r="B437" s="222" t="s">
        <v>2075</v>
      </c>
      <c r="C437" s="96">
        <v>36120</v>
      </c>
      <c r="D437" s="46">
        <f t="shared" si="12"/>
        <v>613988</v>
      </c>
      <c r="E437" s="96">
        <v>2000</v>
      </c>
      <c r="F437" s="96">
        <v>611988</v>
      </c>
      <c r="H437" s="94" t="s">
        <v>235</v>
      </c>
      <c r="I437" s="222" t="s">
        <v>2128</v>
      </c>
      <c r="J437" s="96">
        <v>3000</v>
      </c>
      <c r="K437" s="46">
        <f t="shared" si="13"/>
        <v>336004</v>
      </c>
      <c r="L437" s="77"/>
      <c r="M437" s="96">
        <v>336004</v>
      </c>
    </row>
    <row r="438" spans="1:13" ht="15">
      <c r="A438" s="94" t="s">
        <v>1710</v>
      </c>
      <c r="B438" s="222" t="s">
        <v>2259</v>
      </c>
      <c r="C438" s="77"/>
      <c r="D438" s="46">
        <f t="shared" si="12"/>
        <v>1409</v>
      </c>
      <c r="E438" s="77"/>
      <c r="F438" s="96">
        <v>1409</v>
      </c>
      <c r="H438" s="94" t="s">
        <v>238</v>
      </c>
      <c r="I438" s="222" t="s">
        <v>2129</v>
      </c>
      <c r="J438" s="77"/>
      <c r="K438" s="46">
        <f t="shared" si="13"/>
        <v>11500</v>
      </c>
      <c r="L438" s="77"/>
      <c r="M438" s="96">
        <v>11500</v>
      </c>
    </row>
    <row r="439" spans="1:6" ht="15">
      <c r="A439" s="94" t="s">
        <v>1713</v>
      </c>
      <c r="B439" s="222" t="s">
        <v>2076</v>
      </c>
      <c r="C439" s="77"/>
      <c r="D439" s="46">
        <f t="shared" si="12"/>
        <v>585148</v>
      </c>
      <c r="E439" s="77"/>
      <c r="F439" s="96">
        <v>585148</v>
      </c>
    </row>
    <row r="440" spans="1:6" ht="15">
      <c r="A440" s="94" t="s">
        <v>1716</v>
      </c>
      <c r="B440" s="222" t="s">
        <v>2077</v>
      </c>
      <c r="C440" s="96">
        <v>557800</v>
      </c>
      <c r="D440" s="46">
        <f t="shared" si="12"/>
        <v>1521540</v>
      </c>
      <c r="E440" s="96">
        <v>209100</v>
      </c>
      <c r="F440" s="96">
        <v>1312440</v>
      </c>
    </row>
    <row r="441" spans="1:6" ht="15">
      <c r="A441" s="94" t="s">
        <v>1722</v>
      </c>
      <c r="B441" s="222" t="s">
        <v>1896</v>
      </c>
      <c r="C441" s="77"/>
      <c r="D441" s="46">
        <f t="shared" si="12"/>
        <v>1567091</v>
      </c>
      <c r="E441" s="77"/>
      <c r="F441" s="96">
        <v>1567091</v>
      </c>
    </row>
    <row r="442" spans="1:6" ht="15">
      <c r="A442" s="94" t="s">
        <v>1724</v>
      </c>
      <c r="B442" s="222" t="s">
        <v>2078</v>
      </c>
      <c r="C442" s="77"/>
      <c r="D442" s="46">
        <f t="shared" si="12"/>
        <v>310106</v>
      </c>
      <c r="E442" s="77"/>
      <c r="F442" s="96">
        <v>310106</v>
      </c>
    </row>
    <row r="443" spans="1:6" ht="15">
      <c r="A443" s="94" t="s">
        <v>15</v>
      </c>
      <c r="B443" s="222" t="s">
        <v>2276</v>
      </c>
      <c r="C443" s="96">
        <v>881350</v>
      </c>
      <c r="D443" s="46">
        <f t="shared" si="12"/>
        <v>1850348</v>
      </c>
      <c r="E443" s="96">
        <v>179900</v>
      </c>
      <c r="F443" s="96">
        <v>1670448</v>
      </c>
    </row>
    <row r="444" spans="1:6" ht="15">
      <c r="A444" s="94" t="s">
        <v>18</v>
      </c>
      <c r="B444" s="222" t="s">
        <v>2079</v>
      </c>
      <c r="C444" s="96">
        <v>301500</v>
      </c>
      <c r="D444" s="46">
        <f t="shared" si="12"/>
        <v>183455</v>
      </c>
      <c r="E444" s="77"/>
      <c r="F444" s="96">
        <v>183455</v>
      </c>
    </row>
    <row r="445" spans="1:6" ht="15">
      <c r="A445" s="94" t="s">
        <v>21</v>
      </c>
      <c r="B445" s="222" t="s">
        <v>2260</v>
      </c>
      <c r="C445" s="77"/>
      <c r="D445" s="46">
        <f t="shared" si="12"/>
        <v>14000</v>
      </c>
      <c r="E445" s="77"/>
      <c r="F445" s="96">
        <v>14000</v>
      </c>
    </row>
    <row r="446" spans="1:6" ht="15">
      <c r="A446" s="94" t="s">
        <v>24</v>
      </c>
      <c r="B446" s="222" t="s">
        <v>2080</v>
      </c>
      <c r="C446" s="96">
        <v>1421490</v>
      </c>
      <c r="D446" s="46">
        <f t="shared" si="12"/>
        <v>1190939</v>
      </c>
      <c r="E446" s="96">
        <v>116765</v>
      </c>
      <c r="F446" s="96">
        <v>1074174</v>
      </c>
    </row>
    <row r="447" spans="1:6" ht="15">
      <c r="A447" s="94" t="s">
        <v>27</v>
      </c>
      <c r="B447" s="222" t="s">
        <v>2287</v>
      </c>
      <c r="C447" s="77"/>
      <c r="D447" s="46">
        <f t="shared" si="12"/>
        <v>297766</v>
      </c>
      <c r="E447" s="77"/>
      <c r="F447" s="96">
        <v>297766</v>
      </c>
    </row>
    <row r="448" spans="1:6" ht="15">
      <c r="A448" s="94" t="s">
        <v>30</v>
      </c>
      <c r="B448" s="222" t="s">
        <v>2290</v>
      </c>
      <c r="C448" s="77"/>
      <c r="D448" s="46">
        <f t="shared" si="12"/>
        <v>35685</v>
      </c>
      <c r="E448" s="77"/>
      <c r="F448" s="96">
        <v>35685</v>
      </c>
    </row>
    <row r="449" spans="1:6" ht="15">
      <c r="A449" s="94" t="s">
        <v>32</v>
      </c>
      <c r="B449" s="222" t="s">
        <v>2081</v>
      </c>
      <c r="C449" s="77"/>
      <c r="D449" s="46">
        <f t="shared" si="12"/>
        <v>1657986</v>
      </c>
      <c r="E449" s="77"/>
      <c r="F449" s="96">
        <v>1657986</v>
      </c>
    </row>
    <row r="450" spans="1:6" ht="15">
      <c r="A450" s="94" t="s">
        <v>35</v>
      </c>
      <c r="B450" s="222" t="s">
        <v>2082</v>
      </c>
      <c r="C450" s="77"/>
      <c r="D450" s="46">
        <f t="shared" si="12"/>
        <v>17068</v>
      </c>
      <c r="E450" s="77"/>
      <c r="F450" s="96">
        <v>17068</v>
      </c>
    </row>
    <row r="451" spans="1:6" ht="15">
      <c r="A451" s="94" t="s">
        <v>38</v>
      </c>
      <c r="B451" s="222" t="s">
        <v>2083</v>
      </c>
      <c r="C451" s="96">
        <v>8710000</v>
      </c>
      <c r="D451" s="46">
        <f t="shared" si="12"/>
        <v>991016</v>
      </c>
      <c r="E451" s="96">
        <v>17500</v>
      </c>
      <c r="F451" s="96">
        <v>973516</v>
      </c>
    </row>
    <row r="452" spans="1:6" ht="15">
      <c r="A452" s="94" t="s">
        <v>41</v>
      </c>
      <c r="B452" s="222" t="s">
        <v>2244</v>
      </c>
      <c r="C452" s="77"/>
      <c r="D452" s="46">
        <f t="shared" si="12"/>
        <v>89356</v>
      </c>
      <c r="E452" s="77"/>
      <c r="F452" s="96">
        <v>89356</v>
      </c>
    </row>
    <row r="453" spans="1:6" ht="15">
      <c r="A453" s="94" t="s">
        <v>46</v>
      </c>
      <c r="B453" s="222" t="s">
        <v>2084</v>
      </c>
      <c r="C453" s="96">
        <v>310000</v>
      </c>
      <c r="D453" s="46">
        <f t="shared" si="12"/>
        <v>384803</v>
      </c>
      <c r="E453" s="96">
        <v>200000</v>
      </c>
      <c r="F453" s="96">
        <v>184803</v>
      </c>
    </row>
    <row r="454" spans="1:6" ht="15">
      <c r="A454" s="94" t="s">
        <v>53</v>
      </c>
      <c r="B454" s="222" t="s">
        <v>2085</v>
      </c>
      <c r="C454" s="77"/>
      <c r="D454" s="46">
        <f t="shared" si="12"/>
        <v>355132</v>
      </c>
      <c r="E454" s="96">
        <v>204607</v>
      </c>
      <c r="F454" s="96">
        <v>150525</v>
      </c>
    </row>
    <row r="455" spans="1:6" ht="15">
      <c r="A455" s="94" t="s">
        <v>56</v>
      </c>
      <c r="B455" s="222" t="s">
        <v>2288</v>
      </c>
      <c r="C455" s="77"/>
      <c r="D455" s="46">
        <f aca="true" t="shared" si="14" ref="D455:D515">E455+F455</f>
        <v>1500</v>
      </c>
      <c r="E455" s="77"/>
      <c r="F455" s="96">
        <v>1500</v>
      </c>
    </row>
    <row r="456" spans="1:6" ht="15">
      <c r="A456" s="94" t="s">
        <v>59</v>
      </c>
      <c r="B456" s="222" t="s">
        <v>2267</v>
      </c>
      <c r="C456" s="96">
        <v>209575</v>
      </c>
      <c r="D456" s="46">
        <f t="shared" si="14"/>
        <v>1160</v>
      </c>
      <c r="E456" s="77"/>
      <c r="F456" s="96">
        <v>1160</v>
      </c>
    </row>
    <row r="457" spans="1:6" ht="15">
      <c r="A457" s="94" t="s">
        <v>62</v>
      </c>
      <c r="B457" s="222" t="s">
        <v>2086</v>
      </c>
      <c r="C457" s="77"/>
      <c r="D457" s="46">
        <f t="shared" si="14"/>
        <v>100070</v>
      </c>
      <c r="E457" s="96">
        <v>40500</v>
      </c>
      <c r="F457" s="96">
        <v>59570</v>
      </c>
    </row>
    <row r="458" spans="1:6" ht="15">
      <c r="A458" s="94" t="s">
        <v>65</v>
      </c>
      <c r="B458" s="222" t="s">
        <v>2087</v>
      </c>
      <c r="C458" s="77"/>
      <c r="D458" s="46">
        <f t="shared" si="14"/>
        <v>65269</v>
      </c>
      <c r="E458" s="77"/>
      <c r="F458" s="96">
        <v>65269</v>
      </c>
    </row>
    <row r="459" spans="1:6" ht="15">
      <c r="A459" s="94" t="s">
        <v>68</v>
      </c>
      <c r="B459" s="222" t="s">
        <v>2088</v>
      </c>
      <c r="C459" s="77"/>
      <c r="D459" s="46">
        <f t="shared" si="14"/>
        <v>194427</v>
      </c>
      <c r="E459" s="96">
        <v>1600</v>
      </c>
      <c r="F459" s="96">
        <v>192827</v>
      </c>
    </row>
    <row r="460" spans="1:6" ht="15">
      <c r="A460" s="94" t="s">
        <v>71</v>
      </c>
      <c r="B460" s="222" t="s">
        <v>2089</v>
      </c>
      <c r="C460" s="77"/>
      <c r="D460" s="46">
        <f t="shared" si="14"/>
        <v>66850</v>
      </c>
      <c r="E460" s="77"/>
      <c r="F460" s="96">
        <v>66850</v>
      </c>
    </row>
    <row r="461" spans="1:6" ht="15">
      <c r="A461" s="94" t="s">
        <v>74</v>
      </c>
      <c r="B461" s="222" t="s">
        <v>2090</v>
      </c>
      <c r="C461" s="96">
        <v>297702</v>
      </c>
      <c r="D461" s="46">
        <f t="shared" si="14"/>
        <v>64097</v>
      </c>
      <c r="E461" s="77"/>
      <c r="F461" s="96">
        <v>64097</v>
      </c>
    </row>
    <row r="462" spans="1:6" ht="15">
      <c r="A462" s="94" t="s">
        <v>77</v>
      </c>
      <c r="B462" s="222" t="s">
        <v>2091</v>
      </c>
      <c r="C462" s="77"/>
      <c r="D462" s="46">
        <f t="shared" si="14"/>
        <v>139347</v>
      </c>
      <c r="E462" s="77"/>
      <c r="F462" s="96">
        <v>139347</v>
      </c>
    </row>
    <row r="463" spans="1:6" ht="15">
      <c r="A463" s="94" t="s">
        <v>80</v>
      </c>
      <c r="B463" s="222" t="s">
        <v>2092</v>
      </c>
      <c r="C463" s="96">
        <v>695841</v>
      </c>
      <c r="D463" s="46">
        <f t="shared" si="14"/>
        <v>884200</v>
      </c>
      <c r="E463" s="77"/>
      <c r="F463" s="96">
        <v>884200</v>
      </c>
    </row>
    <row r="464" spans="1:6" ht="15">
      <c r="A464" s="94" t="s">
        <v>83</v>
      </c>
      <c r="B464" s="222" t="s">
        <v>2093</v>
      </c>
      <c r="C464" s="77"/>
      <c r="D464" s="46">
        <f t="shared" si="14"/>
        <v>737380</v>
      </c>
      <c r="E464" s="96">
        <v>406800</v>
      </c>
      <c r="F464" s="96">
        <v>330580</v>
      </c>
    </row>
    <row r="465" spans="1:6" ht="15">
      <c r="A465" s="94" t="s">
        <v>86</v>
      </c>
      <c r="B465" s="222" t="s">
        <v>2094</v>
      </c>
      <c r="C465" s="96">
        <v>44250</v>
      </c>
      <c r="D465" s="46">
        <f t="shared" si="14"/>
        <v>85635</v>
      </c>
      <c r="E465" s="96">
        <v>47100</v>
      </c>
      <c r="F465" s="96">
        <v>38535</v>
      </c>
    </row>
    <row r="466" spans="1:6" ht="15">
      <c r="A466" s="94" t="s">
        <v>89</v>
      </c>
      <c r="B466" s="222" t="s">
        <v>2229</v>
      </c>
      <c r="C466" s="77"/>
      <c r="D466" s="46">
        <f t="shared" si="14"/>
        <v>38072</v>
      </c>
      <c r="E466" s="96">
        <v>1000</v>
      </c>
      <c r="F466" s="96">
        <v>37072</v>
      </c>
    </row>
    <row r="467" spans="1:6" ht="15">
      <c r="A467" s="94" t="s">
        <v>92</v>
      </c>
      <c r="B467" s="222" t="s">
        <v>2095</v>
      </c>
      <c r="C467" s="96">
        <v>293604</v>
      </c>
      <c r="D467" s="46">
        <f t="shared" si="14"/>
        <v>192775</v>
      </c>
      <c r="E467" s="77"/>
      <c r="F467" s="96">
        <v>192775</v>
      </c>
    </row>
    <row r="468" spans="1:6" ht="15">
      <c r="A468" s="94" t="s">
        <v>95</v>
      </c>
      <c r="B468" s="222" t="s">
        <v>2096</v>
      </c>
      <c r="C468" s="77"/>
      <c r="D468" s="46">
        <f t="shared" si="14"/>
        <v>75330</v>
      </c>
      <c r="E468" s="77"/>
      <c r="F468" s="96">
        <v>75330</v>
      </c>
    </row>
    <row r="469" spans="1:6" ht="15">
      <c r="A469" s="94" t="s">
        <v>98</v>
      </c>
      <c r="B469" s="222" t="s">
        <v>2097</v>
      </c>
      <c r="C469" s="77"/>
      <c r="D469" s="46">
        <f t="shared" si="14"/>
        <v>50165</v>
      </c>
      <c r="E469" s="77"/>
      <c r="F469" s="96">
        <v>50165</v>
      </c>
    </row>
    <row r="470" spans="1:6" ht="15">
      <c r="A470" s="94" t="s">
        <v>101</v>
      </c>
      <c r="B470" s="222" t="s">
        <v>2164</v>
      </c>
      <c r="C470" s="96">
        <v>936853</v>
      </c>
      <c r="D470" s="46">
        <f t="shared" si="14"/>
        <v>1434315</v>
      </c>
      <c r="E470" s="96">
        <v>156000</v>
      </c>
      <c r="F470" s="96">
        <v>1278315</v>
      </c>
    </row>
    <row r="471" spans="1:6" ht="15">
      <c r="A471" s="94" t="s">
        <v>104</v>
      </c>
      <c r="B471" s="222" t="s">
        <v>2098</v>
      </c>
      <c r="C471" s="77"/>
      <c r="D471" s="46">
        <f t="shared" si="14"/>
        <v>34157</v>
      </c>
      <c r="E471" s="77"/>
      <c r="F471" s="96">
        <v>34157</v>
      </c>
    </row>
    <row r="472" spans="1:6" ht="15">
      <c r="A472" s="94" t="s">
        <v>107</v>
      </c>
      <c r="B472" s="222" t="s">
        <v>2099</v>
      </c>
      <c r="C472" s="77"/>
      <c r="D472" s="46">
        <f t="shared" si="14"/>
        <v>48179</v>
      </c>
      <c r="E472" s="77"/>
      <c r="F472" s="96">
        <v>48179</v>
      </c>
    </row>
    <row r="473" spans="1:6" ht="15">
      <c r="A473" s="94" t="s">
        <v>110</v>
      </c>
      <c r="B473" s="222" t="s">
        <v>2100</v>
      </c>
      <c r="C473" s="77"/>
      <c r="D473" s="46">
        <f t="shared" si="14"/>
        <v>145561</v>
      </c>
      <c r="E473" s="77"/>
      <c r="F473" s="96">
        <v>145561</v>
      </c>
    </row>
    <row r="474" spans="1:6" ht="15">
      <c r="A474" s="94" t="s">
        <v>113</v>
      </c>
      <c r="B474" s="222" t="s">
        <v>2101</v>
      </c>
      <c r="C474" s="77"/>
      <c r="D474" s="46">
        <f t="shared" si="14"/>
        <v>946380</v>
      </c>
      <c r="E474" s="96">
        <v>383650</v>
      </c>
      <c r="F474" s="96">
        <v>562730</v>
      </c>
    </row>
    <row r="475" spans="1:6" ht="15">
      <c r="A475" s="94" t="s">
        <v>127</v>
      </c>
      <c r="B475" s="222" t="s">
        <v>2102</v>
      </c>
      <c r="C475" s="77"/>
      <c r="D475" s="46">
        <f t="shared" si="14"/>
        <v>159425</v>
      </c>
      <c r="E475" s="96">
        <v>39000</v>
      </c>
      <c r="F475" s="96">
        <v>120425</v>
      </c>
    </row>
    <row r="476" spans="1:6" ht="15">
      <c r="A476" s="94" t="s">
        <v>129</v>
      </c>
      <c r="B476" s="222" t="s">
        <v>2277</v>
      </c>
      <c r="C476" s="77"/>
      <c r="D476" s="46">
        <f t="shared" si="14"/>
        <v>707276</v>
      </c>
      <c r="E476" s="96">
        <v>202000</v>
      </c>
      <c r="F476" s="96">
        <v>505276</v>
      </c>
    </row>
    <row r="477" spans="1:6" ht="15">
      <c r="A477" s="94" t="s">
        <v>133</v>
      </c>
      <c r="B477" s="222" t="s">
        <v>2103</v>
      </c>
      <c r="C477" s="77"/>
      <c r="D477" s="46">
        <f t="shared" si="14"/>
        <v>343273</v>
      </c>
      <c r="E477" s="77"/>
      <c r="F477" s="96">
        <v>343273</v>
      </c>
    </row>
    <row r="478" spans="1:6" ht="15">
      <c r="A478" s="94" t="s">
        <v>136</v>
      </c>
      <c r="B478" s="222" t="s">
        <v>2104</v>
      </c>
      <c r="C478" s="96">
        <v>30976</v>
      </c>
      <c r="D478" s="46">
        <f t="shared" si="14"/>
        <v>2639020</v>
      </c>
      <c r="E478" s="96">
        <v>1448773</v>
      </c>
      <c r="F478" s="96">
        <v>1190247</v>
      </c>
    </row>
    <row r="479" spans="1:6" ht="15">
      <c r="A479" s="94" t="s">
        <v>139</v>
      </c>
      <c r="B479" s="222" t="s">
        <v>2230</v>
      </c>
      <c r="C479" s="96">
        <v>2390800</v>
      </c>
      <c r="D479" s="46">
        <f t="shared" si="14"/>
        <v>1912294</v>
      </c>
      <c r="E479" s="77"/>
      <c r="F479" s="96">
        <v>1912294</v>
      </c>
    </row>
    <row r="480" spans="1:6" ht="15">
      <c r="A480" s="94" t="s">
        <v>142</v>
      </c>
      <c r="B480" s="222" t="s">
        <v>2105</v>
      </c>
      <c r="C480" s="96">
        <v>817600</v>
      </c>
      <c r="D480" s="46">
        <f t="shared" si="14"/>
        <v>99203</v>
      </c>
      <c r="E480" s="77"/>
      <c r="F480" s="96">
        <v>99203</v>
      </c>
    </row>
    <row r="481" spans="1:6" ht="15">
      <c r="A481" s="94" t="s">
        <v>145</v>
      </c>
      <c r="B481" s="222" t="s">
        <v>2106</v>
      </c>
      <c r="C481" s="77"/>
      <c r="D481" s="46">
        <f t="shared" si="14"/>
        <v>215568</v>
      </c>
      <c r="E481" s="77"/>
      <c r="F481" s="96">
        <v>215568</v>
      </c>
    </row>
    <row r="482" spans="1:6" ht="15">
      <c r="A482" s="94" t="s">
        <v>148</v>
      </c>
      <c r="B482" s="222" t="s">
        <v>2261</v>
      </c>
      <c r="C482" s="77"/>
      <c r="D482" s="46">
        <f t="shared" si="14"/>
        <v>284288</v>
      </c>
      <c r="E482" s="96">
        <v>116375</v>
      </c>
      <c r="F482" s="96">
        <v>167913</v>
      </c>
    </row>
    <row r="483" spans="1:6" ht="15">
      <c r="A483" s="94" t="s">
        <v>151</v>
      </c>
      <c r="B483" s="222" t="s">
        <v>2107</v>
      </c>
      <c r="C483" s="77"/>
      <c r="D483" s="46">
        <f t="shared" si="14"/>
        <v>256769</v>
      </c>
      <c r="E483" s="96">
        <v>125800</v>
      </c>
      <c r="F483" s="96">
        <v>130969</v>
      </c>
    </row>
    <row r="484" spans="1:6" ht="15">
      <c r="A484" s="94" t="s">
        <v>154</v>
      </c>
      <c r="B484" s="222" t="s">
        <v>2108</v>
      </c>
      <c r="C484" s="96">
        <v>1096000</v>
      </c>
      <c r="D484" s="46">
        <f t="shared" si="14"/>
        <v>919525</v>
      </c>
      <c r="E484" s="96">
        <v>379550</v>
      </c>
      <c r="F484" s="96">
        <v>539975</v>
      </c>
    </row>
    <row r="485" spans="1:6" ht="15">
      <c r="A485" s="94" t="s">
        <v>157</v>
      </c>
      <c r="B485" s="222" t="s">
        <v>2109</v>
      </c>
      <c r="C485" s="77"/>
      <c r="D485" s="46">
        <f t="shared" si="14"/>
        <v>762165</v>
      </c>
      <c r="E485" s="96">
        <v>450400</v>
      </c>
      <c r="F485" s="96">
        <v>311765</v>
      </c>
    </row>
    <row r="486" spans="1:6" ht="15">
      <c r="A486" s="94" t="s">
        <v>160</v>
      </c>
      <c r="B486" s="222" t="s">
        <v>2110</v>
      </c>
      <c r="C486" s="96">
        <v>272500</v>
      </c>
      <c r="D486" s="46">
        <f t="shared" si="14"/>
        <v>805363</v>
      </c>
      <c r="E486" s="96">
        <v>393350</v>
      </c>
      <c r="F486" s="96">
        <v>412013</v>
      </c>
    </row>
    <row r="487" spans="1:6" ht="15">
      <c r="A487" s="94" t="s">
        <v>163</v>
      </c>
      <c r="B487" s="222" t="s">
        <v>2111</v>
      </c>
      <c r="C487" s="96">
        <v>2877659</v>
      </c>
      <c r="D487" s="46">
        <f t="shared" si="14"/>
        <v>750735</v>
      </c>
      <c r="E487" s="77"/>
      <c r="F487" s="96">
        <v>750735</v>
      </c>
    </row>
    <row r="488" spans="1:6" ht="15">
      <c r="A488" s="94" t="s">
        <v>166</v>
      </c>
      <c r="B488" s="222" t="s">
        <v>2112</v>
      </c>
      <c r="C488" s="77"/>
      <c r="D488" s="46">
        <f t="shared" si="14"/>
        <v>440794</v>
      </c>
      <c r="E488" s="77"/>
      <c r="F488" s="96">
        <v>440794</v>
      </c>
    </row>
    <row r="489" spans="1:6" ht="15">
      <c r="A489" s="94" t="s">
        <v>169</v>
      </c>
      <c r="B489" s="222" t="s">
        <v>2289</v>
      </c>
      <c r="C489" s="77"/>
      <c r="D489" s="46">
        <f t="shared" si="14"/>
        <v>464729</v>
      </c>
      <c r="E489" s="96">
        <v>53450</v>
      </c>
      <c r="F489" s="96">
        <v>411279</v>
      </c>
    </row>
    <row r="490" spans="1:6" ht="15">
      <c r="A490" s="94" t="s">
        <v>172</v>
      </c>
      <c r="B490" s="222" t="s">
        <v>2113</v>
      </c>
      <c r="C490" s="96">
        <v>0</v>
      </c>
      <c r="D490" s="46">
        <f t="shared" si="14"/>
        <v>190197</v>
      </c>
      <c r="E490" s="77"/>
      <c r="F490" s="96">
        <v>190197</v>
      </c>
    </row>
    <row r="491" spans="1:6" ht="15">
      <c r="A491" s="94" t="s">
        <v>175</v>
      </c>
      <c r="B491" s="222" t="s">
        <v>2114</v>
      </c>
      <c r="C491" s="96">
        <v>781000</v>
      </c>
      <c r="D491" s="46">
        <f t="shared" si="14"/>
        <v>1812464</v>
      </c>
      <c r="E491" s="96">
        <v>987080</v>
      </c>
      <c r="F491" s="96">
        <v>825384</v>
      </c>
    </row>
    <row r="492" spans="1:6" ht="15">
      <c r="A492" s="94" t="s">
        <v>178</v>
      </c>
      <c r="B492" s="222" t="s">
        <v>1830</v>
      </c>
      <c r="C492" s="77"/>
      <c r="D492" s="46">
        <f t="shared" si="14"/>
        <v>476815</v>
      </c>
      <c r="E492" s="96">
        <v>82800</v>
      </c>
      <c r="F492" s="96">
        <v>394015</v>
      </c>
    </row>
    <row r="493" spans="1:6" ht="15">
      <c r="A493" s="94" t="s">
        <v>180</v>
      </c>
      <c r="B493" s="222" t="s">
        <v>2115</v>
      </c>
      <c r="C493" s="77"/>
      <c r="D493" s="46">
        <f t="shared" si="14"/>
        <v>3039852</v>
      </c>
      <c r="E493" s="96">
        <v>1572900</v>
      </c>
      <c r="F493" s="96">
        <v>1466952</v>
      </c>
    </row>
    <row r="494" spans="1:6" ht="15">
      <c r="A494" s="94" t="s">
        <v>183</v>
      </c>
      <c r="B494" s="222" t="s">
        <v>1933</v>
      </c>
      <c r="C494" s="96">
        <v>8740100</v>
      </c>
      <c r="D494" s="46">
        <f t="shared" si="14"/>
        <v>1303772</v>
      </c>
      <c r="E494" s="96">
        <v>271400</v>
      </c>
      <c r="F494" s="96">
        <v>1032372</v>
      </c>
    </row>
    <row r="495" spans="1:6" ht="15">
      <c r="A495" s="94" t="s">
        <v>185</v>
      </c>
      <c r="B495" s="222" t="s">
        <v>2116</v>
      </c>
      <c r="C495" s="96">
        <v>2133700</v>
      </c>
      <c r="D495" s="46">
        <f t="shared" si="14"/>
        <v>2028961</v>
      </c>
      <c r="E495" s="96">
        <v>90250</v>
      </c>
      <c r="F495" s="96">
        <v>1938711</v>
      </c>
    </row>
    <row r="496" spans="1:6" ht="15">
      <c r="A496" s="94" t="s">
        <v>188</v>
      </c>
      <c r="B496" s="222" t="s">
        <v>2262</v>
      </c>
      <c r="C496" s="77"/>
      <c r="D496" s="46">
        <f t="shared" si="14"/>
        <v>3300</v>
      </c>
      <c r="E496" s="77"/>
      <c r="F496" s="96">
        <v>3300</v>
      </c>
    </row>
    <row r="497" spans="1:6" ht="15">
      <c r="A497" s="94" t="s">
        <v>191</v>
      </c>
      <c r="B497" s="222" t="s">
        <v>2117</v>
      </c>
      <c r="C497" s="96">
        <v>6600</v>
      </c>
      <c r="D497" s="46">
        <f t="shared" si="14"/>
        <v>96544</v>
      </c>
      <c r="E497" s="96">
        <v>2000</v>
      </c>
      <c r="F497" s="96">
        <v>94544</v>
      </c>
    </row>
    <row r="498" spans="1:6" ht="15">
      <c r="A498" s="94" t="s">
        <v>192</v>
      </c>
      <c r="B498" s="222" t="s">
        <v>2245</v>
      </c>
      <c r="C498" s="77"/>
      <c r="D498" s="46">
        <f t="shared" si="14"/>
        <v>46335</v>
      </c>
      <c r="E498" s="77"/>
      <c r="F498" s="96">
        <v>46335</v>
      </c>
    </row>
    <row r="499" spans="1:6" ht="15">
      <c r="A499" s="94" t="s">
        <v>193</v>
      </c>
      <c r="B499" s="222" t="s">
        <v>2231</v>
      </c>
      <c r="C499" s="77"/>
      <c r="D499" s="46">
        <f t="shared" si="14"/>
        <v>30552</v>
      </c>
      <c r="E499" s="77"/>
      <c r="F499" s="96">
        <v>30552</v>
      </c>
    </row>
    <row r="500" spans="1:6" ht="15">
      <c r="A500" s="94" t="s">
        <v>194</v>
      </c>
      <c r="B500" s="222" t="s">
        <v>2118</v>
      </c>
      <c r="C500" s="77"/>
      <c r="D500" s="46">
        <f t="shared" si="14"/>
        <v>164919</v>
      </c>
      <c r="E500" s="96">
        <v>16000</v>
      </c>
      <c r="F500" s="96">
        <v>148919</v>
      </c>
    </row>
    <row r="501" spans="1:6" ht="15">
      <c r="A501" s="94" t="s">
        <v>198</v>
      </c>
      <c r="B501" s="222" t="s">
        <v>1896</v>
      </c>
      <c r="C501" s="77"/>
      <c r="D501" s="46">
        <f t="shared" si="14"/>
        <v>47286</v>
      </c>
      <c r="E501" s="96">
        <v>27000</v>
      </c>
      <c r="F501" s="96">
        <v>20286</v>
      </c>
    </row>
    <row r="502" spans="1:6" ht="15">
      <c r="A502" s="94" t="s">
        <v>201</v>
      </c>
      <c r="B502" s="222" t="s">
        <v>2119</v>
      </c>
      <c r="C502" s="77"/>
      <c r="D502" s="46">
        <f t="shared" si="14"/>
        <v>20795</v>
      </c>
      <c r="E502" s="77"/>
      <c r="F502" s="96">
        <v>20795</v>
      </c>
    </row>
    <row r="503" spans="1:6" ht="15">
      <c r="A503" s="94" t="s">
        <v>204</v>
      </c>
      <c r="B503" s="222" t="s">
        <v>1872</v>
      </c>
      <c r="C503" s="77"/>
      <c r="D503" s="46">
        <f t="shared" si="14"/>
        <v>153827</v>
      </c>
      <c r="E503" s="77"/>
      <c r="F503" s="96">
        <v>153827</v>
      </c>
    </row>
    <row r="504" spans="1:6" ht="15">
      <c r="A504" s="94" t="s">
        <v>207</v>
      </c>
      <c r="B504" s="222" t="s">
        <v>2246</v>
      </c>
      <c r="C504" s="77"/>
      <c r="D504" s="46">
        <f t="shared" si="14"/>
        <v>188842</v>
      </c>
      <c r="E504" s="77"/>
      <c r="F504" s="96">
        <v>188842</v>
      </c>
    </row>
    <row r="505" spans="1:6" ht="15">
      <c r="A505" s="94" t="s">
        <v>209</v>
      </c>
      <c r="B505" s="222" t="s">
        <v>2120</v>
      </c>
      <c r="C505" s="77"/>
      <c r="D505" s="46">
        <f t="shared" si="14"/>
        <v>103000</v>
      </c>
      <c r="E505" s="96">
        <v>78136</v>
      </c>
      <c r="F505" s="96">
        <v>24864</v>
      </c>
    </row>
    <row r="506" spans="1:6" ht="15">
      <c r="A506" s="94" t="s">
        <v>212</v>
      </c>
      <c r="B506" s="222" t="s">
        <v>2121</v>
      </c>
      <c r="C506" s="77"/>
      <c r="D506" s="46">
        <f t="shared" si="14"/>
        <v>1000</v>
      </c>
      <c r="E506" s="77"/>
      <c r="F506" s="96">
        <v>1000</v>
      </c>
    </row>
    <row r="507" spans="1:6" ht="15">
      <c r="A507" s="94" t="s">
        <v>214</v>
      </c>
      <c r="B507" s="222" t="s">
        <v>2122</v>
      </c>
      <c r="C507" s="77"/>
      <c r="D507" s="46">
        <f t="shared" si="14"/>
        <v>10385</v>
      </c>
      <c r="E507" s="77"/>
      <c r="F507" s="96">
        <v>10385</v>
      </c>
    </row>
    <row r="508" spans="1:6" ht="15">
      <c r="A508" s="94" t="s">
        <v>217</v>
      </c>
      <c r="B508" s="222" t="s">
        <v>2123</v>
      </c>
      <c r="C508" s="77"/>
      <c r="D508" s="46">
        <f t="shared" si="14"/>
        <v>188738</v>
      </c>
      <c r="E508" s="77"/>
      <c r="F508" s="96">
        <v>188738</v>
      </c>
    </row>
    <row r="509" spans="1:6" ht="15">
      <c r="A509" s="94" t="s">
        <v>220</v>
      </c>
      <c r="B509" s="222" t="s">
        <v>2124</v>
      </c>
      <c r="C509" s="77"/>
      <c r="D509" s="46">
        <f t="shared" si="14"/>
        <v>424167</v>
      </c>
      <c r="E509" s="77"/>
      <c r="F509" s="96">
        <v>424167</v>
      </c>
    </row>
    <row r="510" spans="1:6" ht="15">
      <c r="A510" s="94" t="s">
        <v>223</v>
      </c>
      <c r="B510" s="222" t="s">
        <v>2125</v>
      </c>
      <c r="C510" s="77"/>
      <c r="D510" s="46">
        <f t="shared" si="14"/>
        <v>29720</v>
      </c>
      <c r="E510" s="77"/>
      <c r="F510" s="96">
        <v>29720</v>
      </c>
    </row>
    <row r="511" spans="1:6" ht="15">
      <c r="A511" s="94" t="s">
        <v>226</v>
      </c>
      <c r="B511" s="222" t="s">
        <v>2126</v>
      </c>
      <c r="C511" s="96">
        <v>500</v>
      </c>
      <c r="D511" s="46">
        <f t="shared" si="14"/>
        <v>96383</v>
      </c>
      <c r="E511" s="77"/>
      <c r="F511" s="96">
        <v>96383</v>
      </c>
    </row>
    <row r="512" spans="1:6" ht="15">
      <c r="A512" s="94" t="s">
        <v>229</v>
      </c>
      <c r="B512" s="222" t="s">
        <v>1818</v>
      </c>
      <c r="C512" s="77"/>
      <c r="D512" s="46">
        <f t="shared" si="14"/>
        <v>21740</v>
      </c>
      <c r="E512" s="77"/>
      <c r="F512" s="96">
        <v>21740</v>
      </c>
    </row>
    <row r="513" spans="1:6" ht="15">
      <c r="A513" s="94" t="s">
        <v>232</v>
      </c>
      <c r="B513" s="222" t="s">
        <v>2127</v>
      </c>
      <c r="C513" s="77"/>
      <c r="D513" s="46">
        <f t="shared" si="14"/>
        <v>32930</v>
      </c>
      <c r="E513" s="77"/>
      <c r="F513" s="96">
        <v>32930</v>
      </c>
    </row>
    <row r="514" spans="1:6" ht="15">
      <c r="A514" s="94" t="s">
        <v>235</v>
      </c>
      <c r="B514" s="222" t="s">
        <v>2128</v>
      </c>
      <c r="C514" s="77"/>
      <c r="D514" s="46">
        <f t="shared" si="14"/>
        <v>221421</v>
      </c>
      <c r="E514" s="77"/>
      <c r="F514" s="96">
        <v>221421</v>
      </c>
    </row>
    <row r="515" spans="1:6" ht="15">
      <c r="A515" s="94" t="s">
        <v>238</v>
      </c>
      <c r="B515" s="222" t="s">
        <v>2129</v>
      </c>
      <c r="C515" s="77"/>
      <c r="D515" s="46">
        <f t="shared" si="14"/>
        <v>168100</v>
      </c>
      <c r="E515" s="96">
        <v>21000</v>
      </c>
      <c r="F515" s="96">
        <v>147100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4" t="str">
        <f>work!A1</f>
        <v>Estimated cost of construction authorized by building permits, January 2021</v>
      </c>
      <c r="B20" s="234"/>
    </row>
    <row r="28" spans="8:9" ht="15.75">
      <c r="H28" s="235"/>
      <c r="I28" s="235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158848</v>
      </c>
      <c r="F31" s="166">
        <f>work!I31+work!J31</f>
        <v>6181</v>
      </c>
      <c r="G31" s="167"/>
      <c r="H31" s="168" t="str">
        <f>work!L31</f>
        <v>20210209</v>
      </c>
      <c r="I31" s="169">
        <f>E31</f>
        <v>158848</v>
      </c>
      <c r="J31" s="169">
        <f>F31</f>
        <v>6181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886165</v>
      </c>
      <c r="F32" s="172">
        <f>work!I32+work!J32</f>
        <v>2235450</v>
      </c>
      <c r="G32" s="117"/>
      <c r="H32" s="173" t="str">
        <f>work!L32</f>
        <v>20210308</v>
      </c>
      <c r="I32" s="116">
        <f aca="true" t="shared" si="0" ref="I32:I95">E32</f>
        <v>886165</v>
      </c>
      <c r="J32" s="116">
        <f aca="true" t="shared" si="1" ref="J32:J95">F32</f>
        <v>2235450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7230184</v>
      </c>
      <c r="F33" s="172">
        <f>work!I33+work!J33</f>
        <v>5682900</v>
      </c>
      <c r="G33" s="117"/>
      <c r="H33" s="173" t="str">
        <f>work!L33</f>
        <v>20210209</v>
      </c>
      <c r="I33" s="116">
        <f t="shared" si="0"/>
        <v>7230184</v>
      </c>
      <c r="J33" s="116">
        <f t="shared" si="1"/>
        <v>5682900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 t="e">
        <f>work!G34+work!H34</f>
        <v>#VALUE!</v>
      </c>
      <c r="F34" s="172" t="e">
        <f>work!I34+work!J34</f>
        <v>#VALUE!</v>
      </c>
      <c r="G34" s="115"/>
      <c r="H34" s="173" t="str">
        <f>work!L34</f>
        <v>No report</v>
      </c>
      <c r="I34" s="116" t="e">
        <f t="shared" si="0"/>
        <v>#VALUE!</v>
      </c>
      <c r="J34" s="116" t="e">
        <f t="shared" si="1"/>
        <v>#VALUE!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104743</v>
      </c>
      <c r="F35" s="172">
        <f>work!I35+work!J35</f>
        <v>7100</v>
      </c>
      <c r="G35" s="117"/>
      <c r="H35" s="173" t="str">
        <f>work!L35</f>
        <v>20210209</v>
      </c>
      <c r="I35" s="116">
        <f t="shared" si="0"/>
        <v>104743</v>
      </c>
      <c r="J35" s="116">
        <f t="shared" si="1"/>
        <v>7100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850</v>
      </c>
      <c r="F36" s="172">
        <f>work!I36+work!J36</f>
        <v>7500</v>
      </c>
      <c r="G36" s="117"/>
      <c r="H36" s="173" t="str">
        <f>work!L36</f>
        <v>20210209</v>
      </c>
      <c r="I36" s="116">
        <f t="shared" si="0"/>
        <v>850</v>
      </c>
      <c r="J36" s="116">
        <f t="shared" si="1"/>
        <v>7500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151087</v>
      </c>
      <c r="F37" s="172">
        <f>work!I37+work!J37</f>
        <v>557584</v>
      </c>
      <c r="G37" s="117"/>
      <c r="H37" s="173" t="str">
        <f>work!L37</f>
        <v>20210209</v>
      </c>
      <c r="I37" s="116">
        <f t="shared" si="0"/>
        <v>151087</v>
      </c>
      <c r="J37" s="116">
        <f t="shared" si="1"/>
        <v>557584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4110806</v>
      </c>
      <c r="F38" s="172">
        <f>work!I38+work!J38</f>
        <v>485585</v>
      </c>
      <c r="G38" s="117"/>
      <c r="H38" s="173" t="str">
        <f>work!L38</f>
        <v>20210209</v>
      </c>
      <c r="I38" s="116">
        <f t="shared" si="0"/>
        <v>4110806</v>
      </c>
      <c r="J38" s="116">
        <f t="shared" si="1"/>
        <v>485585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25500</v>
      </c>
      <c r="F39" s="172">
        <f>work!I39+work!J39</f>
        <v>104112</v>
      </c>
      <c r="G39" s="117"/>
      <c r="H39" s="173" t="str">
        <f>work!L39</f>
        <v>20210308</v>
      </c>
      <c r="I39" s="116">
        <f t="shared" si="0"/>
        <v>25500</v>
      </c>
      <c r="J39" s="116">
        <f t="shared" si="1"/>
        <v>104112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7600</v>
      </c>
      <c r="F40" s="172">
        <f>work!I40+work!J40</f>
        <v>250</v>
      </c>
      <c r="G40" s="117"/>
      <c r="H40" s="173" t="str">
        <f>work!L40</f>
        <v>20210308</v>
      </c>
      <c r="I40" s="116">
        <f t="shared" si="0"/>
        <v>7600</v>
      </c>
      <c r="J40" s="116">
        <f t="shared" si="1"/>
        <v>250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643257</v>
      </c>
      <c r="F41" s="172">
        <f>work!I41+work!J41</f>
        <v>690898</v>
      </c>
      <c r="G41" s="117"/>
      <c r="H41" s="173" t="str">
        <f>work!L41</f>
        <v>20210209</v>
      </c>
      <c r="I41" s="116">
        <f t="shared" si="0"/>
        <v>643257</v>
      </c>
      <c r="J41" s="116">
        <f t="shared" si="1"/>
        <v>690898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1306338</v>
      </c>
      <c r="F42" s="172">
        <f>work!I42+work!J42</f>
        <v>2792175</v>
      </c>
      <c r="G42" s="117"/>
      <c r="H42" s="173" t="str">
        <f>work!L42</f>
        <v>20210209</v>
      </c>
      <c r="I42" s="116">
        <f t="shared" si="0"/>
        <v>1306338</v>
      </c>
      <c r="J42" s="116">
        <f t="shared" si="1"/>
        <v>2792175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833200</v>
      </c>
      <c r="F43" s="172">
        <f>work!I43+work!J43</f>
        <v>331590</v>
      </c>
      <c r="G43" s="117"/>
      <c r="H43" s="173" t="str">
        <f>work!L43</f>
        <v>20210209</v>
      </c>
      <c r="I43" s="116">
        <f t="shared" si="0"/>
        <v>833200</v>
      </c>
      <c r="J43" s="116">
        <f t="shared" si="1"/>
        <v>331590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382961</v>
      </c>
      <c r="F44" s="172">
        <f>work!I44+work!J44</f>
        <v>0</v>
      </c>
      <c r="G44" s="115"/>
      <c r="H44" s="173" t="str">
        <f>work!L44</f>
        <v>20210308</v>
      </c>
      <c r="I44" s="116">
        <f t="shared" si="0"/>
        <v>382961</v>
      </c>
      <c r="J44" s="116">
        <f t="shared" si="1"/>
        <v>0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676464</v>
      </c>
      <c r="F45" s="172">
        <f>work!I45+work!J45</f>
        <v>0</v>
      </c>
      <c r="G45" s="117"/>
      <c r="H45" s="173" t="str">
        <f>work!L45</f>
        <v>20210209</v>
      </c>
      <c r="I45" s="116">
        <f t="shared" si="0"/>
        <v>676464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4048744</v>
      </c>
      <c r="F46" s="172">
        <f>work!I46+work!J46</f>
        <v>374899</v>
      </c>
      <c r="G46" s="117"/>
      <c r="H46" s="173" t="str">
        <f>work!L46</f>
        <v>20210209</v>
      </c>
      <c r="I46" s="116">
        <f t="shared" si="0"/>
        <v>4048744</v>
      </c>
      <c r="J46" s="116">
        <f t="shared" si="1"/>
        <v>374899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736362</v>
      </c>
      <c r="F47" s="172">
        <f>work!I47+work!J47</f>
        <v>10500</v>
      </c>
      <c r="G47" s="117"/>
      <c r="H47" s="173" t="str">
        <f>work!L47</f>
        <v>20210209</v>
      </c>
      <c r="I47" s="116">
        <f t="shared" si="0"/>
        <v>736362</v>
      </c>
      <c r="J47" s="116">
        <f t="shared" si="1"/>
        <v>10500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243351</v>
      </c>
      <c r="F48" s="172">
        <f>work!I48+work!J48</f>
        <v>6800</v>
      </c>
      <c r="G48" s="117"/>
      <c r="H48" s="173" t="str">
        <f>work!L48</f>
        <v>20210209</v>
      </c>
      <c r="I48" s="116">
        <f t="shared" si="0"/>
        <v>243351</v>
      </c>
      <c r="J48" s="116">
        <f t="shared" si="1"/>
        <v>6800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264648</v>
      </c>
      <c r="F49" s="172">
        <f>work!I49+work!J49</f>
        <v>134500</v>
      </c>
      <c r="G49" s="117"/>
      <c r="H49" s="173" t="str">
        <f>work!L49</f>
        <v>20210209</v>
      </c>
      <c r="I49" s="116">
        <f t="shared" si="0"/>
        <v>264648</v>
      </c>
      <c r="J49" s="116">
        <f t="shared" si="1"/>
        <v>134500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170055</v>
      </c>
      <c r="F50" s="172">
        <f>work!I50+work!J50</f>
        <v>739000</v>
      </c>
      <c r="G50" s="117"/>
      <c r="H50" s="173" t="s">
        <v>9</v>
      </c>
      <c r="I50" s="116">
        <f t="shared" si="0"/>
        <v>170055</v>
      </c>
      <c r="J50" s="116">
        <f t="shared" si="1"/>
        <v>739000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179541</v>
      </c>
      <c r="F51" s="172">
        <f>work!I51+work!J51</f>
        <v>11000</v>
      </c>
      <c r="G51" s="117"/>
      <c r="H51" s="173" t="str">
        <f>work!L51</f>
        <v>20210308</v>
      </c>
      <c r="I51" s="116">
        <f t="shared" si="0"/>
        <v>179541</v>
      </c>
      <c r="J51" s="116">
        <f t="shared" si="1"/>
        <v>11000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3089240</v>
      </c>
      <c r="F52" s="172">
        <f>work!I52+work!J52</f>
        <v>38200</v>
      </c>
      <c r="G52" s="117"/>
      <c r="H52" s="173" t="str">
        <f>work!L52</f>
        <v>20210308</v>
      </c>
      <c r="I52" s="116">
        <f t="shared" si="0"/>
        <v>3089240</v>
      </c>
      <c r="J52" s="116">
        <f t="shared" si="1"/>
        <v>38200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34525</v>
      </c>
      <c r="F53" s="172">
        <f>work!I53+work!J53</f>
        <v>95925</v>
      </c>
      <c r="G53" s="117"/>
      <c r="H53" s="173" t="str">
        <f>work!L53</f>
        <v>20210209</v>
      </c>
      <c r="I53" s="116">
        <f t="shared" si="0"/>
        <v>34525</v>
      </c>
      <c r="J53" s="116">
        <f t="shared" si="1"/>
        <v>95925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str">
        <f>work!L54</f>
        <v>No report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2499413</v>
      </c>
      <c r="F55" s="172">
        <f>work!I55+work!J55</f>
        <v>54625</v>
      </c>
      <c r="G55" s="117"/>
      <c r="H55" s="173" t="str">
        <f>work!L55</f>
        <v>20210308</v>
      </c>
      <c r="I55" s="116">
        <f t="shared" si="0"/>
        <v>2499413</v>
      </c>
      <c r="J55" s="116">
        <f t="shared" si="1"/>
        <v>54625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1050886</v>
      </c>
      <c r="F56" s="172">
        <f>work!I56+work!J56</f>
        <v>0</v>
      </c>
      <c r="G56" s="117"/>
      <c r="H56" s="173" t="str">
        <f>work!L56</f>
        <v>20210209</v>
      </c>
      <c r="I56" s="116">
        <f t="shared" si="0"/>
        <v>1050886</v>
      </c>
      <c r="J56" s="116">
        <f t="shared" si="1"/>
        <v>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51500</v>
      </c>
      <c r="F57" s="172">
        <f>work!I57+work!J57</f>
        <v>1800</v>
      </c>
      <c r="G57" s="117"/>
      <c r="H57" s="173" t="str">
        <f>work!L57</f>
        <v>20210209</v>
      </c>
      <c r="I57" s="116">
        <f t="shared" si="0"/>
        <v>51500</v>
      </c>
      <c r="J57" s="116">
        <f t="shared" si="1"/>
        <v>1800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372859</v>
      </c>
      <c r="F58" s="172">
        <f>work!I58+work!J58</f>
        <v>495189</v>
      </c>
      <c r="G58" s="117"/>
      <c r="H58" s="173" t="str">
        <f>work!L58</f>
        <v>20210308</v>
      </c>
      <c r="I58" s="116">
        <f t="shared" si="0"/>
        <v>372859</v>
      </c>
      <c r="J58" s="116">
        <f t="shared" si="1"/>
        <v>495189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927631</v>
      </c>
      <c r="F59" s="172">
        <f>work!I59+work!J59</f>
        <v>626100</v>
      </c>
      <c r="G59" s="117"/>
      <c r="H59" s="173" t="str">
        <f>work!L59</f>
        <v>20210209</v>
      </c>
      <c r="I59" s="116">
        <f t="shared" si="0"/>
        <v>927631</v>
      </c>
      <c r="J59" s="116">
        <f t="shared" si="1"/>
        <v>626100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305686</v>
      </c>
      <c r="F60" s="172">
        <f>work!I60+work!J60</f>
        <v>128950</v>
      </c>
      <c r="G60" s="117"/>
      <c r="H60" s="173" t="str">
        <f>work!L60</f>
        <v>20210209</v>
      </c>
      <c r="I60" s="116">
        <f t="shared" si="0"/>
        <v>305686</v>
      </c>
      <c r="J60" s="116">
        <f t="shared" si="1"/>
        <v>128950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628152</v>
      </c>
      <c r="F61" s="172">
        <f>work!I61+work!J61</f>
        <v>7500</v>
      </c>
      <c r="G61" s="117"/>
      <c r="H61" s="173" t="str">
        <f>work!L61</f>
        <v>20210209</v>
      </c>
      <c r="I61" s="116">
        <f t="shared" si="0"/>
        <v>628152</v>
      </c>
      <c r="J61" s="116">
        <f t="shared" si="1"/>
        <v>7500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374901</v>
      </c>
      <c r="F62" s="172">
        <f>work!I62+work!J62</f>
        <v>0</v>
      </c>
      <c r="G62" s="117"/>
      <c r="H62" s="173" t="str">
        <f>work!L62</f>
        <v>20210209</v>
      </c>
      <c r="I62" s="116">
        <f t="shared" si="0"/>
        <v>374901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300816</v>
      </c>
      <c r="F63" s="172">
        <f>work!I63+work!J63</f>
        <v>51000</v>
      </c>
      <c r="G63" s="117"/>
      <c r="H63" s="173" t="str">
        <f>work!L63</f>
        <v>20210209</v>
      </c>
      <c r="I63" s="116">
        <f t="shared" si="0"/>
        <v>300816</v>
      </c>
      <c r="J63" s="116">
        <f t="shared" si="1"/>
        <v>51000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 t="e">
        <f>work!G64+work!H64</f>
        <v>#VALUE!</v>
      </c>
      <c r="F64" s="172" t="e">
        <f>work!I64+work!J64</f>
        <v>#VALUE!</v>
      </c>
      <c r="G64" s="117"/>
      <c r="H64" s="173" t="str">
        <f>work!L64</f>
        <v>No report</v>
      </c>
      <c r="I64" s="116" t="e">
        <f t="shared" si="0"/>
        <v>#VALUE!</v>
      </c>
      <c r="J64" s="116" t="e">
        <f t="shared" si="1"/>
        <v>#VALUE!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1807721</v>
      </c>
      <c r="G65" s="117"/>
      <c r="H65" s="173" t="str">
        <f>work!L65</f>
        <v>20210209</v>
      </c>
      <c r="I65" s="116">
        <f t="shared" si="0"/>
        <v>0</v>
      </c>
      <c r="J65" s="116">
        <f t="shared" si="1"/>
        <v>1807721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369200</v>
      </c>
      <c r="F66" s="172">
        <f>work!I66+work!J66</f>
        <v>210250</v>
      </c>
      <c r="G66" s="117"/>
      <c r="H66" s="173" t="str">
        <f>work!L66</f>
        <v>20210209</v>
      </c>
      <c r="I66" s="116">
        <f t="shared" si="0"/>
        <v>369200</v>
      </c>
      <c r="J66" s="116">
        <f t="shared" si="1"/>
        <v>210250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433631</v>
      </c>
      <c r="F67" s="172">
        <f>work!I67+work!J67</f>
        <v>34300</v>
      </c>
      <c r="G67" s="117"/>
      <c r="H67" s="173" t="str">
        <f>work!L67</f>
        <v>20210209</v>
      </c>
      <c r="I67" s="116">
        <f t="shared" si="0"/>
        <v>433631</v>
      </c>
      <c r="J67" s="116">
        <f t="shared" si="1"/>
        <v>34300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278000</v>
      </c>
      <c r="F68" s="172">
        <f>work!I68+work!J68</f>
        <v>210340</v>
      </c>
      <c r="G68" s="117"/>
      <c r="H68" s="173" t="str">
        <f>work!L68</f>
        <v>20210209</v>
      </c>
      <c r="I68" s="116">
        <f t="shared" si="0"/>
        <v>278000</v>
      </c>
      <c r="J68" s="116">
        <f t="shared" si="1"/>
        <v>210340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1971012</v>
      </c>
      <c r="F69" s="172">
        <f>work!I69+work!J69</f>
        <v>200</v>
      </c>
      <c r="G69" s="117"/>
      <c r="H69" s="173" t="str">
        <f>work!L69</f>
        <v>20210209</v>
      </c>
      <c r="I69" s="116">
        <f t="shared" si="0"/>
        <v>1971012</v>
      </c>
      <c r="J69" s="116">
        <f t="shared" si="1"/>
        <v>200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2944319</v>
      </c>
      <c r="F70" s="172">
        <f>work!I70+work!J70</f>
        <v>207793</v>
      </c>
      <c r="G70" s="117"/>
      <c r="H70" s="173" t="str">
        <f>work!L70</f>
        <v>20210209</v>
      </c>
      <c r="I70" s="116">
        <f t="shared" si="0"/>
        <v>2944319</v>
      </c>
      <c r="J70" s="116">
        <f t="shared" si="1"/>
        <v>207793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2219520</v>
      </c>
      <c r="F71" s="172">
        <f>work!I71+work!J71</f>
        <v>269725</v>
      </c>
      <c r="G71" s="117"/>
      <c r="H71" s="173" t="str">
        <f>work!L71</f>
        <v>20210209</v>
      </c>
      <c r="I71" s="116">
        <f t="shared" si="0"/>
        <v>2219520</v>
      </c>
      <c r="J71" s="116">
        <f t="shared" si="1"/>
        <v>269725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2791145</v>
      </c>
      <c r="F72" s="172">
        <f>work!I72+work!J72</f>
        <v>2459302</v>
      </c>
      <c r="G72" s="117"/>
      <c r="H72" s="173" t="str">
        <f>work!L72</f>
        <v>20210209</v>
      </c>
      <c r="I72" s="116">
        <f t="shared" si="0"/>
        <v>2791145</v>
      </c>
      <c r="J72" s="116">
        <f t="shared" si="1"/>
        <v>2459302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11464359</v>
      </c>
      <c r="F73" s="172">
        <f>work!I73+work!J73</f>
        <v>326023</v>
      </c>
      <c r="G73" s="117"/>
      <c r="H73" s="173" t="str">
        <f>work!L73</f>
        <v>20210209</v>
      </c>
      <c r="I73" s="116">
        <f t="shared" si="0"/>
        <v>11464359</v>
      </c>
      <c r="J73" s="116">
        <f t="shared" si="1"/>
        <v>326023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280947</v>
      </c>
      <c r="F74" s="172">
        <f>work!I74+work!J74</f>
        <v>25380</v>
      </c>
      <c r="G74" s="117"/>
      <c r="H74" s="173" t="str">
        <f>work!L74</f>
        <v>20210209</v>
      </c>
      <c r="I74" s="116">
        <f t="shared" si="0"/>
        <v>280947</v>
      </c>
      <c r="J74" s="116">
        <f t="shared" si="1"/>
        <v>25380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731249</v>
      </c>
      <c r="F75" s="172">
        <f>work!I75+work!J75</f>
        <v>342590</v>
      </c>
      <c r="G75" s="117"/>
      <c r="H75" s="173" t="str">
        <f>work!L75</f>
        <v>20210308</v>
      </c>
      <c r="I75" s="116">
        <f t="shared" si="0"/>
        <v>731249</v>
      </c>
      <c r="J75" s="116">
        <f t="shared" si="1"/>
        <v>342590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496110</v>
      </c>
      <c r="F76" s="172">
        <f>work!I76+work!J76</f>
        <v>1189669</v>
      </c>
      <c r="G76" s="117"/>
      <c r="H76" s="173" t="str">
        <f>work!L76</f>
        <v>20210209</v>
      </c>
      <c r="I76" s="116">
        <f t="shared" si="0"/>
        <v>496110</v>
      </c>
      <c r="J76" s="116">
        <f t="shared" si="1"/>
        <v>1189669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592864</v>
      </c>
      <c r="F77" s="172">
        <f>work!I77+work!J77</f>
        <v>27950</v>
      </c>
      <c r="G77" s="117"/>
      <c r="H77" s="173" t="str">
        <f>work!L77</f>
        <v>20210209</v>
      </c>
      <c r="I77" s="116">
        <f t="shared" si="0"/>
        <v>592864</v>
      </c>
      <c r="J77" s="116">
        <f t="shared" si="1"/>
        <v>27950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197959</v>
      </c>
      <c r="F78" s="172">
        <f>work!I78+work!J78</f>
        <v>85000</v>
      </c>
      <c r="G78" s="117"/>
      <c r="H78" s="173" t="str">
        <f>work!L78</f>
        <v>20210209</v>
      </c>
      <c r="I78" s="116">
        <f t="shared" si="0"/>
        <v>197959</v>
      </c>
      <c r="J78" s="116">
        <f t="shared" si="1"/>
        <v>85000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640522</v>
      </c>
      <c r="F79" s="172">
        <f>work!I79+work!J79</f>
        <v>1000</v>
      </c>
      <c r="G79" s="117"/>
      <c r="H79" s="173" t="str">
        <f>work!L79</f>
        <v>20210209</v>
      </c>
      <c r="I79" s="116">
        <f t="shared" si="0"/>
        <v>640522</v>
      </c>
      <c r="J79" s="116">
        <f t="shared" si="1"/>
        <v>1000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599710</v>
      </c>
      <c r="F80" s="172">
        <f>work!I80+work!J80</f>
        <v>253825</v>
      </c>
      <c r="G80" s="117"/>
      <c r="H80" s="173" t="str">
        <f>work!L80</f>
        <v>20210209</v>
      </c>
      <c r="I80" s="116">
        <f t="shared" si="0"/>
        <v>599710</v>
      </c>
      <c r="J80" s="116">
        <f t="shared" si="1"/>
        <v>253825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1296805</v>
      </c>
      <c r="F81" s="172">
        <f>work!I81+work!J81</f>
        <v>40200</v>
      </c>
      <c r="G81" s="117"/>
      <c r="H81" s="173" t="str">
        <f>work!L81</f>
        <v>20210209</v>
      </c>
      <c r="I81" s="116">
        <f t="shared" si="0"/>
        <v>1296805</v>
      </c>
      <c r="J81" s="116">
        <f t="shared" si="1"/>
        <v>40200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 t="e">
        <f>work!G82+work!H82</f>
        <v>#VALUE!</v>
      </c>
      <c r="F82" s="172" t="e">
        <f>work!I82+work!J82</f>
        <v>#VALUE!</v>
      </c>
      <c r="G82" s="117"/>
      <c r="H82" s="173" t="str">
        <f>work!L82</f>
        <v>No report</v>
      </c>
      <c r="I82" s="116" t="e">
        <f t="shared" si="0"/>
        <v>#VALUE!</v>
      </c>
      <c r="J82" s="116" t="e">
        <f t="shared" si="1"/>
        <v>#VALUE!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267631</v>
      </c>
      <c r="F83" s="172">
        <f>work!I83+work!J83</f>
        <v>422150</v>
      </c>
      <c r="G83" s="117"/>
      <c r="H83" s="173" t="str">
        <f>work!L83</f>
        <v>20210209</v>
      </c>
      <c r="I83" s="116">
        <f t="shared" si="0"/>
        <v>267631</v>
      </c>
      <c r="J83" s="116">
        <f t="shared" si="1"/>
        <v>422150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30506</v>
      </c>
      <c r="F84" s="172">
        <f>work!I84+work!J84</f>
        <v>0</v>
      </c>
      <c r="G84" s="117"/>
      <c r="H84" s="173" t="str">
        <f>work!L84</f>
        <v>20210308</v>
      </c>
      <c r="I84" s="116">
        <f t="shared" si="0"/>
        <v>30506</v>
      </c>
      <c r="J84" s="116">
        <f t="shared" si="1"/>
        <v>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364823</v>
      </c>
      <c r="F85" s="172">
        <f>work!I85+work!J85</f>
        <v>5325939</v>
      </c>
      <c r="G85" s="117"/>
      <c r="H85" s="173" t="str">
        <f>work!L85</f>
        <v>20210209</v>
      </c>
      <c r="I85" s="116">
        <f t="shared" si="0"/>
        <v>364823</v>
      </c>
      <c r="J85" s="116">
        <f t="shared" si="1"/>
        <v>5325939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1732467</v>
      </c>
      <c r="F86" s="172">
        <f>work!I86+work!J86</f>
        <v>51050</v>
      </c>
      <c r="G86" s="117"/>
      <c r="H86" s="173" t="str">
        <f>work!L86</f>
        <v>20210209</v>
      </c>
      <c r="I86" s="116">
        <f t="shared" si="0"/>
        <v>1732467</v>
      </c>
      <c r="J86" s="116">
        <f t="shared" si="1"/>
        <v>51050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325506</v>
      </c>
      <c r="F87" s="172">
        <f>work!I87+work!J87</f>
        <v>129800</v>
      </c>
      <c r="G87" s="117"/>
      <c r="H87" s="173" t="str">
        <f>work!L87</f>
        <v>20210209</v>
      </c>
      <c r="I87" s="116">
        <f t="shared" si="0"/>
        <v>325506</v>
      </c>
      <c r="J87" s="116">
        <f t="shared" si="1"/>
        <v>129800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 t="e">
        <f>work!G88+work!H88</f>
        <v>#VALUE!</v>
      </c>
      <c r="F88" s="172" t="e">
        <f>work!I88+work!J88</f>
        <v>#VALUE!</v>
      </c>
      <c r="G88" s="117"/>
      <c r="H88" s="173" t="str">
        <f>work!L88</f>
        <v>No report</v>
      </c>
      <c r="I88" s="116" t="e">
        <f t="shared" si="0"/>
        <v>#VALUE!</v>
      </c>
      <c r="J88" s="116" t="e">
        <f t="shared" si="1"/>
        <v>#VALUE!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1625624</v>
      </c>
      <c r="F89" s="172">
        <f>work!I89+work!J89</f>
        <v>269786</v>
      </c>
      <c r="G89" s="117"/>
      <c r="H89" s="173" t="str">
        <f>work!L89</f>
        <v>20210308</v>
      </c>
      <c r="I89" s="116">
        <f t="shared" si="0"/>
        <v>1625624</v>
      </c>
      <c r="J89" s="116">
        <f t="shared" si="1"/>
        <v>269786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0</v>
      </c>
      <c r="F90" s="172">
        <f>work!I90+work!J90</f>
        <v>136698</v>
      </c>
      <c r="G90" s="117"/>
      <c r="H90" s="173" t="str">
        <f>work!L90</f>
        <v>20210209</v>
      </c>
      <c r="I90" s="116">
        <f t="shared" si="0"/>
        <v>0</v>
      </c>
      <c r="J90" s="116">
        <f t="shared" si="1"/>
        <v>136698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560657</v>
      </c>
      <c r="F91" s="172">
        <f>work!I91+work!J91</f>
        <v>8624</v>
      </c>
      <c r="G91" s="117"/>
      <c r="H91" s="173" t="str">
        <f>work!L91</f>
        <v>20210209</v>
      </c>
      <c r="I91" s="116">
        <f t="shared" si="0"/>
        <v>560657</v>
      </c>
      <c r="J91" s="116">
        <f t="shared" si="1"/>
        <v>8624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2879935</v>
      </c>
      <c r="F92" s="172">
        <f>work!I92+work!J92</f>
        <v>4000</v>
      </c>
      <c r="G92" s="117"/>
      <c r="H92" s="173" t="str">
        <f>work!L92</f>
        <v>20210209</v>
      </c>
      <c r="I92" s="116">
        <f t="shared" si="0"/>
        <v>2879935</v>
      </c>
      <c r="J92" s="116">
        <f t="shared" si="1"/>
        <v>4000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315569</v>
      </c>
      <c r="F93" s="172">
        <f>work!I93+work!J93</f>
        <v>18000</v>
      </c>
      <c r="G93" s="117"/>
      <c r="H93" s="173" t="str">
        <f>work!L93</f>
        <v>20210209</v>
      </c>
      <c r="I93" s="116">
        <f t="shared" si="0"/>
        <v>315569</v>
      </c>
      <c r="J93" s="116">
        <f t="shared" si="1"/>
        <v>18000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127567</v>
      </c>
      <c r="F94" s="172">
        <f>work!I94+work!J94</f>
        <v>0</v>
      </c>
      <c r="G94" s="117"/>
      <c r="H94" s="173" t="str">
        <f>work!L94</f>
        <v>20210209</v>
      </c>
      <c r="I94" s="116">
        <f t="shared" si="0"/>
        <v>127567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377652</v>
      </c>
      <c r="F95" s="172">
        <f>work!I95+work!J95</f>
        <v>475846</v>
      </c>
      <c r="G95" s="117"/>
      <c r="H95" s="173" t="str">
        <f>work!L95</f>
        <v>20210308</v>
      </c>
      <c r="I95" s="116">
        <f t="shared" si="0"/>
        <v>377652</v>
      </c>
      <c r="J95" s="116">
        <f t="shared" si="1"/>
        <v>475846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960162</v>
      </c>
      <c r="F96" s="172">
        <f>work!I96+work!J96</f>
        <v>25900</v>
      </c>
      <c r="G96" s="117"/>
      <c r="H96" s="173" t="str">
        <f>work!L96</f>
        <v>20210209</v>
      </c>
      <c r="I96" s="116">
        <f aca="true" t="shared" si="2" ref="I96:I159">E96</f>
        <v>960162</v>
      </c>
      <c r="J96" s="116">
        <f aca="true" t="shared" si="3" ref="J96:J159">F96</f>
        <v>25900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352438</v>
      </c>
      <c r="F97" s="172">
        <f>work!I97+work!J97</f>
        <v>40</v>
      </c>
      <c r="G97" s="117"/>
      <c r="H97" s="173" t="str">
        <f>work!L97</f>
        <v>20210308</v>
      </c>
      <c r="I97" s="116">
        <f t="shared" si="2"/>
        <v>352438</v>
      </c>
      <c r="J97" s="116">
        <f t="shared" si="3"/>
        <v>40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627050</v>
      </c>
      <c r="F98" s="172">
        <f>work!I98+work!J98</f>
        <v>12300</v>
      </c>
      <c r="G98" s="117"/>
      <c r="H98" s="173" t="str">
        <f>work!L98</f>
        <v>20210308</v>
      </c>
      <c r="I98" s="116">
        <f t="shared" si="2"/>
        <v>627050</v>
      </c>
      <c r="J98" s="116">
        <f t="shared" si="3"/>
        <v>12300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8041654</v>
      </c>
      <c r="F99" s="172">
        <f>work!I99+work!J99</f>
        <v>3028959</v>
      </c>
      <c r="G99" s="117"/>
      <c r="H99" s="173" t="str">
        <f>work!L99</f>
        <v>20210209</v>
      </c>
      <c r="I99" s="116">
        <f t="shared" si="2"/>
        <v>8041654</v>
      </c>
      <c r="J99" s="116">
        <f t="shared" si="3"/>
        <v>3028959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562843</v>
      </c>
      <c r="F100" s="172">
        <f>work!I100+work!J100</f>
        <v>31900</v>
      </c>
      <c r="G100" s="117"/>
      <c r="H100" s="173" t="str">
        <f>work!L100</f>
        <v>20210308</v>
      </c>
      <c r="I100" s="116">
        <f t="shared" si="2"/>
        <v>562843</v>
      </c>
      <c r="J100" s="116">
        <f t="shared" si="3"/>
        <v>31900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580417</v>
      </c>
      <c r="F101" s="172">
        <f>work!I101+work!J101</f>
        <v>696444</v>
      </c>
      <c r="G101" s="117"/>
      <c r="H101" s="173" t="str">
        <f>work!L101</f>
        <v>20210209</v>
      </c>
      <c r="I101" s="116">
        <f t="shared" si="2"/>
        <v>580417</v>
      </c>
      <c r="J101" s="116">
        <f t="shared" si="3"/>
        <v>696444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1006256</v>
      </c>
      <c r="F102" s="172">
        <f>work!I102+work!J102</f>
        <v>218570</v>
      </c>
      <c r="G102" s="117"/>
      <c r="H102" s="173" t="str">
        <f>work!L102</f>
        <v>20210209</v>
      </c>
      <c r="I102" s="116">
        <f t="shared" si="2"/>
        <v>1006256</v>
      </c>
      <c r="J102" s="116">
        <f t="shared" si="3"/>
        <v>218570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3729178</v>
      </c>
      <c r="F104" s="172">
        <f>work!I104+work!J104</f>
        <v>488361</v>
      </c>
      <c r="G104" s="117"/>
      <c r="H104" s="173" t="str">
        <f>work!L104</f>
        <v>20210209</v>
      </c>
      <c r="I104" s="116">
        <f t="shared" si="2"/>
        <v>3729178</v>
      </c>
      <c r="J104" s="116">
        <f t="shared" si="3"/>
        <v>488361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397153</v>
      </c>
      <c r="F105" s="172">
        <f>work!I105+work!J105</f>
        <v>33200</v>
      </c>
      <c r="G105" s="117"/>
      <c r="H105" s="173" t="str">
        <f>work!L105</f>
        <v>20210209</v>
      </c>
      <c r="I105" s="116">
        <f t="shared" si="2"/>
        <v>397153</v>
      </c>
      <c r="J105" s="116">
        <f t="shared" si="3"/>
        <v>33200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699304</v>
      </c>
      <c r="F106" s="172">
        <f>work!I106+work!J106</f>
        <v>0</v>
      </c>
      <c r="G106" s="117"/>
      <c r="H106" s="173" t="str">
        <f>work!L106</f>
        <v>20210308</v>
      </c>
      <c r="I106" s="116">
        <f t="shared" si="2"/>
        <v>699304</v>
      </c>
      <c r="J106" s="116">
        <f t="shared" si="3"/>
        <v>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 t="e">
        <f>work!G107+work!H107</f>
        <v>#VALUE!</v>
      </c>
      <c r="F107" s="172" t="e">
        <f>work!I107+work!J107</f>
        <v>#VALUE!</v>
      </c>
      <c r="G107" s="117"/>
      <c r="H107" s="173" t="str">
        <f>work!L107</f>
        <v>No report</v>
      </c>
      <c r="I107" s="116" t="e">
        <f t="shared" si="2"/>
        <v>#VALUE!</v>
      </c>
      <c r="J107" s="116" t="e">
        <f t="shared" si="3"/>
        <v>#VALUE!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446147</v>
      </c>
      <c r="F109" s="172">
        <f>work!I109+work!J109</f>
        <v>145431</v>
      </c>
      <c r="G109" s="117"/>
      <c r="H109" s="173" t="str">
        <f>work!L109</f>
        <v>20210308</v>
      </c>
      <c r="I109" s="116">
        <f t="shared" si="2"/>
        <v>446147</v>
      </c>
      <c r="J109" s="116">
        <f t="shared" si="3"/>
        <v>145431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812463</v>
      </c>
      <c r="F110" s="172">
        <f>work!I110+work!J110</f>
        <v>53260</v>
      </c>
      <c r="G110" s="117"/>
      <c r="H110" s="173" t="str">
        <f>work!L110</f>
        <v>20210209</v>
      </c>
      <c r="I110" s="116">
        <f t="shared" si="2"/>
        <v>812463</v>
      </c>
      <c r="J110" s="116">
        <f t="shared" si="3"/>
        <v>53260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235800</v>
      </c>
      <c r="F111" s="172">
        <f>work!I111+work!J111</f>
        <v>217842</v>
      </c>
      <c r="G111" s="117"/>
      <c r="H111" s="173" t="str">
        <f>work!L111</f>
        <v>20210209</v>
      </c>
      <c r="I111" s="116">
        <f t="shared" si="2"/>
        <v>235800</v>
      </c>
      <c r="J111" s="116">
        <f t="shared" si="3"/>
        <v>217842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395141</v>
      </c>
      <c r="F112" s="172">
        <f>work!I112+work!J112</f>
        <v>34160</v>
      </c>
      <c r="G112" s="117"/>
      <c r="H112" s="173" t="str">
        <f>work!L112</f>
        <v>20210209</v>
      </c>
      <c r="I112" s="116">
        <f t="shared" si="2"/>
        <v>395141</v>
      </c>
      <c r="J112" s="116">
        <f t="shared" si="3"/>
        <v>34160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115752</v>
      </c>
      <c r="F113" s="172">
        <f>work!I113+work!J113</f>
        <v>36750</v>
      </c>
      <c r="G113" s="117"/>
      <c r="H113" s="173" t="str">
        <f>work!L113</f>
        <v>20210308</v>
      </c>
      <c r="I113" s="116">
        <f t="shared" si="2"/>
        <v>115752</v>
      </c>
      <c r="J113" s="116">
        <f t="shared" si="3"/>
        <v>36750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3732317</v>
      </c>
      <c r="F114" s="172">
        <f>work!I114+work!J114</f>
        <v>315275</v>
      </c>
      <c r="G114" s="117"/>
      <c r="H114" s="173" t="str">
        <f>work!L114</f>
        <v>20210308</v>
      </c>
      <c r="I114" s="116">
        <f t="shared" si="2"/>
        <v>3732317</v>
      </c>
      <c r="J114" s="116">
        <f t="shared" si="3"/>
        <v>315275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 t="e">
        <f>work!G115+work!H115</f>
        <v>#VALUE!</v>
      </c>
      <c r="F115" s="172" t="e">
        <f>work!I115+work!J115</f>
        <v>#VALUE!</v>
      </c>
      <c r="G115" s="117"/>
      <c r="H115" s="173" t="str">
        <f>work!L115</f>
        <v>No report</v>
      </c>
      <c r="I115" s="116" t="e">
        <f t="shared" si="2"/>
        <v>#VALUE!</v>
      </c>
      <c r="J115" s="116" t="e">
        <f t="shared" si="3"/>
        <v>#VALUE!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6463676</v>
      </c>
      <c r="F116" s="172">
        <f>work!I116+work!J116</f>
        <v>2127820</v>
      </c>
      <c r="G116" s="117"/>
      <c r="H116" s="173" t="str">
        <f>work!L116</f>
        <v>20210209</v>
      </c>
      <c r="I116" s="116">
        <f t="shared" si="2"/>
        <v>6463676</v>
      </c>
      <c r="J116" s="116">
        <f t="shared" si="3"/>
        <v>2127820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302221</v>
      </c>
      <c r="F117" s="172">
        <f>work!I117+work!J117</f>
        <v>30000</v>
      </c>
      <c r="G117" s="117"/>
      <c r="H117" s="173" t="str">
        <f>work!L117</f>
        <v>20210209</v>
      </c>
      <c r="I117" s="116">
        <f t="shared" si="2"/>
        <v>302221</v>
      </c>
      <c r="J117" s="116">
        <f t="shared" si="3"/>
        <v>30000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405699</v>
      </c>
      <c r="F118" s="172">
        <f>work!I118+work!J118</f>
        <v>12500</v>
      </c>
      <c r="G118" s="117"/>
      <c r="H118" s="173" t="str">
        <f>work!L118</f>
        <v>20210209</v>
      </c>
      <c r="I118" s="116">
        <f t="shared" si="2"/>
        <v>405699</v>
      </c>
      <c r="J118" s="116">
        <f t="shared" si="3"/>
        <v>12500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726723</v>
      </c>
      <c r="F119" s="172">
        <f>work!I119+work!J119</f>
        <v>27195</v>
      </c>
      <c r="G119" s="117"/>
      <c r="H119" s="173" t="str">
        <f>work!L119</f>
        <v>20210209</v>
      </c>
      <c r="I119" s="116">
        <f t="shared" si="2"/>
        <v>726723</v>
      </c>
      <c r="J119" s="116">
        <f t="shared" si="3"/>
        <v>27195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193257</v>
      </c>
      <c r="F120" s="172">
        <f>work!I120+work!J120</f>
        <v>346210</v>
      </c>
      <c r="G120" s="117"/>
      <c r="H120" s="173" t="str">
        <f>work!L120</f>
        <v>20210209</v>
      </c>
      <c r="I120" s="116">
        <f t="shared" si="2"/>
        <v>193257</v>
      </c>
      <c r="J120" s="116">
        <f t="shared" si="3"/>
        <v>346210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238585</v>
      </c>
      <c r="F121" s="172">
        <f>work!I121+work!J121</f>
        <v>0</v>
      </c>
      <c r="G121" s="117"/>
      <c r="H121" s="173" t="str">
        <f>work!L121</f>
        <v>20210308</v>
      </c>
      <c r="I121" s="116">
        <f t="shared" si="2"/>
        <v>238585</v>
      </c>
      <c r="J121" s="116">
        <f t="shared" si="3"/>
        <v>0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2061905</v>
      </c>
      <c r="F122" s="172">
        <f>work!I122+work!J122</f>
        <v>414801</v>
      </c>
      <c r="G122" s="117"/>
      <c r="H122" s="173" t="str">
        <f>work!L122</f>
        <v>20210209</v>
      </c>
      <c r="I122" s="116">
        <f t="shared" si="2"/>
        <v>2061905</v>
      </c>
      <c r="J122" s="116">
        <f t="shared" si="3"/>
        <v>414801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1592679</v>
      </c>
      <c r="F123" s="172">
        <f>work!I123+work!J123</f>
        <v>198751</v>
      </c>
      <c r="G123" s="117"/>
      <c r="H123" s="173" t="str">
        <f>work!L123</f>
        <v>20210308</v>
      </c>
      <c r="I123" s="116">
        <f t="shared" si="2"/>
        <v>1592679</v>
      </c>
      <c r="J123" s="116">
        <f t="shared" si="3"/>
        <v>198751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86138</v>
      </c>
      <c r="F124" s="172">
        <f>work!I124+work!J124</f>
        <v>0</v>
      </c>
      <c r="G124" s="117"/>
      <c r="H124" s="173" t="str">
        <f>work!L124</f>
        <v>20210209</v>
      </c>
      <c r="I124" s="116">
        <f t="shared" si="2"/>
        <v>86138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63700</v>
      </c>
      <c r="F126" s="172">
        <f>work!I126+work!J126</f>
        <v>0</v>
      </c>
      <c r="G126" s="117"/>
      <c r="H126" s="173" t="str">
        <f>work!L126</f>
        <v>20210308</v>
      </c>
      <c r="I126" s="116">
        <f t="shared" si="2"/>
        <v>63700</v>
      </c>
      <c r="J126" s="116">
        <f t="shared" si="3"/>
        <v>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461215</v>
      </c>
      <c r="F127" s="172">
        <f>work!I127+work!J127</f>
        <v>99291</v>
      </c>
      <c r="G127" s="117"/>
      <c r="H127" s="173" t="str">
        <f>work!L127</f>
        <v>20210209</v>
      </c>
      <c r="I127" s="116">
        <f t="shared" si="2"/>
        <v>461215</v>
      </c>
      <c r="J127" s="116">
        <f t="shared" si="3"/>
        <v>99291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578959</v>
      </c>
      <c r="F128" s="172">
        <f>work!I128+work!J128</f>
        <v>26000</v>
      </c>
      <c r="G128" s="117"/>
      <c r="H128" s="173" t="str">
        <f>work!L128</f>
        <v>20210308</v>
      </c>
      <c r="I128" s="116">
        <f t="shared" si="2"/>
        <v>578959</v>
      </c>
      <c r="J128" s="116">
        <f t="shared" si="3"/>
        <v>26000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1000895</v>
      </c>
      <c r="F129" s="172">
        <f>work!I129+work!J129</f>
        <v>4448344</v>
      </c>
      <c r="G129" s="117"/>
      <c r="H129" s="173" t="str">
        <f>work!L129</f>
        <v>20210209</v>
      </c>
      <c r="I129" s="116">
        <f t="shared" si="2"/>
        <v>1000895</v>
      </c>
      <c r="J129" s="116">
        <f t="shared" si="3"/>
        <v>4448344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278138</v>
      </c>
      <c r="F130" s="172">
        <f>work!I130+work!J130</f>
        <v>130743</v>
      </c>
      <c r="G130" s="117"/>
      <c r="H130" s="173" t="str">
        <f>work!L130</f>
        <v>20210308</v>
      </c>
      <c r="I130" s="116">
        <f t="shared" si="2"/>
        <v>278138</v>
      </c>
      <c r="J130" s="116">
        <f t="shared" si="3"/>
        <v>130743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368717</v>
      </c>
      <c r="F131" s="172">
        <f>work!I131+work!J131</f>
        <v>617160</v>
      </c>
      <c r="G131" s="117"/>
      <c r="H131" s="173" t="str">
        <f>work!L131</f>
        <v>20210308</v>
      </c>
      <c r="I131" s="116">
        <f t="shared" si="2"/>
        <v>368717</v>
      </c>
      <c r="J131" s="116">
        <f t="shared" si="3"/>
        <v>617160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1578439</v>
      </c>
      <c r="F132" s="172">
        <f>work!I132+work!J132</f>
        <v>159337</v>
      </c>
      <c r="G132" s="117"/>
      <c r="H132" s="173" t="str">
        <f>work!L132</f>
        <v>20210308</v>
      </c>
      <c r="I132" s="116">
        <f t="shared" si="2"/>
        <v>1578439</v>
      </c>
      <c r="J132" s="116">
        <f t="shared" si="3"/>
        <v>159337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492936</v>
      </c>
      <c r="F133" s="172">
        <f>work!I133+work!J133</f>
        <v>444375</v>
      </c>
      <c r="G133" s="117"/>
      <c r="H133" s="173" t="str">
        <f>work!L133</f>
        <v>20210209</v>
      </c>
      <c r="I133" s="116">
        <f t="shared" si="2"/>
        <v>492936</v>
      </c>
      <c r="J133" s="116">
        <f t="shared" si="3"/>
        <v>444375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2823045</v>
      </c>
      <c r="F134" s="172">
        <f>work!I134+work!J134</f>
        <v>7500</v>
      </c>
      <c r="G134" s="117"/>
      <c r="H134" s="173" t="str">
        <f>work!L134</f>
        <v>20210209</v>
      </c>
      <c r="I134" s="116">
        <f t="shared" si="2"/>
        <v>2823045</v>
      </c>
      <c r="J134" s="116">
        <f t="shared" si="3"/>
        <v>7500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143527</v>
      </c>
      <c r="F135" s="172">
        <f>work!I135+work!J135</f>
        <v>28000</v>
      </c>
      <c r="G135" s="117"/>
      <c r="H135" s="173" t="str">
        <f>work!L135</f>
        <v>20210308</v>
      </c>
      <c r="I135" s="116">
        <f t="shared" si="2"/>
        <v>143527</v>
      </c>
      <c r="J135" s="116">
        <f t="shared" si="3"/>
        <v>28000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2318297</v>
      </c>
      <c r="F136" s="172">
        <f>work!I136+work!J136</f>
        <v>415266</v>
      </c>
      <c r="G136" s="117"/>
      <c r="H136" s="173" t="str">
        <f>work!L136</f>
        <v>20210209</v>
      </c>
      <c r="I136" s="116">
        <f t="shared" si="2"/>
        <v>2318297</v>
      </c>
      <c r="J136" s="116">
        <f t="shared" si="3"/>
        <v>415266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65237</v>
      </c>
      <c r="F137" s="172">
        <f>work!I137+work!J137</f>
        <v>0</v>
      </c>
      <c r="G137" s="117"/>
      <c r="H137" s="173" t="str">
        <f>work!L137</f>
        <v>20210209</v>
      </c>
      <c r="I137" s="116">
        <f t="shared" si="2"/>
        <v>65237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978500</v>
      </c>
      <c r="F138" s="172">
        <f>work!I138+work!J138</f>
        <v>719741</v>
      </c>
      <c r="G138" s="117"/>
      <c r="H138" s="173" t="str">
        <f>work!L138</f>
        <v>20210308</v>
      </c>
      <c r="I138" s="116">
        <f t="shared" si="2"/>
        <v>978500</v>
      </c>
      <c r="J138" s="116">
        <f t="shared" si="3"/>
        <v>719741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243361</v>
      </c>
      <c r="F139" s="172">
        <f>work!I139+work!J139</f>
        <v>131400</v>
      </c>
      <c r="G139" s="117"/>
      <c r="H139" s="173" t="str">
        <f>work!L139</f>
        <v>20210209</v>
      </c>
      <c r="I139" s="116">
        <f t="shared" si="2"/>
        <v>243361</v>
      </c>
      <c r="J139" s="116">
        <f t="shared" si="3"/>
        <v>131400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392507</v>
      </c>
      <c r="F140" s="172">
        <f>work!I140+work!J140</f>
        <v>504350</v>
      </c>
      <c r="G140" s="117"/>
      <c r="H140" s="173" t="str">
        <f>work!L140</f>
        <v>20210308</v>
      </c>
      <c r="I140" s="116">
        <f t="shared" si="2"/>
        <v>392507</v>
      </c>
      <c r="J140" s="116">
        <f t="shared" si="3"/>
        <v>504350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99588</v>
      </c>
      <c r="F141" s="172">
        <f>work!I141+work!J141</f>
        <v>2295975</v>
      </c>
      <c r="G141" s="117"/>
      <c r="H141" s="173" t="str">
        <f>work!L141</f>
        <v>20210308</v>
      </c>
      <c r="I141" s="116">
        <f t="shared" si="2"/>
        <v>99588</v>
      </c>
      <c r="J141" s="116">
        <f t="shared" si="3"/>
        <v>2295975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321828</v>
      </c>
      <c r="F142" s="172">
        <f>work!I142+work!J142</f>
        <v>516600</v>
      </c>
      <c r="G142" s="117"/>
      <c r="H142" s="173" t="str">
        <f>work!L142</f>
        <v>20210209</v>
      </c>
      <c r="I142" s="116">
        <f t="shared" si="2"/>
        <v>321828</v>
      </c>
      <c r="J142" s="116">
        <f t="shared" si="3"/>
        <v>516600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8342326</v>
      </c>
      <c r="F143" s="172">
        <f>work!I143+work!J143</f>
        <v>454265</v>
      </c>
      <c r="G143" s="117"/>
      <c r="H143" s="173" t="str">
        <f>work!L143</f>
        <v>20210308</v>
      </c>
      <c r="I143" s="116">
        <f t="shared" si="2"/>
        <v>8342326</v>
      </c>
      <c r="J143" s="116">
        <f t="shared" si="3"/>
        <v>454265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242820</v>
      </c>
      <c r="F144" s="172">
        <f>work!I144+work!J144</f>
        <v>1300</v>
      </c>
      <c r="G144" s="115"/>
      <c r="H144" s="173" t="str">
        <f>work!L144</f>
        <v>20210209</v>
      </c>
      <c r="I144" s="116">
        <f t="shared" si="2"/>
        <v>242820</v>
      </c>
      <c r="J144" s="116">
        <f t="shared" si="3"/>
        <v>1300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1723444</v>
      </c>
      <c r="F145" s="172">
        <f>work!I145+work!J145</f>
        <v>789554</v>
      </c>
      <c r="G145" s="117"/>
      <c r="H145" s="173" t="str">
        <f>work!L145</f>
        <v>20210209</v>
      </c>
      <c r="I145" s="116">
        <f t="shared" si="2"/>
        <v>1723444</v>
      </c>
      <c r="J145" s="116">
        <f t="shared" si="3"/>
        <v>789554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149583</v>
      </c>
      <c r="F146" s="172">
        <f>work!I146+work!J146</f>
        <v>113109</v>
      </c>
      <c r="G146" s="117"/>
      <c r="H146" s="173" t="str">
        <f>work!L146</f>
        <v>20210308</v>
      </c>
      <c r="I146" s="116">
        <f t="shared" si="2"/>
        <v>149583</v>
      </c>
      <c r="J146" s="116">
        <f t="shared" si="3"/>
        <v>113109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18306094</v>
      </c>
      <c r="F147" s="172">
        <f>work!I147+work!J147</f>
        <v>721885</v>
      </c>
      <c r="G147" s="117"/>
      <c r="H147" s="173" t="str">
        <f>work!L147</f>
        <v>20210308</v>
      </c>
      <c r="I147" s="116">
        <f t="shared" si="2"/>
        <v>18306094</v>
      </c>
      <c r="J147" s="116">
        <f t="shared" si="3"/>
        <v>721885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40749</v>
      </c>
      <c r="F148" s="172">
        <f>work!I148+work!J148</f>
        <v>0</v>
      </c>
      <c r="G148" s="117"/>
      <c r="H148" s="173" t="str">
        <f>work!L148</f>
        <v>20210308</v>
      </c>
      <c r="I148" s="116">
        <f t="shared" si="2"/>
        <v>40749</v>
      </c>
      <c r="J148" s="116">
        <f t="shared" si="3"/>
        <v>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2950</v>
      </c>
      <c r="F149" s="172">
        <f>work!I149+work!J149</f>
        <v>7005</v>
      </c>
      <c r="G149" s="117"/>
      <c r="H149" s="173" t="str">
        <f>work!L149</f>
        <v>20210107</v>
      </c>
      <c r="I149" s="116">
        <f t="shared" si="2"/>
        <v>2950</v>
      </c>
      <c r="J149" s="116">
        <f t="shared" si="3"/>
        <v>7005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164856</v>
      </c>
      <c r="F150" s="172">
        <f>work!I150+work!J150</f>
        <v>44150</v>
      </c>
      <c r="G150" s="117"/>
      <c r="H150" s="173" t="str">
        <f>work!L150</f>
        <v>20210308</v>
      </c>
      <c r="I150" s="116">
        <f t="shared" si="2"/>
        <v>164856</v>
      </c>
      <c r="J150" s="116">
        <f t="shared" si="3"/>
        <v>44150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35727</v>
      </c>
      <c r="F151" s="172">
        <f>work!I151+work!J151</f>
        <v>0</v>
      </c>
      <c r="G151" s="117"/>
      <c r="H151" s="173" t="str">
        <f>work!L151</f>
        <v>20210209</v>
      </c>
      <c r="I151" s="116">
        <f t="shared" si="2"/>
        <v>35727</v>
      </c>
      <c r="J151" s="116">
        <f t="shared" si="3"/>
        <v>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417680</v>
      </c>
      <c r="F152" s="172">
        <f>work!I152+work!J152</f>
        <v>522949</v>
      </c>
      <c r="G152" s="117"/>
      <c r="H152" s="173" t="str">
        <f>work!L152</f>
        <v>20210209</v>
      </c>
      <c r="I152" s="116">
        <f t="shared" si="2"/>
        <v>417680</v>
      </c>
      <c r="J152" s="116">
        <f t="shared" si="3"/>
        <v>522949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2803830</v>
      </c>
      <c r="F153" s="172">
        <f>work!I153+work!J153</f>
        <v>500</v>
      </c>
      <c r="G153" s="117"/>
      <c r="H153" s="173" t="str">
        <f>work!L153</f>
        <v>20210308</v>
      </c>
      <c r="I153" s="116">
        <f t="shared" si="2"/>
        <v>2803830</v>
      </c>
      <c r="J153" s="116">
        <f t="shared" si="3"/>
        <v>500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125260</v>
      </c>
      <c r="F154" s="172">
        <f>work!I154+work!J154</f>
        <v>2304</v>
      </c>
      <c r="G154" s="117"/>
      <c r="H154" s="173" t="str">
        <f>work!L154</f>
        <v>20210209</v>
      </c>
      <c r="I154" s="116">
        <f t="shared" si="2"/>
        <v>125260</v>
      </c>
      <c r="J154" s="116">
        <f t="shared" si="3"/>
        <v>2304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 t="e">
        <f>work!G155+work!H155</f>
        <v>#VALUE!</v>
      </c>
      <c r="F155" s="172" t="e">
        <f>work!I155+work!J155</f>
        <v>#VALUE!</v>
      </c>
      <c r="G155" s="117"/>
      <c r="H155" s="173" t="str">
        <f>work!L155</f>
        <v>No report</v>
      </c>
      <c r="I155" s="116" t="e">
        <f t="shared" si="2"/>
        <v>#VALUE!</v>
      </c>
      <c r="J155" s="116" t="e">
        <f t="shared" si="3"/>
        <v>#VALUE!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474313</v>
      </c>
      <c r="F156" s="172">
        <f>work!I156+work!J156</f>
        <v>63395</v>
      </c>
      <c r="G156" s="117"/>
      <c r="H156" s="173" t="str">
        <f>work!L156</f>
        <v>20210209</v>
      </c>
      <c r="I156" s="116">
        <f t="shared" si="2"/>
        <v>474313</v>
      </c>
      <c r="J156" s="116">
        <f t="shared" si="3"/>
        <v>63395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116364</v>
      </c>
      <c r="F157" s="172">
        <f>work!I157+work!J157</f>
        <v>75750</v>
      </c>
      <c r="G157" s="117"/>
      <c r="H157" s="173" t="str">
        <f>work!L157</f>
        <v>20210308</v>
      </c>
      <c r="I157" s="116">
        <f t="shared" si="2"/>
        <v>116364</v>
      </c>
      <c r="J157" s="116">
        <f t="shared" si="3"/>
        <v>75750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1809507</v>
      </c>
      <c r="F158" s="172">
        <f>work!I158+work!J158</f>
        <v>151400</v>
      </c>
      <c r="G158" s="117"/>
      <c r="H158" s="173" t="str">
        <f>work!L158</f>
        <v>20210209</v>
      </c>
      <c r="I158" s="116">
        <f t="shared" si="2"/>
        <v>1809507</v>
      </c>
      <c r="J158" s="116">
        <f t="shared" si="3"/>
        <v>151400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27590</v>
      </c>
      <c r="F159" s="172">
        <f>work!I159+work!J159</f>
        <v>48893</v>
      </c>
      <c r="G159" s="117"/>
      <c r="H159" s="173" t="str">
        <f>work!L159</f>
        <v>20210209</v>
      </c>
      <c r="I159" s="116">
        <f t="shared" si="2"/>
        <v>27590</v>
      </c>
      <c r="J159" s="116">
        <f t="shared" si="3"/>
        <v>48893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 t="e">
        <f>work!G160+work!H160</f>
        <v>#VALUE!</v>
      </c>
      <c r="F160" s="172" t="e">
        <f>work!I160+work!J160</f>
        <v>#VALUE!</v>
      </c>
      <c r="G160" s="117"/>
      <c r="H160" s="173" t="str">
        <f>work!L160</f>
        <v>No report</v>
      </c>
      <c r="I160" s="116" t="e">
        <f aca="true" t="shared" si="4" ref="I160:I223">E160</f>
        <v>#VALUE!</v>
      </c>
      <c r="J160" s="116" t="e">
        <f aca="true" t="shared" si="5" ref="J160:J223">F160</f>
        <v>#VALUE!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1245056</v>
      </c>
      <c r="F161" s="172">
        <f>work!I161+work!J161</f>
        <v>61545</v>
      </c>
      <c r="G161" s="117"/>
      <c r="H161" s="173" t="str">
        <f>work!L161</f>
        <v>20210209</v>
      </c>
      <c r="I161" s="116">
        <f t="shared" si="4"/>
        <v>1245056</v>
      </c>
      <c r="J161" s="116">
        <f t="shared" si="5"/>
        <v>61545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404273</v>
      </c>
      <c r="F164" s="172">
        <f>work!I164+work!J164</f>
        <v>119603</v>
      </c>
      <c r="G164" s="117"/>
      <c r="H164" s="173" t="str">
        <f>work!L164</f>
        <v>20210209</v>
      </c>
      <c r="I164" s="116">
        <f t="shared" si="4"/>
        <v>404273</v>
      </c>
      <c r="J164" s="116">
        <f t="shared" si="5"/>
        <v>119603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>
        <f>work!G165+work!H165</f>
        <v>20025</v>
      </c>
      <c r="F165" s="172">
        <f>work!I165+work!J165</f>
        <v>0</v>
      </c>
      <c r="G165" s="117"/>
      <c r="H165" s="173" t="s">
        <v>9</v>
      </c>
      <c r="I165" s="116">
        <f t="shared" si="4"/>
        <v>20025</v>
      </c>
      <c r="J165" s="116">
        <f t="shared" si="5"/>
        <v>0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271411</v>
      </c>
      <c r="F166" s="172">
        <f>work!I166+work!J166</f>
        <v>8352</v>
      </c>
      <c r="G166" s="117"/>
      <c r="H166" s="173" t="str">
        <f>work!L166</f>
        <v>20210308</v>
      </c>
      <c r="I166" s="116">
        <f t="shared" si="4"/>
        <v>271411</v>
      </c>
      <c r="J166" s="116">
        <f t="shared" si="5"/>
        <v>8352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153051</v>
      </c>
      <c r="F167" s="172">
        <f>work!I167+work!J167</f>
        <v>66100</v>
      </c>
      <c r="G167" s="117"/>
      <c r="H167" s="173" t="str">
        <f>work!L167</f>
        <v>20210209</v>
      </c>
      <c r="I167" s="116">
        <f t="shared" si="4"/>
        <v>153051</v>
      </c>
      <c r="J167" s="116">
        <f t="shared" si="5"/>
        <v>66100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714674</v>
      </c>
      <c r="F168" s="172">
        <f>work!I168+work!J168</f>
        <v>23850</v>
      </c>
      <c r="G168" s="117"/>
      <c r="H168" s="173" t="str">
        <f>work!L168</f>
        <v>20210209</v>
      </c>
      <c r="I168" s="116">
        <f t="shared" si="4"/>
        <v>714674</v>
      </c>
      <c r="J168" s="116">
        <f t="shared" si="5"/>
        <v>23850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229321</v>
      </c>
      <c r="F169" s="172">
        <f>work!I169+work!J169</f>
        <v>1232680</v>
      </c>
      <c r="G169" s="117"/>
      <c r="H169" s="173" t="str">
        <f>work!L169</f>
        <v>20210209</v>
      </c>
      <c r="I169" s="116">
        <f t="shared" si="4"/>
        <v>229321</v>
      </c>
      <c r="J169" s="116">
        <f t="shared" si="5"/>
        <v>1232680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37666</v>
      </c>
      <c r="F170" s="172">
        <f>work!I170+work!J170</f>
        <v>0</v>
      </c>
      <c r="G170" s="117"/>
      <c r="H170" s="173" t="str">
        <f>work!L170</f>
        <v>20210209</v>
      </c>
      <c r="I170" s="116">
        <f t="shared" si="4"/>
        <v>37666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355203</v>
      </c>
      <c r="F171" s="172">
        <f>work!I171+work!J171</f>
        <v>2559000</v>
      </c>
      <c r="G171" s="117"/>
      <c r="H171" s="173" t="str">
        <f>work!L171</f>
        <v>20210209</v>
      </c>
      <c r="I171" s="116">
        <f t="shared" si="4"/>
        <v>355203</v>
      </c>
      <c r="J171" s="116">
        <f t="shared" si="5"/>
        <v>2559000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293347</v>
      </c>
      <c r="F172" s="172">
        <f>work!I172+work!J172</f>
        <v>789325</v>
      </c>
      <c r="G172" s="117"/>
      <c r="H172" s="173" t="str">
        <f>work!L172</f>
        <v>20210209</v>
      </c>
      <c r="I172" s="116">
        <f t="shared" si="4"/>
        <v>293347</v>
      </c>
      <c r="J172" s="116">
        <f t="shared" si="5"/>
        <v>789325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64766</v>
      </c>
      <c r="F173" s="172">
        <f>work!I173+work!J173</f>
        <v>0</v>
      </c>
      <c r="G173" s="117"/>
      <c r="H173" s="173" t="str">
        <f>work!L173</f>
        <v>20210209</v>
      </c>
      <c r="I173" s="116">
        <f t="shared" si="4"/>
        <v>64766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312999</v>
      </c>
      <c r="F174" s="172">
        <f>work!I174+work!J174</f>
        <v>299898</v>
      </c>
      <c r="G174" s="117"/>
      <c r="H174" s="173" t="str">
        <f>work!L174</f>
        <v>20210308</v>
      </c>
      <c r="I174" s="116">
        <f t="shared" si="4"/>
        <v>312999</v>
      </c>
      <c r="J174" s="116">
        <f t="shared" si="5"/>
        <v>299898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510435</v>
      </c>
      <c r="F175" s="172">
        <f>work!I175+work!J175</f>
        <v>170427</v>
      </c>
      <c r="G175" s="117"/>
      <c r="H175" s="173" t="str">
        <f>work!L175</f>
        <v>20210209</v>
      </c>
      <c r="I175" s="116">
        <f t="shared" si="4"/>
        <v>510435</v>
      </c>
      <c r="J175" s="116">
        <f t="shared" si="5"/>
        <v>170427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72481</v>
      </c>
      <c r="F176" s="172">
        <f>work!I176+work!J176</f>
        <v>42400</v>
      </c>
      <c r="G176" s="117"/>
      <c r="H176" s="173" t="str">
        <f>work!L176</f>
        <v>20210308</v>
      </c>
      <c r="I176" s="116">
        <f t="shared" si="4"/>
        <v>72481</v>
      </c>
      <c r="J176" s="116">
        <f t="shared" si="5"/>
        <v>42400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244556</v>
      </c>
      <c r="F177" s="172">
        <f>work!I177+work!J177</f>
        <v>19000</v>
      </c>
      <c r="G177" s="117"/>
      <c r="H177" s="173" t="str">
        <f>work!L177</f>
        <v>20210209</v>
      </c>
      <c r="I177" s="116">
        <f t="shared" si="4"/>
        <v>244556</v>
      </c>
      <c r="J177" s="116">
        <f t="shared" si="5"/>
        <v>19000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3215661</v>
      </c>
      <c r="F178" s="172">
        <f>work!I178+work!J178</f>
        <v>363102</v>
      </c>
      <c r="G178" s="117"/>
      <c r="H178" s="173" t="str">
        <f>work!L178</f>
        <v>20210209</v>
      </c>
      <c r="I178" s="116">
        <f t="shared" si="4"/>
        <v>3215661</v>
      </c>
      <c r="J178" s="116">
        <f t="shared" si="5"/>
        <v>363102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582097</v>
      </c>
      <c r="F179" s="172">
        <f>work!I179+work!J179</f>
        <v>19900</v>
      </c>
      <c r="G179" s="117"/>
      <c r="H179" s="173" t="str">
        <f>work!L179</f>
        <v>20210209</v>
      </c>
      <c r="I179" s="116">
        <f t="shared" si="4"/>
        <v>582097</v>
      </c>
      <c r="J179" s="116">
        <f t="shared" si="5"/>
        <v>19900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2403462</v>
      </c>
      <c r="F180" s="172">
        <f>work!I180+work!J180</f>
        <v>211900</v>
      </c>
      <c r="G180" s="117"/>
      <c r="H180" s="173" t="str">
        <f>work!L180</f>
        <v>20210209</v>
      </c>
      <c r="I180" s="116">
        <f t="shared" si="4"/>
        <v>2403462</v>
      </c>
      <c r="J180" s="116">
        <f t="shared" si="5"/>
        <v>211900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156820</v>
      </c>
      <c r="F181" s="172">
        <f>work!I181+work!J181</f>
        <v>88100</v>
      </c>
      <c r="G181" s="117"/>
      <c r="H181" s="173" t="str">
        <f>work!L181</f>
        <v>20210209</v>
      </c>
      <c r="I181" s="116">
        <f t="shared" si="4"/>
        <v>156820</v>
      </c>
      <c r="J181" s="116">
        <f t="shared" si="5"/>
        <v>88100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4021</v>
      </c>
      <c r="F182" s="172">
        <f>work!I182+work!J182</f>
        <v>25968</v>
      </c>
      <c r="G182" s="117"/>
      <c r="H182" s="173" t="str">
        <f>work!L182</f>
        <v>20210209</v>
      </c>
      <c r="I182" s="116">
        <f t="shared" si="4"/>
        <v>4021</v>
      </c>
      <c r="J182" s="116">
        <f t="shared" si="5"/>
        <v>25968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53900</v>
      </c>
      <c r="F183" s="172">
        <f>work!I183+work!J183</f>
        <v>0</v>
      </c>
      <c r="G183" s="117"/>
      <c r="H183" s="173" t="str">
        <f>work!L183</f>
        <v>20210209</v>
      </c>
      <c r="I183" s="116">
        <f t="shared" si="4"/>
        <v>53900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str">
        <f>work!L184</f>
        <v>No report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363514</v>
      </c>
      <c r="F185" s="172">
        <f>work!I185+work!J185</f>
        <v>6100</v>
      </c>
      <c r="G185" s="117"/>
      <c r="H185" s="173" t="str">
        <f>work!L185</f>
        <v>20210209</v>
      </c>
      <c r="I185" s="116">
        <f t="shared" si="4"/>
        <v>363514</v>
      </c>
      <c r="J185" s="116">
        <f t="shared" si="5"/>
        <v>6100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105834</v>
      </c>
      <c r="F186" s="172">
        <f>work!I186+work!J186</f>
        <v>17300</v>
      </c>
      <c r="G186" s="117"/>
      <c r="H186" s="173" t="str">
        <f>work!L186</f>
        <v>20210209</v>
      </c>
      <c r="I186" s="116">
        <f t="shared" si="4"/>
        <v>105834</v>
      </c>
      <c r="J186" s="116">
        <f t="shared" si="5"/>
        <v>17300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204315</v>
      </c>
      <c r="F187" s="172">
        <f>work!I187+work!J187</f>
        <v>1553200</v>
      </c>
      <c r="G187" s="117"/>
      <c r="H187" s="173" t="str">
        <f>work!L187</f>
        <v>20210209</v>
      </c>
      <c r="I187" s="116">
        <f t="shared" si="4"/>
        <v>204315</v>
      </c>
      <c r="J187" s="116">
        <f t="shared" si="5"/>
        <v>1553200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445789</v>
      </c>
      <c r="F188" s="172">
        <f>work!I188+work!J188</f>
        <v>0</v>
      </c>
      <c r="G188" s="117"/>
      <c r="H188" s="173" t="str">
        <f>work!L188</f>
        <v>20210308</v>
      </c>
      <c r="I188" s="116">
        <f t="shared" si="4"/>
        <v>445789</v>
      </c>
      <c r="J188" s="116">
        <f t="shared" si="5"/>
        <v>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1500</v>
      </c>
      <c r="F189" s="172">
        <f>work!I189+work!J189</f>
        <v>0</v>
      </c>
      <c r="G189" s="117"/>
      <c r="H189" s="173" t="str">
        <f>work!L189</f>
        <v>20210308</v>
      </c>
      <c r="I189" s="116">
        <f t="shared" si="4"/>
        <v>1500</v>
      </c>
      <c r="J189" s="116">
        <f t="shared" si="5"/>
        <v>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2057841</v>
      </c>
      <c r="F190" s="172">
        <f>work!I190+work!J190</f>
        <v>317874</v>
      </c>
      <c r="G190" s="117"/>
      <c r="H190" s="173" t="str">
        <f>work!L190</f>
        <v>20210308</v>
      </c>
      <c r="I190" s="116">
        <f t="shared" si="4"/>
        <v>2057841</v>
      </c>
      <c r="J190" s="116">
        <f t="shared" si="5"/>
        <v>317874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 t="e">
        <f>work!G191+work!H191</f>
        <v>#VALUE!</v>
      </c>
      <c r="F191" s="172" t="e">
        <f>work!I191+work!J191</f>
        <v>#VALUE!</v>
      </c>
      <c r="G191" s="117"/>
      <c r="H191" s="173" t="str">
        <f>work!L191</f>
        <v>No report</v>
      </c>
      <c r="I191" s="116" t="e">
        <f t="shared" si="4"/>
        <v>#VALUE!</v>
      </c>
      <c r="J191" s="116" t="e">
        <f t="shared" si="5"/>
        <v>#VALUE!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369212</v>
      </c>
      <c r="F193" s="172">
        <f>work!I193+work!J193</f>
        <v>62845</v>
      </c>
      <c r="G193" s="117"/>
      <c r="H193" s="173" t="str">
        <f>work!L193</f>
        <v>20210209</v>
      </c>
      <c r="I193" s="116">
        <f t="shared" si="4"/>
        <v>369212</v>
      </c>
      <c r="J193" s="116">
        <f t="shared" si="5"/>
        <v>62845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151150</v>
      </c>
      <c r="F194" s="172">
        <f>work!I194+work!J194</f>
        <v>6300</v>
      </c>
      <c r="G194" s="117"/>
      <c r="H194" s="173" t="str">
        <f>work!L194</f>
        <v>20210308</v>
      </c>
      <c r="I194" s="116">
        <f t="shared" si="4"/>
        <v>151150</v>
      </c>
      <c r="J194" s="116">
        <f t="shared" si="5"/>
        <v>6300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143830</v>
      </c>
      <c r="F195" s="172">
        <f>work!I195+work!J195</f>
        <v>26100</v>
      </c>
      <c r="G195" s="117"/>
      <c r="H195" s="173" t="str">
        <f>work!L195</f>
        <v>20210209</v>
      </c>
      <c r="I195" s="116">
        <f t="shared" si="4"/>
        <v>143830</v>
      </c>
      <c r="J195" s="116">
        <f t="shared" si="5"/>
        <v>26100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768557</v>
      </c>
      <c r="F197" s="172">
        <f>work!I197+work!J197</f>
        <v>761041</v>
      </c>
      <c r="G197" s="117"/>
      <c r="H197" s="173" t="str">
        <f>work!L197</f>
        <v>20210308</v>
      </c>
      <c r="I197" s="116">
        <f t="shared" si="4"/>
        <v>768557</v>
      </c>
      <c r="J197" s="116">
        <f t="shared" si="5"/>
        <v>761041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169438</v>
      </c>
      <c r="F198" s="172">
        <f>work!I198+work!J198</f>
        <v>53950</v>
      </c>
      <c r="G198" s="117"/>
      <c r="H198" s="173" t="str">
        <f>work!L198</f>
        <v>20210209</v>
      </c>
      <c r="I198" s="116">
        <f t="shared" si="4"/>
        <v>169438</v>
      </c>
      <c r="J198" s="116">
        <f t="shared" si="5"/>
        <v>53950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2101215</v>
      </c>
      <c r="F199" s="172">
        <f>work!I199+work!J199</f>
        <v>1914928</v>
      </c>
      <c r="G199" s="117"/>
      <c r="H199" s="173" t="str">
        <f>work!L199</f>
        <v>20210209</v>
      </c>
      <c r="I199" s="116">
        <f t="shared" si="4"/>
        <v>2101215</v>
      </c>
      <c r="J199" s="116">
        <f t="shared" si="5"/>
        <v>1914928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7763858</v>
      </c>
      <c r="F201" s="172">
        <f>work!I201+work!J201</f>
        <v>614265</v>
      </c>
      <c r="G201" s="117"/>
      <c r="H201" s="173" t="str">
        <f>work!L201</f>
        <v>20210209</v>
      </c>
      <c r="I201" s="116">
        <f t="shared" si="4"/>
        <v>7763858</v>
      </c>
      <c r="J201" s="116">
        <f t="shared" si="5"/>
        <v>614265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1175430</v>
      </c>
      <c r="F202" s="172">
        <f>work!I202+work!J202</f>
        <v>221000</v>
      </c>
      <c r="G202" s="117"/>
      <c r="H202" s="173" t="str">
        <f>work!L202</f>
        <v>20210209</v>
      </c>
      <c r="I202" s="116">
        <f t="shared" si="4"/>
        <v>1175430</v>
      </c>
      <c r="J202" s="116">
        <f t="shared" si="5"/>
        <v>221000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898900</v>
      </c>
      <c r="F203" s="172">
        <f>work!I203+work!J203</f>
        <v>0</v>
      </c>
      <c r="G203" s="117"/>
      <c r="H203" s="173" t="str">
        <f>work!L203</f>
        <v>20210209</v>
      </c>
      <c r="I203" s="116">
        <f t="shared" si="4"/>
        <v>898900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164616</v>
      </c>
      <c r="F204" s="172">
        <f>work!I204+work!J204</f>
        <v>55000</v>
      </c>
      <c r="G204" s="117"/>
      <c r="H204" s="173" t="str">
        <f>work!L204</f>
        <v>20210209</v>
      </c>
      <c r="I204" s="116">
        <f t="shared" si="4"/>
        <v>164616</v>
      </c>
      <c r="J204" s="116">
        <f t="shared" si="5"/>
        <v>55000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1785658</v>
      </c>
      <c r="F205" s="172">
        <f>work!I205+work!J205</f>
        <v>718176</v>
      </c>
      <c r="G205" s="117"/>
      <c r="H205" s="173" t="str">
        <f>work!L205</f>
        <v>20210209</v>
      </c>
      <c r="I205" s="116">
        <f t="shared" si="4"/>
        <v>1785658</v>
      </c>
      <c r="J205" s="116">
        <f t="shared" si="5"/>
        <v>718176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858689</v>
      </c>
      <c r="F206" s="172">
        <f>work!I206+work!J206</f>
        <v>291325</v>
      </c>
      <c r="G206" s="117"/>
      <c r="H206" s="173" t="str">
        <f>work!L206</f>
        <v>20210209</v>
      </c>
      <c r="I206" s="116">
        <f t="shared" si="4"/>
        <v>858689</v>
      </c>
      <c r="J206" s="116">
        <f t="shared" si="5"/>
        <v>291325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1317530</v>
      </c>
      <c r="F207" s="172">
        <f>work!I207+work!J207</f>
        <v>146750</v>
      </c>
      <c r="G207" s="117"/>
      <c r="H207" s="173" t="str">
        <f>work!L207</f>
        <v>20210209</v>
      </c>
      <c r="I207" s="116">
        <f t="shared" si="4"/>
        <v>1317530</v>
      </c>
      <c r="J207" s="116">
        <f t="shared" si="5"/>
        <v>146750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10353460</v>
      </c>
      <c r="F208" s="172">
        <f>work!I208+work!J208</f>
        <v>229200</v>
      </c>
      <c r="G208" s="117"/>
      <c r="H208" s="173" t="str">
        <f>work!L208</f>
        <v>20210209</v>
      </c>
      <c r="I208" s="116">
        <f t="shared" si="4"/>
        <v>10353460</v>
      </c>
      <c r="J208" s="116">
        <f t="shared" si="5"/>
        <v>229200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3726001</v>
      </c>
      <c r="F209" s="172">
        <f>work!I209+work!J209</f>
        <v>0</v>
      </c>
      <c r="G209" s="117"/>
      <c r="H209" s="173" t="str">
        <f>work!L209</f>
        <v>20210209</v>
      </c>
      <c r="I209" s="116">
        <f t="shared" si="4"/>
        <v>3726001</v>
      </c>
      <c r="J209" s="116">
        <f t="shared" si="5"/>
        <v>0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2644835</v>
      </c>
      <c r="F210" s="172">
        <f>work!I210+work!J210</f>
        <v>269331</v>
      </c>
      <c r="G210" s="117"/>
      <c r="H210" s="173" t="str">
        <f>work!L210</f>
        <v>20210209</v>
      </c>
      <c r="I210" s="116">
        <f t="shared" si="4"/>
        <v>2644835</v>
      </c>
      <c r="J210" s="116">
        <f t="shared" si="5"/>
        <v>269331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724534</v>
      </c>
      <c r="F211" s="172">
        <f>work!I211+work!J211</f>
        <v>53945</v>
      </c>
      <c r="G211" s="117"/>
      <c r="H211" s="173" t="str">
        <f>work!L211</f>
        <v>20210209</v>
      </c>
      <c r="I211" s="116">
        <f t="shared" si="4"/>
        <v>724534</v>
      </c>
      <c r="J211" s="116">
        <f t="shared" si="5"/>
        <v>53945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862935</v>
      </c>
      <c r="F212" s="172">
        <f>work!I212+work!J212</f>
        <v>0</v>
      </c>
      <c r="G212" s="117"/>
      <c r="H212" s="173" t="str">
        <f>work!L212</f>
        <v>20210209</v>
      </c>
      <c r="I212" s="116">
        <f t="shared" si="4"/>
        <v>862935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47152</v>
      </c>
      <c r="F213" s="172">
        <f>work!I213+work!J213</f>
        <v>0</v>
      </c>
      <c r="G213" s="117"/>
      <c r="H213" s="173" t="str">
        <f>work!L213</f>
        <v>20210209</v>
      </c>
      <c r="I213" s="116">
        <f t="shared" si="4"/>
        <v>47152</v>
      </c>
      <c r="J213" s="116">
        <f t="shared" si="5"/>
        <v>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392741</v>
      </c>
      <c r="F214" s="172">
        <f>work!I214+work!J214</f>
        <v>150738</v>
      </c>
      <c r="G214" s="117"/>
      <c r="H214" s="173" t="str">
        <f>work!L214</f>
        <v>20210209</v>
      </c>
      <c r="I214" s="116">
        <f t="shared" si="4"/>
        <v>392741</v>
      </c>
      <c r="J214" s="116">
        <f t="shared" si="5"/>
        <v>150738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1138078</v>
      </c>
      <c r="F215" s="172">
        <f>work!I215+work!J215</f>
        <v>182500</v>
      </c>
      <c r="G215" s="117"/>
      <c r="H215" s="173" t="str">
        <f>work!L215</f>
        <v>20210209</v>
      </c>
      <c r="I215" s="116">
        <f t="shared" si="4"/>
        <v>1138078</v>
      </c>
      <c r="J215" s="116">
        <f t="shared" si="5"/>
        <v>182500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7800</v>
      </c>
      <c r="F216" s="172">
        <f>work!I216+work!J216</f>
        <v>15394</v>
      </c>
      <c r="G216" s="117"/>
      <c r="H216" s="173" t="str">
        <f>work!L216</f>
        <v>20210308</v>
      </c>
      <c r="I216" s="116">
        <f t="shared" si="4"/>
        <v>7800</v>
      </c>
      <c r="J216" s="116">
        <f t="shared" si="5"/>
        <v>15394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127130</v>
      </c>
      <c r="F217" s="172">
        <f>work!I217+work!J217</f>
        <v>196000</v>
      </c>
      <c r="G217" s="117"/>
      <c r="H217" s="173" t="str">
        <f>work!L217</f>
        <v>20210308</v>
      </c>
      <c r="I217" s="116">
        <f t="shared" si="4"/>
        <v>127130</v>
      </c>
      <c r="J217" s="116">
        <f t="shared" si="5"/>
        <v>196000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52220</v>
      </c>
      <c r="F218" s="172">
        <f>work!I218+work!J218</f>
        <v>133300</v>
      </c>
      <c r="G218" s="117"/>
      <c r="H218" s="173" t="str">
        <f>work!L218</f>
        <v>20210209</v>
      </c>
      <c r="I218" s="116">
        <f t="shared" si="4"/>
        <v>52220</v>
      </c>
      <c r="J218" s="116">
        <f t="shared" si="5"/>
        <v>133300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478750</v>
      </c>
      <c r="F219" s="172">
        <f>work!I219+work!J219</f>
        <v>52054</v>
      </c>
      <c r="G219" s="117"/>
      <c r="H219" s="173" t="str">
        <f>work!L219</f>
        <v>20210209</v>
      </c>
      <c r="I219" s="116">
        <f t="shared" si="4"/>
        <v>478750</v>
      </c>
      <c r="J219" s="116">
        <f t="shared" si="5"/>
        <v>52054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56116</v>
      </c>
      <c r="F220" s="172">
        <f>work!I220+work!J220</f>
        <v>23500</v>
      </c>
      <c r="G220" s="117"/>
      <c r="H220" s="173" t="str">
        <f>work!L220</f>
        <v>20210308</v>
      </c>
      <c r="I220" s="116">
        <f t="shared" si="4"/>
        <v>56116</v>
      </c>
      <c r="J220" s="116">
        <f t="shared" si="5"/>
        <v>23500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44919</v>
      </c>
      <c r="F221" s="172">
        <f>work!I221+work!J221</f>
        <v>63450</v>
      </c>
      <c r="G221" s="117"/>
      <c r="H221" s="173" t="str">
        <f>work!L221</f>
        <v>20210209</v>
      </c>
      <c r="I221" s="116">
        <f t="shared" si="4"/>
        <v>44919</v>
      </c>
      <c r="J221" s="116">
        <f t="shared" si="5"/>
        <v>63450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2650</v>
      </c>
      <c r="F222" s="172">
        <f>work!I222+work!J222</f>
        <v>0</v>
      </c>
      <c r="G222" s="117"/>
      <c r="H222" s="173" t="str">
        <f>work!L222</f>
        <v>20210209</v>
      </c>
      <c r="I222" s="116">
        <f t="shared" si="4"/>
        <v>2650</v>
      </c>
      <c r="J222" s="116">
        <f t="shared" si="5"/>
        <v>0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50830</v>
      </c>
      <c r="F223" s="172">
        <f>work!I223+work!J223</f>
        <v>34800</v>
      </c>
      <c r="G223" s="117"/>
      <c r="H223" s="173" t="str">
        <f>work!L223</f>
        <v>20210209</v>
      </c>
      <c r="I223" s="116">
        <f t="shared" si="4"/>
        <v>50830</v>
      </c>
      <c r="J223" s="116">
        <f t="shared" si="5"/>
        <v>34800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106560</v>
      </c>
      <c r="F224" s="172">
        <f>work!I224+work!J224</f>
        <v>9200</v>
      </c>
      <c r="G224" s="117"/>
      <c r="H224" s="173" t="str">
        <f>work!L224</f>
        <v>20210209</v>
      </c>
      <c r="I224" s="116">
        <f aca="true" t="shared" si="6" ref="I224:I287">E224</f>
        <v>106560</v>
      </c>
      <c r="J224" s="116">
        <f aca="true" t="shared" si="7" ref="J224:J287">F224</f>
        <v>9200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65750</v>
      </c>
      <c r="F225" s="172">
        <f>work!I225+work!J225</f>
        <v>1000</v>
      </c>
      <c r="G225" s="117"/>
      <c r="H225" s="173" t="str">
        <f>work!L225</f>
        <v>20210308</v>
      </c>
      <c r="I225" s="116">
        <f t="shared" si="6"/>
        <v>65750</v>
      </c>
      <c r="J225" s="116">
        <f t="shared" si="7"/>
        <v>1000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455949</v>
      </c>
      <c r="F226" s="172">
        <f>work!I226+work!J226</f>
        <v>226625</v>
      </c>
      <c r="G226" s="117"/>
      <c r="H226" s="173" t="str">
        <f>work!L226</f>
        <v>20210209</v>
      </c>
      <c r="I226" s="116">
        <f t="shared" si="6"/>
        <v>455949</v>
      </c>
      <c r="J226" s="116">
        <f t="shared" si="7"/>
        <v>226625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9800</v>
      </c>
      <c r="F227" s="172">
        <f>work!I227+work!J227</f>
        <v>250</v>
      </c>
      <c r="G227" s="117"/>
      <c r="H227" s="173" t="str">
        <f>work!L227</f>
        <v>20210209</v>
      </c>
      <c r="I227" s="116">
        <f t="shared" si="6"/>
        <v>9800</v>
      </c>
      <c r="J227" s="116">
        <f t="shared" si="7"/>
        <v>250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32276</v>
      </c>
      <c r="F228" s="172">
        <f>work!I228+work!J228</f>
        <v>10900</v>
      </c>
      <c r="G228" s="117"/>
      <c r="H228" s="173" t="str">
        <f>work!L228</f>
        <v>20210209</v>
      </c>
      <c r="I228" s="116">
        <f t="shared" si="6"/>
        <v>32276</v>
      </c>
      <c r="J228" s="116">
        <f t="shared" si="7"/>
        <v>10900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234068</v>
      </c>
      <c r="F229" s="172">
        <f>work!I229+work!J229</f>
        <v>88628</v>
      </c>
      <c r="G229" s="117"/>
      <c r="H229" s="173" t="str">
        <f>work!L229</f>
        <v>20210209</v>
      </c>
      <c r="I229" s="116">
        <f t="shared" si="6"/>
        <v>234068</v>
      </c>
      <c r="J229" s="116">
        <f t="shared" si="7"/>
        <v>88628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418985</v>
      </c>
      <c r="F230" s="172">
        <f>work!I230+work!J230</f>
        <v>974729</v>
      </c>
      <c r="G230" s="117"/>
      <c r="H230" s="173" t="str">
        <f>work!L230</f>
        <v>20210209</v>
      </c>
      <c r="I230" s="116">
        <f t="shared" si="6"/>
        <v>418985</v>
      </c>
      <c r="J230" s="116">
        <f t="shared" si="7"/>
        <v>974729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3780734</v>
      </c>
      <c r="F231" s="172">
        <f>work!I231+work!J231</f>
        <v>1700</v>
      </c>
      <c r="G231" s="117"/>
      <c r="H231" s="173" t="str">
        <f>work!L231</f>
        <v>20210209</v>
      </c>
      <c r="I231" s="116">
        <f t="shared" si="6"/>
        <v>3780734</v>
      </c>
      <c r="J231" s="116">
        <f t="shared" si="7"/>
        <v>1700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1380162</v>
      </c>
      <c r="F232" s="172">
        <f>work!I232+work!J232</f>
        <v>430240</v>
      </c>
      <c r="G232" s="117"/>
      <c r="H232" s="173" t="str">
        <f>work!L232</f>
        <v>20210308</v>
      </c>
      <c r="I232" s="116">
        <f t="shared" si="6"/>
        <v>1380162</v>
      </c>
      <c r="J232" s="116">
        <f t="shared" si="7"/>
        <v>430240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250921</v>
      </c>
      <c r="F233" s="172">
        <f>work!I233+work!J233</f>
        <v>49909</v>
      </c>
      <c r="G233" s="117"/>
      <c r="H233" s="173" t="str">
        <f>work!L233</f>
        <v>20210209</v>
      </c>
      <c r="I233" s="116">
        <f t="shared" si="6"/>
        <v>250921</v>
      </c>
      <c r="J233" s="116">
        <f t="shared" si="7"/>
        <v>49909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6129607</v>
      </c>
      <c r="F234" s="172">
        <f>work!I234+work!J234</f>
        <v>92859</v>
      </c>
      <c r="G234" s="117"/>
      <c r="H234" s="173" t="str">
        <f>work!L234</f>
        <v>20210209</v>
      </c>
      <c r="I234" s="116">
        <f t="shared" si="6"/>
        <v>6129607</v>
      </c>
      <c r="J234" s="116">
        <f t="shared" si="7"/>
        <v>92859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60781</v>
      </c>
      <c r="F235" s="172">
        <f>work!I235+work!J235</f>
        <v>1500</v>
      </c>
      <c r="G235" s="117"/>
      <c r="H235" s="173" t="str">
        <f>work!L235</f>
        <v>20210107</v>
      </c>
      <c r="I235" s="116">
        <f t="shared" si="6"/>
        <v>60781</v>
      </c>
      <c r="J235" s="116">
        <f t="shared" si="7"/>
        <v>1500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10500</v>
      </c>
      <c r="F236" s="172">
        <f>work!I236+work!J236</f>
        <v>0</v>
      </c>
      <c r="G236" s="117"/>
      <c r="H236" s="173" t="str">
        <f>work!L236</f>
        <v>20210107</v>
      </c>
      <c r="I236" s="116">
        <f t="shared" si="6"/>
        <v>10500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 t="e">
        <f>work!G237+work!H237</f>
        <v>#VALUE!</v>
      </c>
      <c r="F237" s="172" t="e">
        <f>work!I237+work!J237</f>
        <v>#VALUE!</v>
      </c>
      <c r="G237" s="117"/>
      <c r="H237" s="173" t="str">
        <f>work!L237</f>
        <v>No report</v>
      </c>
      <c r="I237" s="116" t="e">
        <f t="shared" si="6"/>
        <v>#VALUE!</v>
      </c>
      <c r="J237" s="116" t="e">
        <f t="shared" si="7"/>
        <v>#VALUE!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11000</v>
      </c>
      <c r="F238" s="172">
        <f>work!I238+work!J238</f>
        <v>0</v>
      </c>
      <c r="G238" s="117"/>
      <c r="H238" s="173" t="str">
        <f>work!L238</f>
        <v>20210209</v>
      </c>
      <c r="I238" s="116">
        <f t="shared" si="6"/>
        <v>11000</v>
      </c>
      <c r="J238" s="116">
        <f t="shared" si="7"/>
        <v>0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316848</v>
      </c>
      <c r="F239" s="172">
        <f>work!I239+work!J239</f>
        <v>17008</v>
      </c>
      <c r="G239" s="117"/>
      <c r="H239" s="173" t="str">
        <f>work!L239</f>
        <v>20210209</v>
      </c>
      <c r="I239" s="116">
        <f t="shared" si="6"/>
        <v>316848</v>
      </c>
      <c r="J239" s="116">
        <f t="shared" si="7"/>
        <v>17008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10996539</v>
      </c>
      <c r="F240" s="172">
        <f>work!I240+work!J240</f>
        <v>378747</v>
      </c>
      <c r="G240" s="117"/>
      <c r="H240" s="173" t="str">
        <f>work!L240</f>
        <v>20210209</v>
      </c>
      <c r="I240" s="116">
        <f t="shared" si="6"/>
        <v>10996539</v>
      </c>
      <c r="J240" s="116">
        <f t="shared" si="7"/>
        <v>378747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309049</v>
      </c>
      <c r="F241" s="172">
        <f>work!I241+work!J241</f>
        <v>0</v>
      </c>
      <c r="G241" s="117"/>
      <c r="H241" s="173" t="str">
        <f>work!L241</f>
        <v>20210107</v>
      </c>
      <c r="I241" s="116">
        <f t="shared" si="6"/>
        <v>309049</v>
      </c>
      <c r="J241" s="116">
        <f t="shared" si="7"/>
        <v>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3777314</v>
      </c>
      <c r="F242" s="172">
        <f>work!I242+work!J242</f>
        <v>3820328</v>
      </c>
      <c r="G242" s="117"/>
      <c r="H242" s="173" t="str">
        <f>work!L242</f>
        <v>20210209</v>
      </c>
      <c r="I242" s="116">
        <f t="shared" si="6"/>
        <v>3777314</v>
      </c>
      <c r="J242" s="116">
        <f t="shared" si="7"/>
        <v>3820328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2736103</v>
      </c>
      <c r="F243" s="172">
        <f>work!I243+work!J243</f>
        <v>2371874</v>
      </c>
      <c r="G243" s="117"/>
      <c r="H243" s="173" t="str">
        <f>work!L243</f>
        <v>20210308</v>
      </c>
      <c r="I243" s="116">
        <f t="shared" si="6"/>
        <v>2736103</v>
      </c>
      <c r="J243" s="116">
        <f t="shared" si="7"/>
        <v>2371874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48952435</v>
      </c>
      <c r="F244" s="172">
        <f>work!I244+work!J244</f>
        <v>4942008</v>
      </c>
      <c r="G244" s="117"/>
      <c r="H244" s="173" t="str">
        <f>work!L244</f>
        <v>20210308</v>
      </c>
      <c r="I244" s="116">
        <f t="shared" si="6"/>
        <v>48952435</v>
      </c>
      <c r="J244" s="116">
        <f t="shared" si="7"/>
        <v>4942008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748240</v>
      </c>
      <c r="F245" s="172">
        <f>work!I245+work!J245</f>
        <v>131000</v>
      </c>
      <c r="G245" s="117"/>
      <c r="H245" s="173" t="str">
        <f>work!L245</f>
        <v>20210209</v>
      </c>
      <c r="I245" s="116">
        <f t="shared" si="6"/>
        <v>748240</v>
      </c>
      <c r="J245" s="116">
        <f t="shared" si="7"/>
        <v>131000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765929</v>
      </c>
      <c r="F246" s="172">
        <f>work!I246+work!J246</f>
        <v>711571</v>
      </c>
      <c r="G246" s="117"/>
      <c r="H246" s="173" t="str">
        <f>work!L246</f>
        <v>20210209</v>
      </c>
      <c r="I246" s="116">
        <f t="shared" si="6"/>
        <v>765929</v>
      </c>
      <c r="J246" s="116">
        <f t="shared" si="7"/>
        <v>711571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 t="e">
        <f>work!G247+work!H247</f>
        <v>#VALUE!</v>
      </c>
      <c r="F247" s="172" t="e">
        <f>work!I247+work!J247</f>
        <v>#VALUE!</v>
      </c>
      <c r="G247" s="115"/>
      <c r="H247" s="173" t="str">
        <f>work!L247</f>
        <v>No report</v>
      </c>
      <c r="I247" s="116" t="e">
        <f t="shared" si="6"/>
        <v>#VALUE!</v>
      </c>
      <c r="J247" s="116" t="e">
        <f t="shared" si="7"/>
        <v>#VALUE!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62983</v>
      </c>
      <c r="F248" s="172">
        <f>work!I248+work!J248</f>
        <v>1054400</v>
      </c>
      <c r="G248" s="117"/>
      <c r="H248" s="173" t="str">
        <f>work!L248</f>
        <v>20210209</v>
      </c>
      <c r="I248" s="116">
        <f t="shared" si="6"/>
        <v>62983</v>
      </c>
      <c r="J248" s="116">
        <f t="shared" si="7"/>
        <v>1054400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2024946</v>
      </c>
      <c r="F249" s="172">
        <f>work!I249+work!J249</f>
        <v>8894640</v>
      </c>
      <c r="G249" s="117"/>
      <c r="H249" s="173" t="str">
        <f>work!L249</f>
        <v>20210308</v>
      </c>
      <c r="I249" s="116">
        <f t="shared" si="6"/>
        <v>2024946</v>
      </c>
      <c r="J249" s="116">
        <f t="shared" si="7"/>
        <v>8894640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732790</v>
      </c>
      <c r="F250" s="172">
        <f>work!I250+work!J250</f>
        <v>14700</v>
      </c>
      <c r="G250" s="117"/>
      <c r="H250" s="173" t="str">
        <f>work!L250</f>
        <v>20210308</v>
      </c>
      <c r="I250" s="116">
        <f t="shared" si="6"/>
        <v>732790</v>
      </c>
      <c r="J250" s="116">
        <f t="shared" si="7"/>
        <v>14700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529708</v>
      </c>
      <c r="F251" s="172">
        <f>work!I251+work!J251</f>
        <v>2049657</v>
      </c>
      <c r="G251" s="117"/>
      <c r="H251" s="173" t="str">
        <f>work!L251</f>
        <v>20210308</v>
      </c>
      <c r="I251" s="116">
        <f t="shared" si="6"/>
        <v>529708</v>
      </c>
      <c r="J251" s="116">
        <f t="shared" si="7"/>
        <v>2049657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1573328</v>
      </c>
      <c r="F252" s="172">
        <f>work!I252+work!J252</f>
        <v>255401</v>
      </c>
      <c r="G252" s="117"/>
      <c r="H252" s="173" t="str">
        <f>work!L252</f>
        <v>20210209</v>
      </c>
      <c r="I252" s="116">
        <f t="shared" si="6"/>
        <v>1573328</v>
      </c>
      <c r="J252" s="116">
        <f t="shared" si="7"/>
        <v>255401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>
        <f>work!G253+work!H253</f>
        <v>169676</v>
      </c>
      <c r="F253" s="172">
        <f>work!I253+work!J253</f>
        <v>18000</v>
      </c>
      <c r="G253" s="117"/>
      <c r="H253" s="173" t="str">
        <f>work!L253</f>
        <v>20210209</v>
      </c>
      <c r="I253" s="116">
        <f t="shared" si="6"/>
        <v>169676</v>
      </c>
      <c r="J253" s="116">
        <f t="shared" si="7"/>
        <v>18000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1540505</v>
      </c>
      <c r="F254" s="172">
        <f>work!I254+work!J254</f>
        <v>160989</v>
      </c>
      <c r="G254" s="117"/>
      <c r="H254" s="173" t="str">
        <f>work!L254</f>
        <v>20210209</v>
      </c>
      <c r="I254" s="116">
        <f t="shared" si="6"/>
        <v>1540505</v>
      </c>
      <c r="J254" s="116">
        <f t="shared" si="7"/>
        <v>160989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2282121</v>
      </c>
      <c r="F255" s="172">
        <f>work!I255+work!J255</f>
        <v>478745</v>
      </c>
      <c r="G255" s="117"/>
      <c r="H255" s="173" t="str">
        <f>work!L255</f>
        <v>20210209</v>
      </c>
      <c r="I255" s="116">
        <f t="shared" si="6"/>
        <v>2282121</v>
      </c>
      <c r="J255" s="116">
        <f t="shared" si="7"/>
        <v>478745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0</v>
      </c>
      <c r="F256" s="172">
        <f>work!I256+work!J256</f>
        <v>8399</v>
      </c>
      <c r="G256" s="117"/>
      <c r="H256" s="173" t="str">
        <f>work!L256</f>
        <v>20210308</v>
      </c>
      <c r="I256" s="116">
        <f t="shared" si="6"/>
        <v>0</v>
      </c>
      <c r="J256" s="116">
        <f t="shared" si="7"/>
        <v>8399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1014285</v>
      </c>
      <c r="F257" s="172">
        <f>work!I257+work!J257</f>
        <v>9300</v>
      </c>
      <c r="G257" s="117"/>
      <c r="H257" s="173" t="str">
        <f>work!L257</f>
        <v>20210308</v>
      </c>
      <c r="I257" s="116">
        <f t="shared" si="6"/>
        <v>1014285</v>
      </c>
      <c r="J257" s="116">
        <f t="shared" si="7"/>
        <v>9300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306818</v>
      </c>
      <c r="F258" s="172">
        <f>work!I258+work!J258</f>
        <v>1124236</v>
      </c>
      <c r="G258" s="117"/>
      <c r="H258" s="173" t="str">
        <f>work!L258</f>
        <v>20210308</v>
      </c>
      <c r="I258" s="116">
        <f t="shared" si="6"/>
        <v>306818</v>
      </c>
      <c r="J258" s="116">
        <f t="shared" si="7"/>
        <v>1124236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64355</v>
      </c>
      <c r="F259" s="172">
        <f>work!I259+work!J259</f>
        <v>89350</v>
      </c>
      <c r="G259" s="117"/>
      <c r="H259" s="173" t="str">
        <f>work!L259</f>
        <v>20210209</v>
      </c>
      <c r="I259" s="116">
        <f t="shared" si="6"/>
        <v>64355</v>
      </c>
      <c r="J259" s="116">
        <f t="shared" si="7"/>
        <v>89350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1369363</v>
      </c>
      <c r="F260" s="172">
        <f>work!I260+work!J260</f>
        <v>378307</v>
      </c>
      <c r="G260" s="117"/>
      <c r="H260" s="173" t="str">
        <f>work!L260</f>
        <v>20210209</v>
      </c>
      <c r="I260" s="116">
        <f t="shared" si="6"/>
        <v>1369363</v>
      </c>
      <c r="J260" s="116">
        <f t="shared" si="7"/>
        <v>378307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116150</v>
      </c>
      <c r="F261" s="172">
        <f>work!I261+work!J261</f>
        <v>1410777</v>
      </c>
      <c r="G261" s="117"/>
      <c r="H261" s="173" t="str">
        <f>work!L261</f>
        <v>20210308</v>
      </c>
      <c r="I261" s="116">
        <f t="shared" si="6"/>
        <v>116150</v>
      </c>
      <c r="J261" s="116">
        <f t="shared" si="7"/>
        <v>1410777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387740</v>
      </c>
      <c r="F262" s="172">
        <f>work!I262+work!J262</f>
        <v>513550</v>
      </c>
      <c r="G262" s="117"/>
      <c r="H262" s="173" t="str">
        <f>work!L262</f>
        <v>20210209</v>
      </c>
      <c r="I262" s="116">
        <f t="shared" si="6"/>
        <v>387740</v>
      </c>
      <c r="J262" s="116">
        <f t="shared" si="7"/>
        <v>513550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1858822</v>
      </c>
      <c r="F263" s="172">
        <f>work!I263+work!J263</f>
        <v>2663976</v>
      </c>
      <c r="G263" s="117"/>
      <c r="H263" s="173" t="str">
        <f>work!L263</f>
        <v>20210209</v>
      </c>
      <c r="I263" s="116">
        <f t="shared" si="6"/>
        <v>1858822</v>
      </c>
      <c r="J263" s="116">
        <f t="shared" si="7"/>
        <v>2663976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408153</v>
      </c>
      <c r="F264" s="172">
        <f>work!I264+work!J264</f>
        <v>0</v>
      </c>
      <c r="G264" s="117"/>
      <c r="H264" s="173" t="str">
        <f>work!L264</f>
        <v>20210308</v>
      </c>
      <c r="I264" s="116">
        <f t="shared" si="6"/>
        <v>408153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 t="e">
        <f>work!G265+work!H265</f>
        <v>#VALUE!</v>
      </c>
      <c r="F265" s="172" t="e">
        <f>work!I265+work!J265</f>
        <v>#VALUE!</v>
      </c>
      <c r="G265" s="117"/>
      <c r="H265" s="173" t="str">
        <f>work!L265</f>
        <v>No report</v>
      </c>
      <c r="I265" s="116" t="e">
        <f t="shared" si="6"/>
        <v>#VALUE!</v>
      </c>
      <c r="J265" s="116" t="e">
        <f t="shared" si="7"/>
        <v>#VALUE!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57650</v>
      </c>
      <c r="F266" s="172">
        <f>work!I266+work!J266</f>
        <v>57100</v>
      </c>
      <c r="G266" s="117"/>
      <c r="H266" s="173" t="str">
        <f>work!L266</f>
        <v>20210209</v>
      </c>
      <c r="I266" s="116">
        <f t="shared" si="6"/>
        <v>57650</v>
      </c>
      <c r="J266" s="116">
        <f t="shared" si="7"/>
        <v>57100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 t="e">
        <f>work!G267+work!H267</f>
        <v>#VALUE!</v>
      </c>
      <c r="F267" s="172" t="e">
        <f>work!I267+work!J267</f>
        <v>#VALUE!</v>
      </c>
      <c r="G267" s="117"/>
      <c r="H267" s="173" t="str">
        <f>work!L267</f>
        <v>No report</v>
      </c>
      <c r="I267" s="116" t="e">
        <f t="shared" si="6"/>
        <v>#VALUE!</v>
      </c>
      <c r="J267" s="116" t="e">
        <f t="shared" si="7"/>
        <v>#VALUE!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1212156</v>
      </c>
      <c r="F268" s="172">
        <f>work!I268+work!J268</f>
        <v>38200</v>
      </c>
      <c r="G268" s="117"/>
      <c r="H268" s="173" t="str">
        <f>work!L268</f>
        <v>20210308</v>
      </c>
      <c r="I268" s="116">
        <f t="shared" si="6"/>
        <v>1212156</v>
      </c>
      <c r="J268" s="116">
        <f t="shared" si="7"/>
        <v>38200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50</v>
      </c>
      <c r="F269" s="172">
        <f>work!I269+work!J269</f>
        <v>56047</v>
      </c>
      <c r="G269" s="117"/>
      <c r="H269" s="173" t="str">
        <f>work!L269</f>
        <v>20210209</v>
      </c>
      <c r="I269" s="116">
        <f t="shared" si="6"/>
        <v>50</v>
      </c>
      <c r="J269" s="116">
        <f t="shared" si="7"/>
        <v>56047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2743586</v>
      </c>
      <c r="F270" s="172">
        <f>work!I270+work!J270</f>
        <v>1349970</v>
      </c>
      <c r="G270" s="117"/>
      <c r="H270" s="173" t="str">
        <f>work!L270</f>
        <v>20210209</v>
      </c>
      <c r="I270" s="116">
        <f t="shared" si="6"/>
        <v>2743586</v>
      </c>
      <c r="J270" s="116">
        <f t="shared" si="7"/>
        <v>1349970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67163</v>
      </c>
      <c r="F271" s="172">
        <f>work!I271+work!J271</f>
        <v>0</v>
      </c>
      <c r="G271" s="117"/>
      <c r="H271" s="173" t="str">
        <f>work!L271</f>
        <v>20210209</v>
      </c>
      <c r="I271" s="116">
        <f t="shared" si="6"/>
        <v>67163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1157309</v>
      </c>
      <c r="F272" s="172">
        <f>work!I272+work!J272</f>
        <v>1315641</v>
      </c>
      <c r="G272" s="117"/>
      <c r="H272" s="173" t="str">
        <f>work!L272</f>
        <v>20210308</v>
      </c>
      <c r="I272" s="116">
        <f t="shared" si="6"/>
        <v>1157309</v>
      </c>
      <c r="J272" s="116">
        <f t="shared" si="7"/>
        <v>1315641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101940</v>
      </c>
      <c r="F273" s="172">
        <f>work!I273+work!J273</f>
        <v>88735</v>
      </c>
      <c r="G273" s="117"/>
      <c r="H273" s="173" t="str">
        <f>work!L273</f>
        <v>20210308</v>
      </c>
      <c r="I273" s="116">
        <f t="shared" si="6"/>
        <v>101940</v>
      </c>
      <c r="J273" s="116">
        <f t="shared" si="7"/>
        <v>88735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321093</v>
      </c>
      <c r="F274" s="172">
        <f>work!I274+work!J274</f>
        <v>96040</v>
      </c>
      <c r="G274" s="117"/>
      <c r="H274" s="173" t="str">
        <f>work!L274</f>
        <v>20210209</v>
      </c>
      <c r="I274" s="116">
        <f t="shared" si="6"/>
        <v>321093</v>
      </c>
      <c r="J274" s="116">
        <f t="shared" si="7"/>
        <v>96040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85112</v>
      </c>
      <c r="F275" s="172">
        <f>work!I275+work!J275</f>
        <v>0</v>
      </c>
      <c r="G275" s="117"/>
      <c r="H275" s="173" t="str">
        <f>work!L275</f>
        <v>20210209</v>
      </c>
      <c r="I275" s="116">
        <f t="shared" si="6"/>
        <v>85112</v>
      </c>
      <c r="J275" s="116">
        <f t="shared" si="7"/>
        <v>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1609740</v>
      </c>
      <c r="F276" s="172">
        <f>work!I276+work!J276</f>
        <v>260025</v>
      </c>
      <c r="G276" s="117"/>
      <c r="H276" s="173" t="str">
        <f>work!L276</f>
        <v>20210209</v>
      </c>
      <c r="I276" s="116">
        <f t="shared" si="6"/>
        <v>1609740</v>
      </c>
      <c r="J276" s="116">
        <f t="shared" si="7"/>
        <v>260025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3592993</v>
      </c>
      <c r="F277" s="172">
        <f>work!I277+work!J277</f>
        <v>1311710</v>
      </c>
      <c r="G277" s="117"/>
      <c r="H277" s="173" t="str">
        <f>work!L277</f>
        <v>20210209</v>
      </c>
      <c r="I277" s="116">
        <f t="shared" si="6"/>
        <v>3592993</v>
      </c>
      <c r="J277" s="116">
        <f t="shared" si="7"/>
        <v>1311710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 t="e">
        <f>work!G278+work!H278</f>
        <v>#VALUE!</v>
      </c>
      <c r="F278" s="172" t="e">
        <f>work!I278+work!J278</f>
        <v>#VALUE!</v>
      </c>
      <c r="G278" s="117"/>
      <c r="H278" s="173" t="str">
        <f>work!L278</f>
        <v>No report</v>
      </c>
      <c r="I278" s="116" t="e">
        <f t="shared" si="6"/>
        <v>#VALUE!</v>
      </c>
      <c r="J278" s="116" t="e">
        <f t="shared" si="7"/>
        <v>#VALUE!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763068</v>
      </c>
      <c r="F279" s="172">
        <f>work!I279+work!J279</f>
        <v>0</v>
      </c>
      <c r="G279" s="117"/>
      <c r="H279" s="173" t="str">
        <f>work!L279</f>
        <v>20210209</v>
      </c>
      <c r="I279" s="116">
        <f t="shared" si="6"/>
        <v>763068</v>
      </c>
      <c r="J279" s="116">
        <f t="shared" si="7"/>
        <v>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186853</v>
      </c>
      <c r="F280" s="172">
        <f>work!I280+work!J280</f>
        <v>190250</v>
      </c>
      <c r="G280" s="117"/>
      <c r="H280" s="173" t="str">
        <f>work!L280</f>
        <v>20210308</v>
      </c>
      <c r="I280" s="116">
        <f t="shared" si="6"/>
        <v>186853</v>
      </c>
      <c r="J280" s="116">
        <f t="shared" si="7"/>
        <v>190250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3148360</v>
      </c>
      <c r="F281" s="172">
        <f>work!I281+work!J281</f>
        <v>915453</v>
      </c>
      <c r="G281" s="117"/>
      <c r="H281" s="173" t="str">
        <f>work!L281</f>
        <v>20210209</v>
      </c>
      <c r="I281" s="116">
        <f t="shared" si="6"/>
        <v>3148360</v>
      </c>
      <c r="J281" s="116">
        <f t="shared" si="7"/>
        <v>915453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59806784</v>
      </c>
      <c r="F282" s="172">
        <f>work!I282+work!J282</f>
        <v>13778813</v>
      </c>
      <c r="G282" s="117"/>
      <c r="H282" s="173" t="str">
        <f>work!L282</f>
        <v>20210209</v>
      </c>
      <c r="I282" s="116">
        <f t="shared" si="6"/>
        <v>59806784</v>
      </c>
      <c r="J282" s="116">
        <f t="shared" si="7"/>
        <v>13778813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1189289</v>
      </c>
      <c r="F283" s="172">
        <f>work!I283+work!J283</f>
        <v>2526485</v>
      </c>
      <c r="G283" s="117"/>
      <c r="H283" s="173" t="str">
        <f>work!L283</f>
        <v>20210209</v>
      </c>
      <c r="I283" s="116">
        <f t="shared" si="6"/>
        <v>1189289</v>
      </c>
      <c r="J283" s="116">
        <f t="shared" si="7"/>
        <v>2526485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>
        <f>work!G284+work!H284</f>
        <v>344126</v>
      </c>
      <c r="F284" s="172">
        <f>work!I284+work!J284</f>
        <v>1206619</v>
      </c>
      <c r="G284" s="117"/>
      <c r="H284" s="173" t="str">
        <f>work!L284</f>
        <v>20210308</v>
      </c>
      <c r="I284" s="116">
        <f t="shared" si="6"/>
        <v>344126</v>
      </c>
      <c r="J284" s="116">
        <f t="shared" si="7"/>
        <v>1206619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511620</v>
      </c>
      <c r="F285" s="172">
        <f>work!I285+work!J285</f>
        <v>1460575</v>
      </c>
      <c r="G285" s="117"/>
      <c r="H285" s="173" t="str">
        <f>work!L285</f>
        <v>20210209</v>
      </c>
      <c r="I285" s="116">
        <f t="shared" si="6"/>
        <v>511620</v>
      </c>
      <c r="J285" s="116">
        <f t="shared" si="7"/>
        <v>1460575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1926242</v>
      </c>
      <c r="F286" s="172">
        <f>work!I286+work!J286</f>
        <v>1005211</v>
      </c>
      <c r="G286" s="117"/>
      <c r="H286" s="173" t="str">
        <f>work!L286</f>
        <v>20210209</v>
      </c>
      <c r="I286" s="116">
        <f t="shared" si="6"/>
        <v>1926242</v>
      </c>
      <c r="J286" s="116">
        <f t="shared" si="7"/>
        <v>1005211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>
        <f>work!G287+work!H287</f>
        <v>400659</v>
      </c>
      <c r="F287" s="172">
        <f>work!I287+work!J287</f>
        <v>300050</v>
      </c>
      <c r="G287" s="117"/>
      <c r="H287" s="173" t="str">
        <f>work!L287</f>
        <v>20210308</v>
      </c>
      <c r="I287" s="116">
        <f t="shared" si="6"/>
        <v>400659</v>
      </c>
      <c r="J287" s="116">
        <f t="shared" si="7"/>
        <v>300050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213488</v>
      </c>
      <c r="F288" s="172">
        <f>work!I288+work!J288</f>
        <v>265700</v>
      </c>
      <c r="G288" s="117"/>
      <c r="H288" s="173" t="str">
        <f>work!L288</f>
        <v>20210209</v>
      </c>
      <c r="I288" s="116">
        <f aca="true" t="shared" si="8" ref="I288:I351">E288</f>
        <v>213488</v>
      </c>
      <c r="J288" s="116">
        <f aca="true" t="shared" si="9" ref="J288:J351">F288</f>
        <v>265700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210646</v>
      </c>
      <c r="F289" s="172">
        <f>work!I289+work!J289</f>
        <v>244615</v>
      </c>
      <c r="G289" s="117"/>
      <c r="H289" s="173" t="str">
        <f>work!L289</f>
        <v>20210209</v>
      </c>
      <c r="I289" s="116">
        <f t="shared" si="8"/>
        <v>210646</v>
      </c>
      <c r="J289" s="116">
        <f t="shared" si="9"/>
        <v>244615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224502</v>
      </c>
      <c r="F290" s="172">
        <f>work!I290+work!J290</f>
        <v>30000</v>
      </c>
      <c r="G290" s="117"/>
      <c r="H290" s="173" t="str">
        <f>work!L290</f>
        <v>20210209</v>
      </c>
      <c r="I290" s="116">
        <f t="shared" si="8"/>
        <v>224502</v>
      </c>
      <c r="J290" s="116">
        <f t="shared" si="9"/>
        <v>30000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12545</v>
      </c>
      <c r="F291" s="172">
        <f>work!I291+work!J291</f>
        <v>0</v>
      </c>
      <c r="G291" s="117"/>
      <c r="H291" s="173" t="str">
        <f>work!L291</f>
        <v>20210209</v>
      </c>
      <c r="I291" s="116">
        <f t="shared" si="8"/>
        <v>12545</v>
      </c>
      <c r="J291" s="116">
        <f t="shared" si="9"/>
        <v>0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171302</v>
      </c>
      <c r="F292" s="172">
        <f>work!I292+work!J292</f>
        <v>0</v>
      </c>
      <c r="G292" s="117"/>
      <c r="H292" s="173" t="str">
        <f>work!L292</f>
        <v>20210209</v>
      </c>
      <c r="I292" s="116">
        <f t="shared" si="8"/>
        <v>171302</v>
      </c>
      <c r="J292" s="116">
        <f t="shared" si="9"/>
        <v>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140262</v>
      </c>
      <c r="F293" s="172">
        <f>work!I293+work!J293</f>
        <v>5000</v>
      </c>
      <c r="G293" s="117"/>
      <c r="H293" s="173" t="str">
        <f>work!L293</f>
        <v>20210209</v>
      </c>
      <c r="I293" s="116">
        <f t="shared" si="8"/>
        <v>140262</v>
      </c>
      <c r="J293" s="116">
        <f t="shared" si="9"/>
        <v>5000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651296</v>
      </c>
      <c r="F294" s="172">
        <f>work!I294+work!J294</f>
        <v>499230</v>
      </c>
      <c r="G294" s="117"/>
      <c r="H294" s="173" t="str">
        <f>work!L294</f>
        <v>20210209</v>
      </c>
      <c r="I294" s="116">
        <f t="shared" si="8"/>
        <v>651296</v>
      </c>
      <c r="J294" s="116">
        <f t="shared" si="9"/>
        <v>499230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162521</v>
      </c>
      <c r="F295" s="172">
        <f>work!I295+work!J295</f>
        <v>1146520</v>
      </c>
      <c r="G295" s="117"/>
      <c r="H295" s="173" t="str">
        <f>work!L295</f>
        <v>20210308</v>
      </c>
      <c r="I295" s="116">
        <f t="shared" si="8"/>
        <v>162521</v>
      </c>
      <c r="J295" s="116">
        <f t="shared" si="9"/>
        <v>1146520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127045</v>
      </c>
      <c r="F296" s="172">
        <f>work!I296+work!J296</f>
        <v>0</v>
      </c>
      <c r="G296" s="117"/>
      <c r="H296" s="173" t="str">
        <f>work!L296</f>
        <v>20210308</v>
      </c>
      <c r="I296" s="116">
        <f t="shared" si="8"/>
        <v>127045</v>
      </c>
      <c r="J296" s="116">
        <f t="shared" si="9"/>
        <v>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21650</v>
      </c>
      <c r="F297" s="172">
        <f>work!I297+work!J297</f>
        <v>49100</v>
      </c>
      <c r="G297" s="117"/>
      <c r="H297" s="173" t="str">
        <f>work!L297</f>
        <v>20210209</v>
      </c>
      <c r="I297" s="116">
        <f t="shared" si="8"/>
        <v>21650</v>
      </c>
      <c r="J297" s="116">
        <f t="shared" si="9"/>
        <v>49100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36049</v>
      </c>
      <c r="F298" s="172">
        <f>work!I298+work!J298</f>
        <v>0</v>
      </c>
      <c r="G298" s="117"/>
      <c r="H298" s="173" t="str">
        <f>work!L298</f>
        <v>20210209</v>
      </c>
      <c r="I298" s="116">
        <f t="shared" si="8"/>
        <v>36049</v>
      </c>
      <c r="J298" s="116">
        <f t="shared" si="9"/>
        <v>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2130</v>
      </c>
      <c r="F299" s="172">
        <f>work!I299+work!J299</f>
        <v>0</v>
      </c>
      <c r="G299" s="117"/>
      <c r="H299" s="173" t="str">
        <f>work!L299</f>
        <v>20210209</v>
      </c>
      <c r="I299" s="116">
        <f t="shared" si="8"/>
        <v>2130</v>
      </c>
      <c r="J299" s="116">
        <f t="shared" si="9"/>
        <v>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40450</v>
      </c>
      <c r="F300" s="172">
        <f>work!I300+work!J300</f>
        <v>0</v>
      </c>
      <c r="G300" s="117"/>
      <c r="H300" s="173" t="str">
        <f>work!L300</f>
        <v>20210209</v>
      </c>
      <c r="I300" s="116">
        <f t="shared" si="8"/>
        <v>40450</v>
      </c>
      <c r="J300" s="116">
        <f t="shared" si="9"/>
        <v>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15500</v>
      </c>
      <c r="F301" s="172">
        <f>work!I301+work!J301</f>
        <v>17100</v>
      </c>
      <c r="G301" s="117"/>
      <c r="H301" s="173" t="str">
        <f>work!L301</f>
        <v>20210209</v>
      </c>
      <c r="I301" s="116">
        <f t="shared" si="8"/>
        <v>15500</v>
      </c>
      <c r="J301" s="116">
        <f t="shared" si="9"/>
        <v>17100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 t="e">
        <f>work!G302+work!H302</f>
        <v>#VALUE!</v>
      </c>
      <c r="F302" s="172" t="e">
        <f>work!I302+work!J302</f>
        <v>#VALUE!</v>
      </c>
      <c r="G302" s="117"/>
      <c r="H302" s="173" t="str">
        <f>work!L302</f>
        <v>No report</v>
      </c>
      <c r="I302" s="116" t="e">
        <f t="shared" si="8"/>
        <v>#VALUE!</v>
      </c>
      <c r="J302" s="116" t="e">
        <f t="shared" si="9"/>
        <v>#VALUE!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454062</v>
      </c>
      <c r="F303" s="172">
        <f>work!I303+work!J303</f>
        <v>2860</v>
      </c>
      <c r="G303" s="117"/>
      <c r="H303" s="173" t="str">
        <f>work!L303</f>
        <v>20210209</v>
      </c>
      <c r="I303" s="116">
        <f t="shared" si="8"/>
        <v>454062</v>
      </c>
      <c r="J303" s="116">
        <f t="shared" si="9"/>
        <v>2860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113519</v>
      </c>
      <c r="F304" s="172">
        <f>work!I304+work!J304</f>
        <v>40250</v>
      </c>
      <c r="G304" s="117"/>
      <c r="H304" s="173" t="str">
        <f>work!L304</f>
        <v>20210209</v>
      </c>
      <c r="I304" s="116">
        <f t="shared" si="8"/>
        <v>113519</v>
      </c>
      <c r="J304" s="116">
        <f t="shared" si="9"/>
        <v>40250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253160</v>
      </c>
      <c r="F305" s="172">
        <f>work!I305+work!J305</f>
        <v>0</v>
      </c>
      <c r="G305" s="117"/>
      <c r="H305" s="173" t="str">
        <f>work!L305</f>
        <v>20210209</v>
      </c>
      <c r="I305" s="116">
        <f t="shared" si="8"/>
        <v>253160</v>
      </c>
      <c r="J305" s="116">
        <f t="shared" si="9"/>
        <v>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18050</v>
      </c>
      <c r="F306" s="172">
        <f>work!I306+work!J306</f>
        <v>0</v>
      </c>
      <c r="G306" s="117"/>
      <c r="H306" s="173" t="str">
        <f>work!L306</f>
        <v>20210209</v>
      </c>
      <c r="I306" s="116">
        <f t="shared" si="8"/>
        <v>18050</v>
      </c>
      <c r="J306" s="116">
        <f t="shared" si="9"/>
        <v>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134869</v>
      </c>
      <c r="F307" s="172">
        <f>work!I307+work!J307</f>
        <v>8080</v>
      </c>
      <c r="G307" s="117"/>
      <c r="H307" s="173" t="str">
        <f>work!L307</f>
        <v>20210209</v>
      </c>
      <c r="I307" s="116">
        <f t="shared" si="8"/>
        <v>134869</v>
      </c>
      <c r="J307" s="116">
        <f t="shared" si="9"/>
        <v>8080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4202</v>
      </c>
      <c r="F308" s="172">
        <f>work!I308+work!J308</f>
        <v>0</v>
      </c>
      <c r="G308" s="117"/>
      <c r="H308" s="173" t="str">
        <f>work!L308</f>
        <v>20210209</v>
      </c>
      <c r="I308" s="116">
        <f t="shared" si="8"/>
        <v>4202</v>
      </c>
      <c r="J308" s="116">
        <f t="shared" si="9"/>
        <v>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1129963</v>
      </c>
      <c r="F309" s="172">
        <f>work!I309+work!J309</f>
        <v>8105922</v>
      </c>
      <c r="G309" s="117"/>
      <c r="H309" s="173" t="str">
        <f>work!L309</f>
        <v>20210209</v>
      </c>
      <c r="I309" s="116">
        <f t="shared" si="8"/>
        <v>1129963</v>
      </c>
      <c r="J309" s="116">
        <f t="shared" si="9"/>
        <v>8105922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510800</v>
      </c>
      <c r="F310" s="172">
        <f>work!I310+work!J310</f>
        <v>344620</v>
      </c>
      <c r="G310" s="117"/>
      <c r="H310" s="173" t="str">
        <f>work!L310</f>
        <v>20210209</v>
      </c>
      <c r="I310" s="116">
        <f t="shared" si="8"/>
        <v>510800</v>
      </c>
      <c r="J310" s="116">
        <f t="shared" si="9"/>
        <v>344620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>
        <f>work!G311+work!H311</f>
        <v>2500</v>
      </c>
      <c r="F311" s="172">
        <f>work!I311+work!J311</f>
        <v>0</v>
      </c>
      <c r="G311" s="117"/>
      <c r="H311" s="173" t="str">
        <f>work!L311</f>
        <v>20210308</v>
      </c>
      <c r="I311" s="116">
        <f t="shared" si="8"/>
        <v>2500</v>
      </c>
      <c r="J311" s="116">
        <f t="shared" si="9"/>
        <v>0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229112</v>
      </c>
      <c r="F312" s="172">
        <f>work!I312+work!J312</f>
        <v>3800</v>
      </c>
      <c r="G312" s="117"/>
      <c r="H312" s="173" t="str">
        <f>work!L312</f>
        <v>20210209</v>
      </c>
      <c r="I312" s="116">
        <f t="shared" si="8"/>
        <v>229112</v>
      </c>
      <c r="J312" s="116">
        <f t="shared" si="9"/>
        <v>3800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105893</v>
      </c>
      <c r="F313" s="172">
        <f>work!I313+work!J313</f>
        <v>18500</v>
      </c>
      <c r="G313" s="117"/>
      <c r="H313" s="173" t="str">
        <f>work!L313</f>
        <v>20210209</v>
      </c>
      <c r="I313" s="116">
        <f t="shared" si="8"/>
        <v>105893</v>
      </c>
      <c r="J313" s="116">
        <f t="shared" si="9"/>
        <v>18500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98825</v>
      </c>
      <c r="F314" s="172">
        <f>work!I314+work!J314</f>
        <v>82325</v>
      </c>
      <c r="G314" s="117"/>
      <c r="H314" s="173" t="str">
        <f>work!L314</f>
        <v>20210308</v>
      </c>
      <c r="I314" s="116">
        <f t="shared" si="8"/>
        <v>98825</v>
      </c>
      <c r="J314" s="116">
        <f t="shared" si="9"/>
        <v>82325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197619</v>
      </c>
      <c r="F315" s="172">
        <f>work!I315+work!J315</f>
        <v>8905</v>
      </c>
      <c r="G315" s="117"/>
      <c r="H315" s="173" t="str">
        <f>work!L315</f>
        <v>20210209</v>
      </c>
      <c r="I315" s="116">
        <f t="shared" si="8"/>
        <v>197619</v>
      </c>
      <c r="J315" s="116">
        <f t="shared" si="9"/>
        <v>8905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1782224</v>
      </c>
      <c r="F316" s="172">
        <f>work!I316+work!J316</f>
        <v>4939097</v>
      </c>
      <c r="G316" s="117"/>
      <c r="H316" s="173" t="str">
        <f>work!L316</f>
        <v>20210209</v>
      </c>
      <c r="I316" s="116">
        <f t="shared" si="8"/>
        <v>1782224</v>
      </c>
      <c r="J316" s="116">
        <f t="shared" si="9"/>
        <v>4939097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1753390</v>
      </c>
      <c r="F317" s="172">
        <f>work!I317+work!J317</f>
        <v>556777</v>
      </c>
      <c r="G317" s="117"/>
      <c r="H317" s="173" t="str">
        <f>work!L317</f>
        <v>20210308</v>
      </c>
      <c r="I317" s="116">
        <f t="shared" si="8"/>
        <v>1753390</v>
      </c>
      <c r="J317" s="116">
        <f t="shared" si="9"/>
        <v>556777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7229</v>
      </c>
      <c r="F318" s="172">
        <f>work!I318+work!J318</f>
        <v>0</v>
      </c>
      <c r="G318" s="117"/>
      <c r="H318" s="173" t="str">
        <f>work!L318</f>
        <v>20210308</v>
      </c>
      <c r="I318" s="116">
        <f t="shared" si="8"/>
        <v>7229</v>
      </c>
      <c r="J318" s="116">
        <f t="shared" si="9"/>
        <v>0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106534</v>
      </c>
      <c r="F319" s="172">
        <f>work!I319+work!J319</f>
        <v>0</v>
      </c>
      <c r="G319" s="117"/>
      <c r="H319" s="173" t="str">
        <f>work!L319</f>
        <v>20210308</v>
      </c>
      <c r="I319" s="116">
        <f t="shared" si="8"/>
        <v>106534</v>
      </c>
      <c r="J319" s="116">
        <f t="shared" si="9"/>
        <v>0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813313</v>
      </c>
      <c r="F320" s="172">
        <f>work!I320+work!J320</f>
        <v>82725</v>
      </c>
      <c r="G320" s="117"/>
      <c r="H320" s="173" t="str">
        <f>work!L320</f>
        <v>20210209</v>
      </c>
      <c r="I320" s="116">
        <f t="shared" si="8"/>
        <v>813313</v>
      </c>
      <c r="J320" s="116">
        <f t="shared" si="9"/>
        <v>82725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1375492</v>
      </c>
      <c r="F321" s="172">
        <f>work!I321+work!J321</f>
        <v>5640544</v>
      </c>
      <c r="G321" s="117"/>
      <c r="H321" s="173" t="str">
        <f>work!L321</f>
        <v>20210209</v>
      </c>
      <c r="I321" s="116">
        <f t="shared" si="8"/>
        <v>1375492</v>
      </c>
      <c r="J321" s="116">
        <f t="shared" si="9"/>
        <v>5640544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 t="e">
        <f>work!G322+work!H322</f>
        <v>#VALUE!</v>
      </c>
      <c r="F322" s="172" t="e">
        <f>work!I322+work!J322</f>
        <v>#VALUE!</v>
      </c>
      <c r="G322" s="117"/>
      <c r="H322" s="173" t="str">
        <f>work!L322</f>
        <v>No report</v>
      </c>
      <c r="I322" s="116" t="e">
        <f t="shared" si="8"/>
        <v>#VALUE!</v>
      </c>
      <c r="J322" s="116" t="e">
        <f t="shared" si="9"/>
        <v>#VALUE!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work!F323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3362015</v>
      </c>
      <c r="F324" s="172">
        <f>work!I324+work!J324</f>
        <v>3896893</v>
      </c>
      <c r="G324" s="117"/>
      <c r="H324" s="173" t="str">
        <f>work!L324</f>
        <v>20210308</v>
      </c>
      <c r="I324" s="116">
        <f t="shared" si="8"/>
        <v>3362015</v>
      </c>
      <c r="J324" s="116">
        <f t="shared" si="9"/>
        <v>3896893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1685894</v>
      </c>
      <c r="F325" s="172">
        <f>work!I325+work!J325</f>
        <v>0</v>
      </c>
      <c r="G325" s="117"/>
      <c r="H325" s="173" t="str">
        <f>work!L325</f>
        <v>20210308</v>
      </c>
      <c r="I325" s="116">
        <f t="shared" si="8"/>
        <v>1685894</v>
      </c>
      <c r="J325" s="116">
        <f t="shared" si="9"/>
        <v>0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2407999</v>
      </c>
      <c r="F326" s="172">
        <f>work!I326+work!J326</f>
        <v>1172052</v>
      </c>
      <c r="G326" s="117"/>
      <c r="H326" s="173" t="str">
        <f>work!L326</f>
        <v>20210209</v>
      </c>
      <c r="I326" s="116">
        <f t="shared" si="8"/>
        <v>2407999</v>
      </c>
      <c r="J326" s="116">
        <f t="shared" si="9"/>
        <v>1172052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1051708</v>
      </c>
      <c r="F327" s="172">
        <f>work!I327+work!J327</f>
        <v>3224224</v>
      </c>
      <c r="G327" s="117"/>
      <c r="H327" s="173" t="str">
        <f>work!L327</f>
        <v>20210209</v>
      </c>
      <c r="I327" s="116">
        <f t="shared" si="8"/>
        <v>1051708</v>
      </c>
      <c r="J327" s="116">
        <f t="shared" si="9"/>
        <v>3224224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>
        <f>work!G328+work!H328</f>
        <v>243465</v>
      </c>
      <c r="F328" s="172">
        <f>work!I328+work!J328</f>
        <v>900620</v>
      </c>
      <c r="G328" s="117"/>
      <c r="H328" s="173" t="str">
        <f>work!L328</f>
        <v>20210209</v>
      </c>
      <c r="I328" s="116">
        <f t="shared" si="8"/>
        <v>243465</v>
      </c>
      <c r="J328" s="116">
        <f t="shared" si="9"/>
        <v>900620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>
        <f>work!G329+work!H329</f>
        <v>601917</v>
      </c>
      <c r="F329" s="172">
        <f>work!I329+work!J329</f>
        <v>189050</v>
      </c>
      <c r="G329" s="117"/>
      <c r="H329" s="173" t="str">
        <f>work!L329</f>
        <v>20210209</v>
      </c>
      <c r="I329" s="116">
        <f t="shared" si="8"/>
        <v>601917</v>
      </c>
      <c r="J329" s="116">
        <f t="shared" si="9"/>
        <v>189050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>
        <f>work!G330+work!H330</f>
        <v>100229</v>
      </c>
      <c r="F330" s="172">
        <f>work!I330+work!J330</f>
        <v>1750</v>
      </c>
      <c r="G330" s="115"/>
      <c r="H330" s="173" t="str">
        <f>work!L330</f>
        <v>20210209</v>
      </c>
      <c r="I330" s="116">
        <f t="shared" si="8"/>
        <v>100229</v>
      </c>
      <c r="J330" s="116">
        <f t="shared" si="9"/>
        <v>1750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765591</v>
      </c>
      <c r="F331" s="172">
        <f>work!I331+work!J331</f>
        <v>1997224</v>
      </c>
      <c r="G331" s="117"/>
      <c r="H331" s="173" t="str">
        <f>work!L331</f>
        <v>20210209</v>
      </c>
      <c r="I331" s="116">
        <f t="shared" si="8"/>
        <v>765591</v>
      </c>
      <c r="J331" s="116">
        <f t="shared" si="9"/>
        <v>1997224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2837930</v>
      </c>
      <c r="F332" s="172">
        <f>work!I332+work!J332</f>
        <v>1691225</v>
      </c>
      <c r="G332" s="117"/>
      <c r="H332" s="173" t="str">
        <f>work!L332</f>
        <v>20210209</v>
      </c>
      <c r="I332" s="116">
        <f t="shared" si="8"/>
        <v>2837930</v>
      </c>
      <c r="J332" s="116">
        <f t="shared" si="9"/>
        <v>1691225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1</v>
      </c>
      <c r="F333" s="172">
        <f>work!I333+work!J333</f>
        <v>0</v>
      </c>
      <c r="G333" s="117"/>
      <c r="H333" s="173" t="str">
        <f>work!L333</f>
        <v>20210308</v>
      </c>
      <c r="I333" s="116">
        <f t="shared" si="8"/>
        <v>1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440563</v>
      </c>
      <c r="F334" s="172">
        <f>work!I334+work!J334</f>
        <v>14300</v>
      </c>
      <c r="G334" s="117"/>
      <c r="H334" s="173" t="str">
        <f>work!L334</f>
        <v>20210308</v>
      </c>
      <c r="I334" s="116">
        <f t="shared" si="8"/>
        <v>440563</v>
      </c>
      <c r="J334" s="116">
        <f t="shared" si="9"/>
        <v>14300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105976</v>
      </c>
      <c r="F335" s="172">
        <f>work!I335+work!J335</f>
        <v>1250</v>
      </c>
      <c r="G335" s="117"/>
      <c r="H335" s="173" t="str">
        <f>work!L335</f>
        <v>20210308</v>
      </c>
      <c r="I335" s="116">
        <f t="shared" si="8"/>
        <v>105976</v>
      </c>
      <c r="J335" s="116">
        <f t="shared" si="9"/>
        <v>1250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1708512</v>
      </c>
      <c r="F336" s="172">
        <f>work!I336+work!J336</f>
        <v>487306</v>
      </c>
      <c r="G336" s="117"/>
      <c r="H336" s="173" t="str">
        <f>work!L336</f>
        <v>20210308</v>
      </c>
      <c r="I336" s="116">
        <f t="shared" si="8"/>
        <v>1708512</v>
      </c>
      <c r="J336" s="116">
        <f t="shared" si="9"/>
        <v>487306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446836</v>
      </c>
      <c r="F337" s="172">
        <f>work!I337+work!J337</f>
        <v>45470</v>
      </c>
      <c r="G337" s="117"/>
      <c r="H337" s="173" t="str">
        <f>work!L337</f>
        <v>20210209</v>
      </c>
      <c r="I337" s="116">
        <f t="shared" si="8"/>
        <v>446836</v>
      </c>
      <c r="J337" s="116">
        <f t="shared" si="9"/>
        <v>45470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>
        <f>work!G338+work!H338</f>
        <v>286750</v>
      </c>
      <c r="F338" s="172">
        <f>work!I338+work!J338</f>
        <v>546950</v>
      </c>
      <c r="G338" s="117"/>
      <c r="H338" s="173" t="str">
        <f>work!L338</f>
        <v>20210308</v>
      </c>
      <c r="I338" s="116">
        <f t="shared" si="8"/>
        <v>286750</v>
      </c>
      <c r="J338" s="116">
        <f t="shared" si="9"/>
        <v>546950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123015</v>
      </c>
      <c r="F339" s="172">
        <f>work!I339+work!J339</f>
        <v>8950</v>
      </c>
      <c r="G339" s="117"/>
      <c r="H339" s="173" t="str">
        <f>work!L339</f>
        <v>20210209</v>
      </c>
      <c r="I339" s="116">
        <f t="shared" si="8"/>
        <v>123015</v>
      </c>
      <c r="J339" s="116">
        <f t="shared" si="9"/>
        <v>8950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4799513</v>
      </c>
      <c r="F340" s="172">
        <f>work!I340+work!J340</f>
        <v>1659417</v>
      </c>
      <c r="G340" s="117"/>
      <c r="H340" s="173" t="str">
        <f>work!L340</f>
        <v>20210209</v>
      </c>
      <c r="I340" s="116">
        <f t="shared" si="8"/>
        <v>4799513</v>
      </c>
      <c r="J340" s="116">
        <f t="shared" si="9"/>
        <v>1659417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777014</v>
      </c>
      <c r="F341" s="172">
        <f>work!I341+work!J341</f>
        <v>39457258</v>
      </c>
      <c r="G341" s="117"/>
      <c r="H341" s="173" t="str">
        <f>work!L341</f>
        <v>20210308</v>
      </c>
      <c r="I341" s="116">
        <f t="shared" si="8"/>
        <v>777014</v>
      </c>
      <c r="J341" s="116">
        <f t="shared" si="9"/>
        <v>39457258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891775</v>
      </c>
      <c r="F342" s="172">
        <f>work!I342+work!J342</f>
        <v>617358</v>
      </c>
      <c r="G342" s="117"/>
      <c r="H342" s="173" t="str">
        <f>work!L342</f>
        <v>20210209</v>
      </c>
      <c r="I342" s="116">
        <f t="shared" si="8"/>
        <v>891775</v>
      </c>
      <c r="J342" s="116">
        <f t="shared" si="9"/>
        <v>617358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1456589</v>
      </c>
      <c r="F343" s="172">
        <f>work!I343+work!J343</f>
        <v>13424300</v>
      </c>
      <c r="G343" s="117"/>
      <c r="H343" s="173" t="str">
        <f>work!L343</f>
        <v>20210308</v>
      </c>
      <c r="I343" s="116">
        <f t="shared" si="8"/>
        <v>1456589</v>
      </c>
      <c r="J343" s="116">
        <f t="shared" si="9"/>
        <v>13424300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7584539</v>
      </c>
      <c r="F344" s="172">
        <f>work!I344+work!J344</f>
        <v>6878770</v>
      </c>
      <c r="G344" s="117"/>
      <c r="H344" s="173" t="str">
        <f>work!L344</f>
        <v>20210308</v>
      </c>
      <c r="I344" s="116">
        <f t="shared" si="8"/>
        <v>7584539</v>
      </c>
      <c r="J344" s="116">
        <f t="shared" si="9"/>
        <v>6878770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>
        <f>work!G345+work!H345</f>
        <v>1501133</v>
      </c>
      <c r="F345" s="172">
        <f>work!I345+work!J345</f>
        <v>7736868</v>
      </c>
      <c r="G345" s="117"/>
      <c r="H345" s="173" t="str">
        <f>work!L345</f>
        <v>20210308</v>
      </c>
      <c r="I345" s="116">
        <f t="shared" si="8"/>
        <v>1501133</v>
      </c>
      <c r="J345" s="116">
        <f t="shared" si="9"/>
        <v>7736868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94962</v>
      </c>
      <c r="F346" s="172">
        <f>work!I346+work!J346</f>
        <v>1000</v>
      </c>
      <c r="G346" s="117"/>
      <c r="H346" s="173" t="str">
        <f>work!L346</f>
        <v>20210308</v>
      </c>
      <c r="I346" s="116">
        <f t="shared" si="8"/>
        <v>94962</v>
      </c>
      <c r="J346" s="116">
        <f t="shared" si="9"/>
        <v>1000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204012</v>
      </c>
      <c r="F347" s="172">
        <f>work!I347+work!J347</f>
        <v>37950</v>
      </c>
      <c r="G347" s="117"/>
      <c r="H347" s="173" t="str">
        <f>work!L347</f>
        <v>20210209</v>
      </c>
      <c r="I347" s="116">
        <f t="shared" si="8"/>
        <v>204012</v>
      </c>
      <c r="J347" s="116">
        <f t="shared" si="9"/>
        <v>37950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2042762</v>
      </c>
      <c r="F348" s="172">
        <f>work!I348+work!J348</f>
        <v>821012</v>
      </c>
      <c r="G348" s="117"/>
      <c r="H348" s="173" t="str">
        <f>work!L348</f>
        <v>20210209</v>
      </c>
      <c r="I348" s="116">
        <f t="shared" si="8"/>
        <v>2042762</v>
      </c>
      <c r="J348" s="116">
        <f t="shared" si="9"/>
        <v>821012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872996</v>
      </c>
      <c r="F349" s="172">
        <f>work!I349+work!J349</f>
        <v>264823</v>
      </c>
      <c r="G349" s="117"/>
      <c r="H349" s="173" t="str">
        <f>work!L349</f>
        <v>20210209</v>
      </c>
      <c r="I349" s="116">
        <f t="shared" si="8"/>
        <v>872996</v>
      </c>
      <c r="J349" s="116">
        <f t="shared" si="9"/>
        <v>264823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>
        <f>work!G350+work!H350</f>
        <v>530334</v>
      </c>
      <c r="F350" s="172">
        <f>work!I350+work!J350</f>
        <v>0</v>
      </c>
      <c r="G350" s="117"/>
      <c r="H350" s="173" t="str">
        <f>work!L350</f>
        <v>20210209</v>
      </c>
      <c r="I350" s="116">
        <f t="shared" si="8"/>
        <v>530334</v>
      </c>
      <c r="J350" s="116">
        <f t="shared" si="9"/>
        <v>0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166722</v>
      </c>
      <c r="F351" s="172">
        <f>work!I351+work!J351</f>
        <v>184850</v>
      </c>
      <c r="G351" s="117"/>
      <c r="H351" s="173" t="str">
        <f>work!L351</f>
        <v>20210308</v>
      </c>
      <c r="I351" s="116">
        <f t="shared" si="8"/>
        <v>166722</v>
      </c>
      <c r="J351" s="116">
        <f t="shared" si="9"/>
        <v>184850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10784393</v>
      </c>
      <c r="F352" s="172">
        <f>work!I352+work!J352</f>
        <v>1347896</v>
      </c>
      <c r="G352" s="117"/>
      <c r="H352" s="173" t="str">
        <f>work!L352</f>
        <v>20210209</v>
      </c>
      <c r="I352" s="116">
        <f aca="true" t="shared" si="10" ref="I352:I415">E352</f>
        <v>10784393</v>
      </c>
      <c r="J352" s="116">
        <f aca="true" t="shared" si="11" ref="J352:J415">F352</f>
        <v>1347896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67605</v>
      </c>
      <c r="F353" s="172">
        <f>work!I353+work!J353</f>
        <v>79000</v>
      </c>
      <c r="G353" s="117"/>
      <c r="H353" s="173" t="str">
        <f>work!L353</f>
        <v>20210308</v>
      </c>
      <c r="I353" s="116">
        <f t="shared" si="10"/>
        <v>67605</v>
      </c>
      <c r="J353" s="116">
        <f t="shared" si="11"/>
        <v>79000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>
        <f>work!G354+work!H354</f>
        <v>53486</v>
      </c>
      <c r="F354" s="172">
        <f>work!I354+work!J354</f>
        <v>25600</v>
      </c>
      <c r="G354" s="117"/>
      <c r="H354" s="173" t="str">
        <f>work!L354</f>
        <v>20210308</v>
      </c>
      <c r="I354" s="116">
        <f t="shared" si="10"/>
        <v>53486</v>
      </c>
      <c r="J354" s="116">
        <f t="shared" si="11"/>
        <v>25600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1868656</v>
      </c>
      <c r="F355" s="172">
        <f>work!I355+work!J355</f>
        <v>78883</v>
      </c>
      <c r="G355" s="117"/>
      <c r="H355" s="173" t="str">
        <f>work!L355</f>
        <v>20210209</v>
      </c>
      <c r="I355" s="116">
        <f t="shared" si="10"/>
        <v>1868656</v>
      </c>
      <c r="J355" s="116">
        <f t="shared" si="11"/>
        <v>78883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>
        <f>work!G356+work!H356</f>
        <v>526259</v>
      </c>
      <c r="F356" s="172">
        <f>work!I356+work!J356</f>
        <v>8000</v>
      </c>
      <c r="G356" s="117"/>
      <c r="H356" s="173" t="str">
        <f>work!L356</f>
        <v>20210308</v>
      </c>
      <c r="I356" s="116">
        <f t="shared" si="10"/>
        <v>526259</v>
      </c>
      <c r="J356" s="116">
        <f t="shared" si="11"/>
        <v>8000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>
        <f>work!G357+work!H357</f>
        <v>165035</v>
      </c>
      <c r="F357" s="172">
        <f>work!I357+work!J357</f>
        <v>55000</v>
      </c>
      <c r="G357" s="117"/>
      <c r="H357" s="173" t="str">
        <f>work!L357</f>
        <v>20210308</v>
      </c>
      <c r="I357" s="116">
        <f t="shared" si="10"/>
        <v>165035</v>
      </c>
      <c r="J357" s="116">
        <f t="shared" si="11"/>
        <v>55000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495431</v>
      </c>
      <c r="F358" s="172">
        <f>work!I358+work!J358</f>
        <v>27500</v>
      </c>
      <c r="G358" s="117"/>
      <c r="H358" s="173" t="str">
        <f>work!L358</f>
        <v>20210209</v>
      </c>
      <c r="I358" s="116">
        <f t="shared" si="10"/>
        <v>495431</v>
      </c>
      <c r="J358" s="116">
        <f t="shared" si="11"/>
        <v>27500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1544588</v>
      </c>
      <c r="F359" s="172">
        <f>work!I359+work!J359</f>
        <v>15100</v>
      </c>
      <c r="G359" s="117"/>
      <c r="H359" s="173" t="str">
        <f>work!L359</f>
        <v>20210209</v>
      </c>
      <c r="I359" s="116">
        <f t="shared" si="10"/>
        <v>1544588</v>
      </c>
      <c r="J359" s="116">
        <f t="shared" si="11"/>
        <v>15100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351514</v>
      </c>
      <c r="F360" s="172">
        <f>work!I360+work!J360</f>
        <v>175000</v>
      </c>
      <c r="G360" s="117"/>
      <c r="H360" s="173" t="str">
        <f>work!L360</f>
        <v>20210308</v>
      </c>
      <c r="I360" s="116">
        <f t="shared" si="10"/>
        <v>351514</v>
      </c>
      <c r="J360" s="116">
        <f t="shared" si="11"/>
        <v>175000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630534</v>
      </c>
      <c r="F361" s="172">
        <f>work!I361+work!J361</f>
        <v>5553409</v>
      </c>
      <c r="G361" s="117"/>
      <c r="H361" s="173" t="str">
        <f>work!L361</f>
        <v>20210308</v>
      </c>
      <c r="I361" s="116">
        <f t="shared" si="10"/>
        <v>630534</v>
      </c>
      <c r="J361" s="116">
        <f t="shared" si="11"/>
        <v>5553409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2515100</v>
      </c>
      <c r="F362" s="172">
        <f>work!I362+work!J362</f>
        <v>331500</v>
      </c>
      <c r="G362" s="117"/>
      <c r="H362" s="173" t="str">
        <f>work!L362</f>
        <v>20210308</v>
      </c>
      <c r="I362" s="116">
        <f t="shared" si="10"/>
        <v>2515100</v>
      </c>
      <c r="J362" s="116">
        <f t="shared" si="11"/>
        <v>331500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345266</v>
      </c>
      <c r="F363" s="172">
        <f>work!I363+work!J363</f>
        <v>548237</v>
      </c>
      <c r="G363" s="117"/>
      <c r="H363" s="173" t="str">
        <f>work!L363</f>
        <v>20210209</v>
      </c>
      <c r="I363" s="116">
        <f t="shared" si="10"/>
        <v>345266</v>
      </c>
      <c r="J363" s="116">
        <f t="shared" si="11"/>
        <v>548237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76850</v>
      </c>
      <c r="F364" s="172">
        <f>work!I364+work!J364</f>
        <v>17600</v>
      </c>
      <c r="G364" s="117"/>
      <c r="H364" s="173" t="str">
        <f>work!L364</f>
        <v>20210308</v>
      </c>
      <c r="I364" s="116">
        <f t="shared" si="10"/>
        <v>76850</v>
      </c>
      <c r="J364" s="116">
        <f t="shared" si="11"/>
        <v>17600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924974</v>
      </c>
      <c r="F365" s="172">
        <f>work!I365+work!J365</f>
        <v>395750</v>
      </c>
      <c r="G365" s="117"/>
      <c r="H365" s="173" t="str">
        <f>work!L365</f>
        <v>20210209</v>
      </c>
      <c r="I365" s="116">
        <f t="shared" si="10"/>
        <v>924974</v>
      </c>
      <c r="J365" s="116">
        <f t="shared" si="11"/>
        <v>395750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12000</v>
      </c>
      <c r="F366" s="172">
        <f>work!I366+work!J366</f>
        <v>1400</v>
      </c>
      <c r="G366" s="117"/>
      <c r="H366" s="173" t="str">
        <f>work!L366</f>
        <v>20210209</v>
      </c>
      <c r="I366" s="116">
        <f t="shared" si="10"/>
        <v>12000</v>
      </c>
      <c r="J366" s="116">
        <f t="shared" si="11"/>
        <v>1400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297687</v>
      </c>
      <c r="F367" s="172">
        <f>work!I367+work!J367</f>
        <v>8</v>
      </c>
      <c r="G367" s="117"/>
      <c r="H367" s="173" t="str">
        <f>work!L367</f>
        <v>20210209</v>
      </c>
      <c r="I367" s="116">
        <f t="shared" si="10"/>
        <v>297687</v>
      </c>
      <c r="J367" s="116">
        <f t="shared" si="11"/>
        <v>8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2303431</v>
      </c>
      <c r="F368" s="172">
        <f>work!I368+work!J368</f>
        <v>372742</v>
      </c>
      <c r="G368" s="117"/>
      <c r="H368" s="173" t="str">
        <f>work!L368</f>
        <v>20210308</v>
      </c>
      <c r="I368" s="116">
        <f t="shared" si="10"/>
        <v>2303431</v>
      </c>
      <c r="J368" s="116">
        <f t="shared" si="11"/>
        <v>372742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363385</v>
      </c>
      <c r="F369" s="172">
        <f>work!I369+work!J369</f>
        <v>0</v>
      </c>
      <c r="G369" s="117"/>
      <c r="H369" s="173" t="str">
        <f>work!L369</f>
        <v>20210308</v>
      </c>
      <c r="I369" s="116">
        <f t="shared" si="10"/>
        <v>363385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407885</v>
      </c>
      <c r="F370" s="172">
        <f>work!I370+work!J370</f>
        <v>214000</v>
      </c>
      <c r="G370" s="117"/>
      <c r="H370" s="173" t="str">
        <f>work!L370</f>
        <v>20210308</v>
      </c>
      <c r="I370" s="116">
        <f t="shared" si="10"/>
        <v>407885</v>
      </c>
      <c r="J370" s="116">
        <f t="shared" si="11"/>
        <v>214000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2997820</v>
      </c>
      <c r="F371" s="172">
        <f>work!I371+work!J371</f>
        <v>742601</v>
      </c>
      <c r="G371" s="117"/>
      <c r="H371" s="173" t="str">
        <f>work!L371</f>
        <v>20210209</v>
      </c>
      <c r="I371" s="116">
        <f t="shared" si="10"/>
        <v>2997820</v>
      </c>
      <c r="J371" s="116">
        <f t="shared" si="11"/>
        <v>742601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>
        <f>work!G373+work!H373</f>
        <v>233293</v>
      </c>
      <c r="F373" s="172">
        <f>work!I373+work!J373</f>
        <v>20455204</v>
      </c>
      <c r="G373" s="117"/>
      <c r="H373" s="173" t="str">
        <f>work!L373</f>
        <v>20210308</v>
      </c>
      <c r="I373" s="116">
        <f t="shared" si="10"/>
        <v>233293</v>
      </c>
      <c r="J373" s="116">
        <f t="shared" si="11"/>
        <v>20455204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302395</v>
      </c>
      <c r="F374" s="172">
        <f>work!I374+work!J374</f>
        <v>46594</v>
      </c>
      <c r="G374" s="117"/>
      <c r="H374" s="173" t="str">
        <f>work!L374</f>
        <v>20210209</v>
      </c>
      <c r="I374" s="116">
        <f t="shared" si="10"/>
        <v>302395</v>
      </c>
      <c r="J374" s="116">
        <f t="shared" si="11"/>
        <v>46594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440886</v>
      </c>
      <c r="F375" s="172">
        <f>work!I375+work!J375</f>
        <v>191664</v>
      </c>
      <c r="G375" s="117"/>
      <c r="H375" s="173" t="str">
        <f>work!L375</f>
        <v>20210308</v>
      </c>
      <c r="I375" s="116">
        <f t="shared" si="10"/>
        <v>440886</v>
      </c>
      <c r="J375" s="116">
        <f t="shared" si="11"/>
        <v>191664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>
        <f>work!G376+work!H376</f>
        <v>172500</v>
      </c>
      <c r="F376" s="172">
        <f>work!I376+work!J376</f>
        <v>0</v>
      </c>
      <c r="G376" s="117"/>
      <c r="H376" s="173" t="str">
        <f>work!L376</f>
        <v>20210308</v>
      </c>
      <c r="I376" s="116">
        <f t="shared" si="10"/>
        <v>172500</v>
      </c>
      <c r="J376" s="116">
        <f t="shared" si="11"/>
        <v>0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5360113</v>
      </c>
      <c r="F377" s="172">
        <f>work!I377+work!J377</f>
        <v>60300</v>
      </c>
      <c r="G377" s="117"/>
      <c r="H377" s="173" t="str">
        <f>work!L377</f>
        <v>20210209</v>
      </c>
      <c r="I377" s="116">
        <f t="shared" si="10"/>
        <v>5360113</v>
      </c>
      <c r="J377" s="116">
        <f t="shared" si="11"/>
        <v>60300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3232339</v>
      </c>
      <c r="F378" s="172">
        <f>work!I378+work!J378</f>
        <v>79500</v>
      </c>
      <c r="G378" s="117"/>
      <c r="H378" s="173" t="str">
        <f>work!L378</f>
        <v>20210209</v>
      </c>
      <c r="I378" s="116">
        <f t="shared" si="10"/>
        <v>3232339</v>
      </c>
      <c r="J378" s="116">
        <f t="shared" si="11"/>
        <v>79500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1151100</v>
      </c>
      <c r="F379" s="172">
        <f>work!I379+work!J379</f>
        <v>0</v>
      </c>
      <c r="G379" s="117"/>
      <c r="H379" s="173" t="str">
        <f>work!L379</f>
        <v>20210308</v>
      </c>
      <c r="I379" s="116">
        <f t="shared" si="10"/>
        <v>1151100</v>
      </c>
      <c r="J379" s="116">
        <f t="shared" si="11"/>
        <v>0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2540681</v>
      </c>
      <c r="F380" s="172">
        <f>work!I380+work!J380</f>
        <v>924750</v>
      </c>
      <c r="G380" s="117"/>
      <c r="H380" s="173" t="str">
        <f>work!L380</f>
        <v>20210308</v>
      </c>
      <c r="I380" s="116">
        <f t="shared" si="10"/>
        <v>2540681</v>
      </c>
      <c r="J380" s="116">
        <f t="shared" si="11"/>
        <v>924750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>
        <f>work!G381+work!H381</f>
        <v>672113</v>
      </c>
      <c r="F381" s="172">
        <f>work!I381+work!J381</f>
        <v>53722</v>
      </c>
      <c r="G381" s="117"/>
      <c r="H381" s="173" t="str">
        <f>work!L381</f>
        <v>20210308</v>
      </c>
      <c r="I381" s="116">
        <f t="shared" si="10"/>
        <v>672113</v>
      </c>
      <c r="J381" s="116">
        <f t="shared" si="11"/>
        <v>53722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>
        <f>work!G382+work!H382</f>
        <v>388432</v>
      </c>
      <c r="F382" s="172">
        <f>work!I382+work!J382</f>
        <v>13500</v>
      </c>
      <c r="G382" s="117"/>
      <c r="H382" s="173" t="str">
        <f>work!L382</f>
        <v>20210209</v>
      </c>
      <c r="I382" s="116">
        <f t="shared" si="10"/>
        <v>388432</v>
      </c>
      <c r="J382" s="116">
        <f t="shared" si="11"/>
        <v>13500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8780964</v>
      </c>
      <c r="F383" s="172">
        <f>work!I383+work!J383</f>
        <v>375372</v>
      </c>
      <c r="G383" s="117"/>
      <c r="H383" s="173" t="str">
        <f>work!L383</f>
        <v>20210209</v>
      </c>
      <c r="I383" s="116">
        <f t="shared" si="10"/>
        <v>8780964</v>
      </c>
      <c r="J383" s="116">
        <f t="shared" si="11"/>
        <v>375372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612455</v>
      </c>
      <c r="F384" s="172">
        <f>work!I384+work!J384</f>
        <v>712569</v>
      </c>
      <c r="G384" s="117"/>
      <c r="H384" s="173" t="str">
        <f>work!L384</f>
        <v>20210308</v>
      </c>
      <c r="I384" s="116">
        <f t="shared" si="10"/>
        <v>612455</v>
      </c>
      <c r="J384" s="116">
        <f t="shared" si="11"/>
        <v>712569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>
        <f>work!G385+work!H385</f>
        <v>1008795</v>
      </c>
      <c r="F385" s="172">
        <f>work!I385+work!J385</f>
        <v>8000</v>
      </c>
      <c r="G385" s="117"/>
      <c r="H385" s="173" t="str">
        <f>work!L385</f>
        <v>20210308</v>
      </c>
      <c r="I385" s="116">
        <f t="shared" si="10"/>
        <v>1008795</v>
      </c>
      <c r="J385" s="116">
        <f t="shared" si="11"/>
        <v>8000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>
        <f>work!G386+work!H386</f>
        <v>3935309</v>
      </c>
      <c r="F386" s="172">
        <f>work!I386+work!J386</f>
        <v>853950</v>
      </c>
      <c r="G386" s="117"/>
      <c r="H386" s="173" t="str">
        <f>work!L386</f>
        <v>20210308</v>
      </c>
      <c r="I386" s="116">
        <f t="shared" si="10"/>
        <v>3935309</v>
      </c>
      <c r="J386" s="116">
        <f t="shared" si="11"/>
        <v>853950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58784</v>
      </c>
      <c r="F387" s="172">
        <f>work!I387+work!J387</f>
        <v>52500</v>
      </c>
      <c r="G387" s="117"/>
      <c r="H387" s="173" t="str">
        <f>work!L387</f>
        <v>20210308</v>
      </c>
      <c r="I387" s="116">
        <f t="shared" si="10"/>
        <v>58784</v>
      </c>
      <c r="J387" s="116">
        <f t="shared" si="11"/>
        <v>52500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>
        <f>work!G388+work!H388</f>
        <v>2057041</v>
      </c>
      <c r="F388" s="172">
        <f>work!I388+work!J388</f>
        <v>1909714</v>
      </c>
      <c r="G388" s="117"/>
      <c r="H388" s="173" t="str">
        <f>work!L388</f>
        <v>20210308</v>
      </c>
      <c r="I388" s="116">
        <f t="shared" si="10"/>
        <v>2057041</v>
      </c>
      <c r="J388" s="116">
        <f t="shared" si="11"/>
        <v>1909714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4739752</v>
      </c>
      <c r="F389" s="172">
        <f>work!I389+work!J389</f>
        <v>1841157</v>
      </c>
      <c r="G389" s="117"/>
      <c r="H389" s="173" t="str">
        <f>work!L389</f>
        <v>20210209</v>
      </c>
      <c r="I389" s="116">
        <f t="shared" si="10"/>
        <v>4739752</v>
      </c>
      <c r="J389" s="116">
        <f t="shared" si="11"/>
        <v>1841157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390717</v>
      </c>
      <c r="F390" s="172">
        <f>work!I390+work!J390</f>
        <v>4600</v>
      </c>
      <c r="G390" s="117"/>
      <c r="H390" s="173" t="str">
        <f>work!L390</f>
        <v>20210209</v>
      </c>
      <c r="I390" s="116">
        <f t="shared" si="10"/>
        <v>390717</v>
      </c>
      <c r="J390" s="116">
        <f t="shared" si="11"/>
        <v>4600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281018</v>
      </c>
      <c r="F391" s="172">
        <f>work!I391+work!J391</f>
        <v>886009</v>
      </c>
      <c r="G391" s="117"/>
      <c r="H391" s="173" t="str">
        <f>work!L391</f>
        <v>20210308</v>
      </c>
      <c r="I391" s="116">
        <f t="shared" si="10"/>
        <v>281018</v>
      </c>
      <c r="J391" s="116">
        <f t="shared" si="11"/>
        <v>886009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343610</v>
      </c>
      <c r="F392" s="172">
        <f>work!I392+work!J392</f>
        <v>116919</v>
      </c>
      <c r="G392" s="117"/>
      <c r="H392" s="173" t="str">
        <f>work!L392</f>
        <v>20210209</v>
      </c>
      <c r="I392" s="116">
        <f t="shared" si="10"/>
        <v>343610</v>
      </c>
      <c r="J392" s="116">
        <f t="shared" si="11"/>
        <v>116919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22150</v>
      </c>
      <c r="F393" s="172">
        <f>work!I393+work!J393</f>
        <v>13000</v>
      </c>
      <c r="G393" s="117"/>
      <c r="H393" s="173" t="str">
        <f>work!L393</f>
        <v>20210209</v>
      </c>
      <c r="I393" s="116">
        <f t="shared" si="10"/>
        <v>22150</v>
      </c>
      <c r="J393" s="116">
        <f t="shared" si="11"/>
        <v>13000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772965</v>
      </c>
      <c r="F394" s="172">
        <f>work!I394+work!J394</f>
        <v>350</v>
      </c>
      <c r="G394" s="117"/>
      <c r="H394" s="173" t="str">
        <f>work!L394</f>
        <v>20210209</v>
      </c>
      <c r="I394" s="116">
        <f t="shared" si="10"/>
        <v>772965</v>
      </c>
      <c r="J394" s="116">
        <f t="shared" si="11"/>
        <v>350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89808</v>
      </c>
      <c r="F395" s="172">
        <f>work!I395+work!J395</f>
        <v>9100</v>
      </c>
      <c r="G395" s="117"/>
      <c r="H395" s="173" t="str">
        <f>work!L395</f>
        <v>20210308</v>
      </c>
      <c r="I395" s="116">
        <f t="shared" si="10"/>
        <v>89808</v>
      </c>
      <c r="J395" s="116">
        <f t="shared" si="11"/>
        <v>9100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622000</v>
      </c>
      <c r="F396" s="172">
        <f>work!I396+work!J396</f>
        <v>85525</v>
      </c>
      <c r="G396" s="117"/>
      <c r="H396" s="173" t="str">
        <f>work!L396</f>
        <v>20210308</v>
      </c>
      <c r="I396" s="116">
        <f t="shared" si="10"/>
        <v>622000</v>
      </c>
      <c r="J396" s="116">
        <f t="shared" si="11"/>
        <v>85525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>
        <f>work!G397+work!H397</f>
        <v>151820</v>
      </c>
      <c r="F397" s="172">
        <f>work!I397+work!J397</f>
        <v>15060</v>
      </c>
      <c r="G397" s="117"/>
      <c r="H397" s="173" t="str">
        <f>work!L397</f>
        <v>20210209</v>
      </c>
      <c r="I397" s="116">
        <f t="shared" si="10"/>
        <v>151820</v>
      </c>
      <c r="J397" s="116">
        <f t="shared" si="11"/>
        <v>15060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656525</v>
      </c>
      <c r="F398" s="172">
        <f>work!I398+work!J398</f>
        <v>0</v>
      </c>
      <c r="G398" s="117"/>
      <c r="H398" s="173" t="str">
        <f>work!L398</f>
        <v>20210308</v>
      </c>
      <c r="I398" s="116">
        <f t="shared" si="10"/>
        <v>656525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472154</v>
      </c>
      <c r="F399" s="172">
        <f>work!I399+work!J399</f>
        <v>0</v>
      </c>
      <c r="G399" s="117"/>
      <c r="H399" s="173" t="str">
        <f>work!L399</f>
        <v>20210308</v>
      </c>
      <c r="I399" s="116">
        <f t="shared" si="10"/>
        <v>472154</v>
      </c>
      <c r="J399" s="116">
        <f t="shared" si="11"/>
        <v>0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2977905</v>
      </c>
      <c r="F400" s="172">
        <f>work!I400+work!J400</f>
        <v>96500</v>
      </c>
      <c r="G400" s="117"/>
      <c r="H400" s="173" t="str">
        <f>work!L400</f>
        <v>20210308</v>
      </c>
      <c r="I400" s="116">
        <f t="shared" si="10"/>
        <v>2977905</v>
      </c>
      <c r="J400" s="116">
        <f t="shared" si="11"/>
        <v>96500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696155</v>
      </c>
      <c r="F401" s="172">
        <f>work!I401+work!J401</f>
        <v>0</v>
      </c>
      <c r="G401" s="117"/>
      <c r="H401" s="173" t="str">
        <f>work!L401</f>
        <v>20210209</v>
      </c>
      <c r="I401" s="116">
        <f t="shared" si="10"/>
        <v>696155</v>
      </c>
      <c r="J401" s="116">
        <f t="shared" si="11"/>
        <v>0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317960</v>
      </c>
      <c r="F402" s="172">
        <f>work!I402+work!J402</f>
        <v>0</v>
      </c>
      <c r="G402" s="117"/>
      <c r="H402" s="173" t="str">
        <f>work!L402</f>
        <v>20210308</v>
      </c>
      <c r="I402" s="116">
        <f t="shared" si="10"/>
        <v>317960</v>
      </c>
      <c r="J402" s="116">
        <f t="shared" si="11"/>
        <v>0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308097</v>
      </c>
      <c r="F403" s="172">
        <f>work!I403+work!J403</f>
        <v>388801</v>
      </c>
      <c r="G403" s="117"/>
      <c r="H403" s="173" t="str">
        <f>work!L403</f>
        <v>20210308</v>
      </c>
      <c r="I403" s="116">
        <f t="shared" si="10"/>
        <v>308097</v>
      </c>
      <c r="J403" s="116">
        <f t="shared" si="11"/>
        <v>388801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4336883</v>
      </c>
      <c r="F404" s="172">
        <f>work!I404+work!J404</f>
        <v>3329282</v>
      </c>
      <c r="G404" s="117"/>
      <c r="H404" s="173" t="str">
        <f>work!L404</f>
        <v>20210209</v>
      </c>
      <c r="I404" s="116">
        <f t="shared" si="10"/>
        <v>4336883</v>
      </c>
      <c r="J404" s="116">
        <f t="shared" si="11"/>
        <v>3329282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131356</v>
      </c>
      <c r="F405" s="172">
        <f>work!I405+work!J405</f>
        <v>111300</v>
      </c>
      <c r="G405" s="115"/>
      <c r="H405" s="173" t="str">
        <f>work!L405</f>
        <v>20210209</v>
      </c>
      <c r="I405" s="116">
        <f t="shared" si="10"/>
        <v>131356</v>
      </c>
      <c r="J405" s="116">
        <f t="shared" si="11"/>
        <v>111300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130790</v>
      </c>
      <c r="F406" s="172">
        <f>work!I406+work!J406</f>
        <v>0</v>
      </c>
      <c r="G406" s="117"/>
      <c r="H406" s="173" t="str">
        <f>work!L406</f>
        <v>20210308</v>
      </c>
      <c r="I406" s="116">
        <f t="shared" si="10"/>
        <v>130790</v>
      </c>
      <c r="J406" s="116">
        <f t="shared" si="11"/>
        <v>0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230308</v>
      </c>
      <c r="F407" s="172">
        <f>work!I407+work!J407</f>
        <v>149550</v>
      </c>
      <c r="G407" s="117"/>
      <c r="H407" s="173" t="str">
        <f>work!L407</f>
        <v>20210209</v>
      </c>
      <c r="I407" s="116">
        <f t="shared" si="10"/>
        <v>230308</v>
      </c>
      <c r="J407" s="116">
        <f t="shared" si="11"/>
        <v>149550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695479</v>
      </c>
      <c r="F408" s="172">
        <f>work!I408+work!J408</f>
        <v>0</v>
      </c>
      <c r="G408" s="117"/>
      <c r="H408" s="173" t="str">
        <f>work!L408</f>
        <v>20210209</v>
      </c>
      <c r="I408" s="116">
        <f t="shared" si="10"/>
        <v>695479</v>
      </c>
      <c r="J408" s="116">
        <f t="shared" si="11"/>
        <v>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228846</v>
      </c>
      <c r="F409" s="172">
        <f>work!I409+work!J409</f>
        <v>70387</v>
      </c>
      <c r="G409" s="117"/>
      <c r="H409" s="173" t="str">
        <f>work!L409</f>
        <v>20210308</v>
      </c>
      <c r="I409" s="116">
        <f t="shared" si="10"/>
        <v>228846</v>
      </c>
      <c r="J409" s="116">
        <f t="shared" si="11"/>
        <v>70387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>
        <f>work!G410+work!H410</f>
        <v>98865</v>
      </c>
      <c r="F410" s="172">
        <f>work!I410+work!J410</f>
        <v>0</v>
      </c>
      <c r="G410" s="117"/>
      <c r="H410" s="173" t="str">
        <f>work!L410</f>
        <v>20210107</v>
      </c>
      <c r="I410" s="116">
        <f t="shared" si="10"/>
        <v>98865</v>
      </c>
      <c r="J410" s="116">
        <f t="shared" si="11"/>
        <v>0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349921</v>
      </c>
      <c r="F412" s="172">
        <f>work!I412+work!J412</f>
        <v>504100</v>
      </c>
      <c r="G412" s="117"/>
      <c r="H412" s="173" t="str">
        <f>work!L412</f>
        <v>20210209</v>
      </c>
      <c r="I412" s="116">
        <f t="shared" si="10"/>
        <v>349921</v>
      </c>
      <c r="J412" s="116">
        <f t="shared" si="11"/>
        <v>504100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31267</v>
      </c>
      <c r="F413" s="172">
        <f>work!I413+work!J413</f>
        <v>0</v>
      </c>
      <c r="G413" s="117"/>
      <c r="H413" s="173" t="s">
        <v>9</v>
      </c>
      <c r="I413" s="116">
        <f t="shared" si="10"/>
        <v>31267</v>
      </c>
      <c r="J413" s="116">
        <f t="shared" si="11"/>
        <v>0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320941</v>
      </c>
      <c r="F414" s="172">
        <f>work!I414+work!J414</f>
        <v>334884</v>
      </c>
      <c r="G414" s="117"/>
      <c r="H414" s="173" t="str">
        <f>work!L414</f>
        <v>20210209</v>
      </c>
      <c r="I414" s="116">
        <f t="shared" si="10"/>
        <v>320941</v>
      </c>
      <c r="J414" s="116">
        <f t="shared" si="11"/>
        <v>334884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>
        <f>work!G415+work!H415</f>
        <v>352379</v>
      </c>
      <c r="F415" s="172">
        <f>work!I415+work!J415</f>
        <v>2592543</v>
      </c>
      <c r="G415" s="117"/>
      <c r="H415" s="173" t="str">
        <f>work!L415</f>
        <v>20210209</v>
      </c>
      <c r="I415" s="116">
        <f t="shared" si="10"/>
        <v>352379</v>
      </c>
      <c r="J415" s="116">
        <f t="shared" si="11"/>
        <v>2592543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1583246</v>
      </c>
      <c r="F416" s="172">
        <f>work!I416+work!J416</f>
        <v>2492028</v>
      </c>
      <c r="G416" s="115"/>
      <c r="H416" s="173" t="str">
        <f>work!L416</f>
        <v>20210209</v>
      </c>
      <c r="I416" s="116">
        <f aca="true" t="shared" si="12" ref="I416:I479">E416</f>
        <v>1583246</v>
      </c>
      <c r="J416" s="116">
        <f aca="true" t="shared" si="13" ref="J416:J479">F416</f>
        <v>2492028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>
        <f>work!G417+work!H417</f>
        <v>90314</v>
      </c>
      <c r="F417" s="172">
        <f>work!I417+work!J417</f>
        <v>0</v>
      </c>
      <c r="G417" s="117"/>
      <c r="H417" s="173" t="str">
        <f>work!L417</f>
        <v>20210308</v>
      </c>
      <c r="I417" s="116">
        <f t="shared" si="12"/>
        <v>90314</v>
      </c>
      <c r="J417" s="116">
        <f t="shared" si="13"/>
        <v>0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1965286</v>
      </c>
      <c r="F418" s="172">
        <f>work!I418+work!J418</f>
        <v>640500</v>
      </c>
      <c r="G418" s="117"/>
      <c r="H418" s="173" t="str">
        <f>work!L418</f>
        <v>20210209</v>
      </c>
      <c r="I418" s="116">
        <f t="shared" si="12"/>
        <v>1965286</v>
      </c>
      <c r="J418" s="116">
        <f t="shared" si="13"/>
        <v>640500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>
        <f>work!G419+work!H419</f>
        <v>233335</v>
      </c>
      <c r="F419" s="172">
        <f>work!I419+work!J419</f>
        <v>326477</v>
      </c>
      <c r="G419" s="117"/>
      <c r="H419" s="173" t="str">
        <f>work!L419</f>
        <v>20210209</v>
      </c>
      <c r="I419" s="116">
        <f t="shared" si="12"/>
        <v>233335</v>
      </c>
      <c r="J419" s="116">
        <f t="shared" si="13"/>
        <v>326477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898629</v>
      </c>
      <c r="F420" s="172">
        <f>work!I420+work!J420</f>
        <v>5900</v>
      </c>
      <c r="G420" s="117"/>
      <c r="H420" s="173" t="str">
        <f>work!L420</f>
        <v>20210209</v>
      </c>
      <c r="I420" s="116">
        <f t="shared" si="12"/>
        <v>898629</v>
      </c>
      <c r="J420" s="116">
        <f t="shared" si="13"/>
        <v>5900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269663</v>
      </c>
      <c r="F421" s="172">
        <f>work!I421+work!J421</f>
        <v>0</v>
      </c>
      <c r="G421" s="117"/>
      <c r="H421" s="173" t="str">
        <f>work!L421</f>
        <v>20210308</v>
      </c>
      <c r="I421" s="116">
        <f t="shared" si="12"/>
        <v>269663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2397276</v>
      </c>
      <c r="F422" s="172">
        <f>work!I422+work!J422</f>
        <v>128147</v>
      </c>
      <c r="G422" s="117"/>
      <c r="H422" s="173" t="str">
        <f>work!L422</f>
        <v>20210308</v>
      </c>
      <c r="I422" s="116">
        <f t="shared" si="12"/>
        <v>2397276</v>
      </c>
      <c r="J422" s="116">
        <f t="shared" si="13"/>
        <v>128147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368946</v>
      </c>
      <c r="F423" s="172">
        <f>work!I423+work!J423</f>
        <v>22112</v>
      </c>
      <c r="G423" s="117"/>
      <c r="H423" s="173" t="str">
        <f>work!L423</f>
        <v>20210308</v>
      </c>
      <c r="I423" s="116">
        <f t="shared" si="12"/>
        <v>368946</v>
      </c>
      <c r="J423" s="116">
        <f t="shared" si="13"/>
        <v>22112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446366</v>
      </c>
      <c r="F424" s="172">
        <f>work!I424+work!J424</f>
        <v>1500</v>
      </c>
      <c r="G424" s="117"/>
      <c r="H424" s="173" t="str">
        <f>work!L424</f>
        <v>20210308</v>
      </c>
      <c r="I424" s="116">
        <f t="shared" si="12"/>
        <v>446366</v>
      </c>
      <c r="J424" s="116">
        <f t="shared" si="13"/>
        <v>1500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113996</v>
      </c>
      <c r="F425" s="172">
        <f>work!I425+work!J425</f>
        <v>3004</v>
      </c>
      <c r="G425" s="117"/>
      <c r="H425" s="173" t="str">
        <f>work!L425</f>
        <v>20210209</v>
      </c>
      <c r="I425" s="116">
        <f t="shared" si="12"/>
        <v>113996</v>
      </c>
      <c r="J425" s="116">
        <f t="shared" si="13"/>
        <v>3004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3121867</v>
      </c>
      <c r="F426" s="172">
        <f>work!I426+work!J426</f>
        <v>180225</v>
      </c>
      <c r="G426" s="117"/>
      <c r="H426" s="173" t="str">
        <f>work!L426</f>
        <v>20210308</v>
      </c>
      <c r="I426" s="116">
        <f t="shared" si="12"/>
        <v>3121867</v>
      </c>
      <c r="J426" s="116">
        <f t="shared" si="13"/>
        <v>180225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1660817</v>
      </c>
      <c r="F427" s="172">
        <f>work!I427+work!J427</f>
        <v>1087407</v>
      </c>
      <c r="G427" s="117"/>
      <c r="H427" s="173" t="str">
        <f>work!L427</f>
        <v>20210308</v>
      </c>
      <c r="I427" s="116">
        <f t="shared" si="12"/>
        <v>1660817</v>
      </c>
      <c r="J427" s="116">
        <f t="shared" si="13"/>
        <v>1087407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0</v>
      </c>
      <c r="F428" s="172">
        <f>work!I428+work!J428</f>
        <v>2956750</v>
      </c>
      <c r="G428" s="117"/>
      <c r="H428" s="173" t="str">
        <f>work!L428</f>
        <v>20210107</v>
      </c>
      <c r="I428" s="116">
        <f t="shared" si="12"/>
        <v>0</v>
      </c>
      <c r="J428" s="116">
        <f t="shared" si="13"/>
        <v>2956750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1101576</v>
      </c>
      <c r="F429" s="172">
        <f>work!I429+work!J429</f>
        <v>2144621</v>
      </c>
      <c r="G429" s="117"/>
      <c r="H429" s="173" t="str">
        <f>work!L429</f>
        <v>20210209</v>
      </c>
      <c r="I429" s="116">
        <f t="shared" si="12"/>
        <v>1101576</v>
      </c>
      <c r="J429" s="116">
        <f t="shared" si="13"/>
        <v>2144621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404427</v>
      </c>
      <c r="F430" s="172">
        <f>work!I430+work!J430</f>
        <v>1103</v>
      </c>
      <c r="G430" s="117"/>
      <c r="H430" s="173" t="str">
        <f>work!L430</f>
        <v>20210209</v>
      </c>
      <c r="I430" s="116">
        <f t="shared" si="12"/>
        <v>404427</v>
      </c>
      <c r="J430" s="116">
        <f t="shared" si="13"/>
        <v>1103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>
        <f>work!G431+work!H431</f>
        <v>81507</v>
      </c>
      <c r="F431" s="172">
        <f>work!I431+work!J431</f>
        <v>0</v>
      </c>
      <c r="G431" s="117"/>
      <c r="H431" s="173" t="str">
        <f>work!L431</f>
        <v>20210209</v>
      </c>
      <c r="I431" s="116">
        <f t="shared" si="12"/>
        <v>81507</v>
      </c>
      <c r="J431" s="116">
        <f t="shared" si="13"/>
        <v>0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3363717</v>
      </c>
      <c r="F432" s="172">
        <f>work!I432+work!J432</f>
        <v>758016</v>
      </c>
      <c r="G432" s="117"/>
      <c r="H432" s="173" t="str">
        <f>work!L432</f>
        <v>20210308</v>
      </c>
      <c r="I432" s="116">
        <f t="shared" si="12"/>
        <v>3363717</v>
      </c>
      <c r="J432" s="116">
        <f t="shared" si="13"/>
        <v>758016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1600</v>
      </c>
      <c r="F433" s="172">
        <f>work!I433+work!J433</f>
        <v>0</v>
      </c>
      <c r="G433" s="117"/>
      <c r="H433" s="173" t="str">
        <f>work!L433</f>
        <v>20210107</v>
      </c>
      <c r="I433" s="116">
        <f t="shared" si="12"/>
        <v>1600</v>
      </c>
      <c r="J433" s="116">
        <f t="shared" si="13"/>
        <v>0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>
        <f>work!G434+work!H434</f>
        <v>1896568</v>
      </c>
      <c r="F434" s="172">
        <f>work!I434+work!J434</f>
        <v>1365403</v>
      </c>
      <c r="G434" s="117"/>
      <c r="H434" s="173" t="str">
        <f>work!L434</f>
        <v>20210308</v>
      </c>
      <c r="I434" s="116">
        <f t="shared" si="12"/>
        <v>1896568</v>
      </c>
      <c r="J434" s="116">
        <f t="shared" si="13"/>
        <v>1365403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282820</v>
      </c>
      <c r="F435" s="172">
        <f>work!I435+work!J435</f>
        <v>29300</v>
      </c>
      <c r="G435" s="117"/>
      <c r="H435" s="173" t="str">
        <f>work!L435</f>
        <v>20210209</v>
      </c>
      <c r="I435" s="116">
        <f t="shared" si="12"/>
        <v>282820</v>
      </c>
      <c r="J435" s="116">
        <f t="shared" si="13"/>
        <v>29300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594796</v>
      </c>
      <c r="F436" s="172">
        <f>work!I436+work!J436</f>
        <v>309865</v>
      </c>
      <c r="G436" s="117"/>
      <c r="H436" s="173" t="str">
        <f>work!L436</f>
        <v>20210308</v>
      </c>
      <c r="I436" s="116">
        <f t="shared" si="12"/>
        <v>594796</v>
      </c>
      <c r="J436" s="116">
        <f t="shared" si="13"/>
        <v>309865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747831</v>
      </c>
      <c r="F437" s="172">
        <f>work!I437+work!J437</f>
        <v>278700</v>
      </c>
      <c r="G437" s="117"/>
      <c r="H437" s="173" t="str">
        <f>work!L437</f>
        <v>20210308</v>
      </c>
      <c r="I437" s="116">
        <f t="shared" si="12"/>
        <v>747831</v>
      </c>
      <c r="J437" s="116">
        <f t="shared" si="13"/>
        <v>278700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37329</v>
      </c>
      <c r="F438" s="172">
        <f>work!I438+work!J438</f>
        <v>2500</v>
      </c>
      <c r="G438" s="117"/>
      <c r="H438" s="173" t="str">
        <f>work!L438</f>
        <v>20210209</v>
      </c>
      <c r="I438" s="116">
        <f t="shared" si="12"/>
        <v>37329</v>
      </c>
      <c r="J438" s="116">
        <f t="shared" si="13"/>
        <v>2500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 t="e">
        <f>work!G439+work!H439</f>
        <v>#VALUE!</v>
      </c>
      <c r="F439" s="172" t="e">
        <f>work!I439+work!J439</f>
        <v>#VALUE!</v>
      </c>
      <c r="G439" s="117"/>
      <c r="H439" s="173" t="str">
        <f>work!L439</f>
        <v>No report</v>
      </c>
      <c r="I439" s="116" t="e">
        <f t="shared" si="12"/>
        <v>#VALUE!</v>
      </c>
      <c r="J439" s="116" t="e">
        <f t="shared" si="13"/>
        <v>#VALUE!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2569384</v>
      </c>
      <c r="F440" s="172">
        <f>work!I440+work!J440</f>
        <v>44100</v>
      </c>
      <c r="G440" s="117"/>
      <c r="H440" s="173" t="str">
        <f>work!L440</f>
        <v>20210209</v>
      </c>
      <c r="I440" s="116">
        <f t="shared" si="12"/>
        <v>2569384</v>
      </c>
      <c r="J440" s="116">
        <f t="shared" si="13"/>
        <v>44100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825612</v>
      </c>
      <c r="F441" s="172">
        <f>work!I441+work!J441</f>
        <v>734870</v>
      </c>
      <c r="G441" s="117"/>
      <c r="H441" s="173" t="str">
        <f>work!L441</f>
        <v>20210209</v>
      </c>
      <c r="I441" s="116">
        <f t="shared" si="12"/>
        <v>825612</v>
      </c>
      <c r="J441" s="116">
        <f t="shared" si="13"/>
        <v>734870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>
        <f>work!G442+work!H442</f>
        <v>13625</v>
      </c>
      <c r="F442" s="172">
        <f>work!I442+work!J442</f>
        <v>0</v>
      </c>
      <c r="G442" s="117"/>
      <c r="H442" s="173" t="str">
        <f>work!L442</f>
        <v>20210209</v>
      </c>
      <c r="I442" s="116">
        <f t="shared" si="12"/>
        <v>13625</v>
      </c>
      <c r="J442" s="116">
        <f t="shared" si="13"/>
        <v>0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38191</v>
      </c>
      <c r="F443" s="172">
        <f>work!I443+work!J443</f>
        <v>0</v>
      </c>
      <c r="G443" s="117"/>
      <c r="H443" s="173" t="str">
        <f>work!L443</f>
        <v>20210308</v>
      </c>
      <c r="I443" s="116">
        <f t="shared" si="12"/>
        <v>38191</v>
      </c>
      <c r="J443" s="116">
        <f t="shared" si="13"/>
        <v>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450865</v>
      </c>
      <c r="F444" s="172">
        <f>work!I444+work!J444</f>
        <v>322250</v>
      </c>
      <c r="G444" s="117"/>
      <c r="H444" s="173" t="str">
        <f>work!L444</f>
        <v>20210209</v>
      </c>
      <c r="I444" s="116">
        <f t="shared" si="12"/>
        <v>450865</v>
      </c>
      <c r="J444" s="116">
        <f t="shared" si="13"/>
        <v>322250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1619466</v>
      </c>
      <c r="F445" s="172">
        <f>work!I445+work!J445</f>
        <v>66550</v>
      </c>
      <c r="G445" s="117"/>
      <c r="H445" s="173" t="str">
        <f>work!L445</f>
        <v>20210209</v>
      </c>
      <c r="I445" s="116">
        <f t="shared" si="12"/>
        <v>1619466</v>
      </c>
      <c r="J445" s="116">
        <f t="shared" si="13"/>
        <v>66550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>
        <f>work!G446+work!H446</f>
        <v>2016941</v>
      </c>
      <c r="F446" s="172">
        <f>work!I446+work!J446</f>
        <v>15216200</v>
      </c>
      <c r="G446" s="117"/>
      <c r="H446" s="173" t="str">
        <f>work!L446</f>
        <v>20210209</v>
      </c>
      <c r="I446" s="116">
        <f t="shared" si="12"/>
        <v>2016941</v>
      </c>
      <c r="J446" s="116">
        <f t="shared" si="13"/>
        <v>15216200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1892294</v>
      </c>
      <c r="F447" s="172">
        <f>work!I447+work!J447</f>
        <v>1727667</v>
      </c>
      <c r="G447" s="117"/>
      <c r="H447" s="173" t="str">
        <f>work!L447</f>
        <v>20210209</v>
      </c>
      <c r="I447" s="116">
        <f t="shared" si="12"/>
        <v>1892294</v>
      </c>
      <c r="J447" s="116">
        <f t="shared" si="13"/>
        <v>1727667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 t="e">
        <f>work!G448+work!H448</f>
        <v>#VALUE!</v>
      </c>
      <c r="F448" s="172" t="e">
        <f>work!I448+work!J448</f>
        <v>#VALUE!</v>
      </c>
      <c r="G448" s="117"/>
      <c r="H448" s="173" t="str">
        <f>work!L448</f>
        <v>No report</v>
      </c>
      <c r="I448" s="116" t="e">
        <f t="shared" si="12"/>
        <v>#VALUE!</v>
      </c>
      <c r="J448" s="116" t="e">
        <f t="shared" si="13"/>
        <v>#VALUE!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4070057</v>
      </c>
      <c r="F449" s="172">
        <f>work!I449+work!J449</f>
        <v>106600</v>
      </c>
      <c r="G449" s="117"/>
      <c r="H449" s="173" t="str">
        <f>work!L449</f>
        <v>20210209</v>
      </c>
      <c r="I449" s="116">
        <f t="shared" si="12"/>
        <v>4070057</v>
      </c>
      <c r="J449" s="116">
        <f t="shared" si="13"/>
        <v>106600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9109671</v>
      </c>
      <c r="F450" s="172">
        <f>work!I450+work!J450</f>
        <v>895294</v>
      </c>
      <c r="G450" s="117"/>
      <c r="H450" s="173" t="str">
        <f>work!L450</f>
        <v>20210209</v>
      </c>
      <c r="I450" s="116">
        <f t="shared" si="12"/>
        <v>9109671</v>
      </c>
      <c r="J450" s="116">
        <f t="shared" si="13"/>
        <v>895294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10414771</v>
      </c>
      <c r="F451" s="172">
        <f>work!I451+work!J451</f>
        <v>4880272</v>
      </c>
      <c r="G451" s="117"/>
      <c r="H451" s="173" t="str">
        <f>work!L451</f>
        <v>20210209</v>
      </c>
      <c r="I451" s="116">
        <f t="shared" si="12"/>
        <v>10414771</v>
      </c>
      <c r="J451" s="116">
        <f t="shared" si="13"/>
        <v>4880272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312000</v>
      </c>
      <c r="F452" s="172">
        <f>work!I452+work!J452</f>
        <v>10000</v>
      </c>
      <c r="G452" s="117"/>
      <c r="H452" s="173" t="str">
        <f>work!L452</f>
        <v>20210209</v>
      </c>
      <c r="I452" s="116">
        <f t="shared" si="12"/>
        <v>312000</v>
      </c>
      <c r="J452" s="116">
        <f t="shared" si="13"/>
        <v>10000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 t="e">
        <f>work!G453+work!H453</f>
        <v>#VALUE!</v>
      </c>
      <c r="F453" s="172" t="e">
        <f>work!I453+work!J453</f>
        <v>#VALUE!</v>
      </c>
      <c r="G453" s="117"/>
      <c r="H453" s="173" t="str">
        <f>work!L453</f>
        <v>No report</v>
      </c>
      <c r="I453" s="116" t="e">
        <f t="shared" si="12"/>
        <v>#VALUE!</v>
      </c>
      <c r="J453" s="116" t="e">
        <f t="shared" si="13"/>
        <v>#VALUE!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264512</v>
      </c>
      <c r="F454" s="172">
        <f>work!I454+work!J454</f>
        <v>0</v>
      </c>
      <c r="G454" s="117"/>
      <c r="H454" s="173" t="str">
        <f>work!L454</f>
        <v>20210308</v>
      </c>
      <c r="I454" s="116">
        <f t="shared" si="12"/>
        <v>264512</v>
      </c>
      <c r="J454" s="116">
        <f t="shared" si="13"/>
        <v>0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 t="e">
        <f>work!G455+work!H455</f>
        <v>#VALUE!</v>
      </c>
      <c r="F455" s="172" t="e">
        <f>work!I455+work!J455</f>
        <v>#VALUE!</v>
      </c>
      <c r="G455" s="117"/>
      <c r="H455" s="173" t="str">
        <f>work!L455</f>
        <v>No report</v>
      </c>
      <c r="I455" s="116" t="e">
        <f t="shared" si="12"/>
        <v>#VALUE!</v>
      </c>
      <c r="J455" s="116" t="e">
        <f t="shared" si="13"/>
        <v>#VALUE!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1730087</v>
      </c>
      <c r="F456" s="172">
        <f>work!I456+work!J456</f>
        <v>28001</v>
      </c>
      <c r="G456" s="117"/>
      <c r="H456" s="173" t="str">
        <f>work!L456</f>
        <v>20210209</v>
      </c>
      <c r="I456" s="116">
        <f t="shared" si="12"/>
        <v>1730087</v>
      </c>
      <c r="J456" s="116">
        <f t="shared" si="13"/>
        <v>28001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12980</v>
      </c>
      <c r="F457" s="172">
        <f>work!I457+work!J457</f>
        <v>4265</v>
      </c>
      <c r="G457" s="117"/>
      <c r="H457" s="173" t="str">
        <f>work!L457</f>
        <v>20210209</v>
      </c>
      <c r="I457" s="116">
        <f t="shared" si="12"/>
        <v>12980</v>
      </c>
      <c r="J457" s="116">
        <f t="shared" si="13"/>
        <v>4265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>
        <f>work!G458+work!H458</f>
        <v>94526</v>
      </c>
      <c r="F458" s="172">
        <f>work!I458+work!J458</f>
        <v>16062</v>
      </c>
      <c r="G458" s="117"/>
      <c r="H458" s="173" t="str">
        <f>work!L458</f>
        <v>20210308</v>
      </c>
      <c r="I458" s="116">
        <f t="shared" si="12"/>
        <v>94526</v>
      </c>
      <c r="J458" s="116">
        <f t="shared" si="13"/>
        <v>16062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 t="e">
        <f>work!G459+work!H459</f>
        <v>#VALUE!</v>
      </c>
      <c r="F459" s="172" t="e">
        <f>work!I459+work!J459</f>
        <v>#VALUE!</v>
      </c>
      <c r="G459" s="117"/>
      <c r="H459" s="173" t="str">
        <f>work!L459</f>
        <v>No report</v>
      </c>
      <c r="I459" s="116" t="e">
        <f t="shared" si="12"/>
        <v>#VALUE!</v>
      </c>
      <c r="J459" s="116" t="e">
        <f t="shared" si="13"/>
        <v>#VALUE!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1518910</v>
      </c>
      <c r="F460" s="172">
        <f>work!I460+work!J460</f>
        <v>7500</v>
      </c>
      <c r="G460" s="117"/>
      <c r="H460" s="173" t="str">
        <f>work!L460</f>
        <v>20210308</v>
      </c>
      <c r="I460" s="116">
        <f t="shared" si="12"/>
        <v>1518910</v>
      </c>
      <c r="J460" s="116">
        <f t="shared" si="13"/>
        <v>7500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8113489</v>
      </c>
      <c r="F461" s="172">
        <f>work!I461+work!J461</f>
        <v>6000</v>
      </c>
      <c r="G461" s="117"/>
      <c r="H461" s="173" t="str">
        <f>work!L461</f>
        <v>20210209</v>
      </c>
      <c r="I461" s="116">
        <f t="shared" si="12"/>
        <v>8113489</v>
      </c>
      <c r="J461" s="116">
        <f t="shared" si="13"/>
        <v>6000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2316629</v>
      </c>
      <c r="F462" s="172">
        <f>work!I462+work!J462</f>
        <v>945100</v>
      </c>
      <c r="G462" s="117"/>
      <c r="H462" s="173" t="str">
        <f>work!L462</f>
        <v>20210209</v>
      </c>
      <c r="I462" s="116">
        <f t="shared" si="12"/>
        <v>2316629</v>
      </c>
      <c r="J462" s="116">
        <f t="shared" si="13"/>
        <v>945100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1672350</v>
      </c>
      <c r="F463" s="172">
        <f>work!I463+work!J463</f>
        <v>3001</v>
      </c>
      <c r="G463" s="117"/>
      <c r="H463" s="173" t="str">
        <f>work!L463</f>
        <v>20210209</v>
      </c>
      <c r="I463" s="116">
        <f t="shared" si="12"/>
        <v>1672350</v>
      </c>
      <c r="J463" s="116">
        <f t="shared" si="13"/>
        <v>3001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 t="e">
        <f>work!G464+work!H464</f>
        <v>#VALUE!</v>
      </c>
      <c r="F464" s="172" t="e">
        <f>work!I464+work!J464</f>
        <v>#VALUE!</v>
      </c>
      <c r="G464" s="117"/>
      <c r="H464" s="173" t="str">
        <f>work!L464</f>
        <v>No report</v>
      </c>
      <c r="I464" s="116" t="e">
        <f t="shared" si="12"/>
        <v>#VALUE!</v>
      </c>
      <c r="J464" s="116" t="e">
        <f t="shared" si="13"/>
        <v>#VALUE!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 t="e">
        <f>work!G465+work!H465</f>
        <v>#VALUE!</v>
      </c>
      <c r="F465" s="172" t="e">
        <f>work!I465+work!J465</f>
        <v>#VALUE!</v>
      </c>
      <c r="G465" s="117"/>
      <c r="H465" s="173" t="str">
        <f>work!L465</f>
        <v>No report</v>
      </c>
      <c r="I465" s="116" t="e">
        <f t="shared" si="12"/>
        <v>#VALUE!</v>
      </c>
      <c r="J465" s="116" t="e">
        <f t="shared" si="13"/>
        <v>#VALUE!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2636119</v>
      </c>
      <c r="F467" s="172">
        <f>work!I467+work!J467</f>
        <v>67000</v>
      </c>
      <c r="G467" s="117"/>
      <c r="H467" s="173" t="str">
        <f>work!L467</f>
        <v>20210308</v>
      </c>
      <c r="I467" s="116">
        <f t="shared" si="12"/>
        <v>2636119</v>
      </c>
      <c r="J467" s="116">
        <f t="shared" si="13"/>
        <v>67000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1142408</v>
      </c>
      <c r="F468" s="172">
        <f>work!I468+work!J468</f>
        <v>165544</v>
      </c>
      <c r="G468" s="117"/>
      <c r="H468" s="173" t="str">
        <f>work!L468</f>
        <v>20210209</v>
      </c>
      <c r="I468" s="116">
        <f t="shared" si="12"/>
        <v>1142408</v>
      </c>
      <c r="J468" s="116">
        <f t="shared" si="13"/>
        <v>165544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 t="e">
        <f>work!G469+work!H469</f>
        <v>#VALUE!</v>
      </c>
      <c r="F469" s="172" t="e">
        <f>work!I469+work!J469</f>
        <v>#VALUE!</v>
      </c>
      <c r="G469" s="117"/>
      <c r="H469" s="173" t="str">
        <f>work!L469</f>
        <v>No report</v>
      </c>
      <c r="I469" s="116" t="e">
        <f t="shared" si="12"/>
        <v>#VALUE!</v>
      </c>
      <c r="J469" s="116" t="e">
        <f t="shared" si="13"/>
        <v>#VALUE!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204950</v>
      </c>
      <c r="F470" s="172">
        <f>work!I470+work!J470</f>
        <v>91000</v>
      </c>
      <c r="G470" s="117"/>
      <c r="H470" s="173" t="str">
        <f>work!L470</f>
        <v>20210209</v>
      </c>
      <c r="I470" s="116">
        <f t="shared" si="12"/>
        <v>204950</v>
      </c>
      <c r="J470" s="116">
        <f t="shared" si="13"/>
        <v>91000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 t="e">
        <f>work!G471+work!H471</f>
        <v>#VALUE!</v>
      </c>
      <c r="F471" s="172" t="e">
        <f>work!I471+work!J471</f>
        <v>#VALUE!</v>
      </c>
      <c r="G471" s="117"/>
      <c r="H471" s="173" t="str">
        <f>work!L471</f>
        <v>No report</v>
      </c>
      <c r="I471" s="116" t="e">
        <f t="shared" si="12"/>
        <v>#VALUE!</v>
      </c>
      <c r="J471" s="116" t="e">
        <f t="shared" si="13"/>
        <v>#VALUE!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1084400</v>
      </c>
      <c r="F472" s="172">
        <f>work!I472+work!J472</f>
        <v>800200</v>
      </c>
      <c r="G472" s="117"/>
      <c r="H472" s="173" t="str">
        <f>work!L472</f>
        <v>20210308</v>
      </c>
      <c r="I472" s="116">
        <f t="shared" si="12"/>
        <v>1084400</v>
      </c>
      <c r="J472" s="116">
        <f t="shared" si="13"/>
        <v>800200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38797</v>
      </c>
      <c r="F473" s="172">
        <f>work!I473+work!J473</f>
        <v>84601</v>
      </c>
      <c r="G473" s="117"/>
      <c r="H473" s="173" t="str">
        <f>work!L473</f>
        <v>20210209</v>
      </c>
      <c r="I473" s="116">
        <f t="shared" si="12"/>
        <v>38797</v>
      </c>
      <c r="J473" s="116">
        <f t="shared" si="13"/>
        <v>84601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5604737</v>
      </c>
      <c r="F474" s="172">
        <f>work!I474+work!J474</f>
        <v>5984792</v>
      </c>
      <c r="G474" s="117"/>
      <c r="H474" s="173" t="str">
        <f>work!L474</f>
        <v>20210209</v>
      </c>
      <c r="I474" s="116">
        <f t="shared" si="12"/>
        <v>5604737</v>
      </c>
      <c r="J474" s="116">
        <f t="shared" si="13"/>
        <v>5984792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 t="e">
        <f>work!G475+work!H475</f>
        <v>#VALUE!</v>
      </c>
      <c r="F475" s="172" t="e">
        <f>work!I475+work!J475</f>
        <v>#VALUE!</v>
      </c>
      <c r="G475" s="117"/>
      <c r="H475" s="173" t="str">
        <f>work!L475</f>
        <v>No report</v>
      </c>
      <c r="I475" s="116" t="e">
        <f t="shared" si="12"/>
        <v>#VALUE!</v>
      </c>
      <c r="J475" s="116" t="e">
        <f t="shared" si="13"/>
        <v>#VALUE!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5105588</v>
      </c>
      <c r="F477" s="172">
        <f>work!I477+work!J477</f>
        <v>1903466</v>
      </c>
      <c r="G477" s="117"/>
      <c r="H477" s="173" t="str">
        <f>work!L477</f>
        <v>20210209</v>
      </c>
      <c r="I477" s="116">
        <f t="shared" si="12"/>
        <v>5105588</v>
      </c>
      <c r="J477" s="116">
        <f t="shared" si="13"/>
        <v>1903466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126568</v>
      </c>
      <c r="F478" s="172">
        <f>work!I478+work!J478</f>
        <v>500</v>
      </c>
      <c r="G478" s="117"/>
      <c r="H478" s="173" t="str">
        <f>work!L478</f>
        <v>20210209</v>
      </c>
      <c r="I478" s="116">
        <f t="shared" si="12"/>
        <v>126568</v>
      </c>
      <c r="J478" s="116">
        <f t="shared" si="13"/>
        <v>500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1846287</v>
      </c>
      <c r="F479" s="172">
        <f>work!I479+work!J479</f>
        <v>2274343</v>
      </c>
      <c r="G479" s="117"/>
      <c r="H479" s="173" t="str">
        <f>work!L479</f>
        <v>20210308</v>
      </c>
      <c r="I479" s="116">
        <f t="shared" si="12"/>
        <v>1846287</v>
      </c>
      <c r="J479" s="116">
        <f t="shared" si="13"/>
        <v>2274343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>
        <f>work!G480+work!H480</f>
        <v>214233</v>
      </c>
      <c r="F480" s="172">
        <f>work!I480+work!J480</f>
        <v>7200</v>
      </c>
      <c r="G480" s="117"/>
      <c r="H480" s="173" t="str">
        <f>work!L480</f>
        <v>20210209</v>
      </c>
      <c r="I480" s="116">
        <f aca="true" t="shared" si="14" ref="I480:I543">E480</f>
        <v>214233</v>
      </c>
      <c r="J480" s="116">
        <f aca="true" t="shared" si="15" ref="J480:J543">F480</f>
        <v>7200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>
        <f>work!G481+work!H481</f>
        <v>767736</v>
      </c>
      <c r="F481" s="172">
        <f>work!I481+work!J481</f>
        <v>0</v>
      </c>
      <c r="G481" s="117"/>
      <c r="H481" s="173" t="str">
        <f>work!L481</f>
        <v>20210209</v>
      </c>
      <c r="I481" s="116">
        <f t="shared" si="14"/>
        <v>767736</v>
      </c>
      <c r="J481" s="116">
        <f t="shared" si="15"/>
        <v>0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284608</v>
      </c>
      <c r="F482" s="172">
        <f>work!I482+work!J482</f>
        <v>37730</v>
      </c>
      <c r="G482" s="117"/>
      <c r="H482" s="173" t="str">
        <f>work!L482</f>
        <v>20210308</v>
      </c>
      <c r="I482" s="116">
        <f t="shared" si="14"/>
        <v>284608</v>
      </c>
      <c r="J482" s="116">
        <f t="shared" si="15"/>
        <v>37730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144836</v>
      </c>
      <c r="F483" s="172">
        <f>work!I483+work!J483</f>
        <v>8300</v>
      </c>
      <c r="G483" s="117"/>
      <c r="H483" s="173" t="str">
        <f>work!L483</f>
        <v>20210209</v>
      </c>
      <c r="I483" s="116">
        <f t="shared" si="14"/>
        <v>144836</v>
      </c>
      <c r="J483" s="116">
        <f t="shared" si="15"/>
        <v>8300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3982388</v>
      </c>
      <c r="F484" s="172">
        <f>work!I484+work!J484</f>
        <v>106200</v>
      </c>
      <c r="G484" s="117"/>
      <c r="H484" s="173" t="str">
        <f>work!L484</f>
        <v>20210209</v>
      </c>
      <c r="I484" s="116">
        <f t="shared" si="14"/>
        <v>3982388</v>
      </c>
      <c r="J484" s="116">
        <f t="shared" si="15"/>
        <v>106200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 t="e">
        <f>work!G485+work!H485</f>
        <v>#VALUE!</v>
      </c>
      <c r="F485" s="172" t="e">
        <f>work!I485+work!J485</f>
        <v>#VALUE!</v>
      </c>
      <c r="G485" s="117"/>
      <c r="H485" s="173" t="str">
        <f>work!L485</f>
        <v>No report</v>
      </c>
      <c r="I485" s="116" t="e">
        <f t="shared" si="14"/>
        <v>#VALUE!</v>
      </c>
      <c r="J485" s="116" t="e">
        <f t="shared" si="15"/>
        <v>#VALUE!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210152</v>
      </c>
      <c r="F486" s="172">
        <f>work!I486+work!J486</f>
        <v>2303700</v>
      </c>
      <c r="G486" s="117"/>
      <c r="H486" s="173" t="str">
        <f>work!L486</f>
        <v>20210209</v>
      </c>
      <c r="I486" s="116">
        <f t="shared" si="14"/>
        <v>210152</v>
      </c>
      <c r="J486" s="116">
        <f t="shared" si="15"/>
        <v>2303700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255483</v>
      </c>
      <c r="F488" s="172">
        <f>work!I488+work!J488</f>
        <v>43381</v>
      </c>
      <c r="G488" s="117"/>
      <c r="H488" s="173" t="str">
        <f>work!L488</f>
        <v>20210209</v>
      </c>
      <c r="I488" s="116">
        <f t="shared" si="14"/>
        <v>255483</v>
      </c>
      <c r="J488" s="116">
        <f t="shared" si="15"/>
        <v>43381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37302</v>
      </c>
      <c r="F489" s="172">
        <f>work!I489+work!J489</f>
        <v>2635742</v>
      </c>
      <c r="G489" s="117"/>
      <c r="H489" s="173" t="str">
        <f>work!L489</f>
        <v>20210209</v>
      </c>
      <c r="I489" s="116">
        <f t="shared" si="14"/>
        <v>37302</v>
      </c>
      <c r="J489" s="116">
        <f t="shared" si="15"/>
        <v>2635742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250430</v>
      </c>
      <c r="F490" s="172">
        <f>work!I490+work!J490</f>
        <v>0</v>
      </c>
      <c r="G490" s="117"/>
      <c r="H490" s="173" t="str">
        <f>work!L490</f>
        <v>20210209</v>
      </c>
      <c r="I490" s="116">
        <f t="shared" si="14"/>
        <v>250430</v>
      </c>
      <c r="J490" s="116">
        <f t="shared" si="15"/>
        <v>0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2454042</v>
      </c>
      <c r="F491" s="172">
        <f>work!I491+work!J491</f>
        <v>7986900</v>
      </c>
      <c r="G491" s="117"/>
      <c r="H491" s="173" t="str">
        <f>work!L491</f>
        <v>20210209</v>
      </c>
      <c r="I491" s="116">
        <f t="shared" si="14"/>
        <v>2454042</v>
      </c>
      <c r="J491" s="116">
        <f t="shared" si="15"/>
        <v>7986900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1093911</v>
      </c>
      <c r="F492" s="172">
        <f>work!I492+work!J492</f>
        <v>161305</v>
      </c>
      <c r="G492" s="117"/>
      <c r="H492" s="173" t="str">
        <f>work!L492</f>
        <v>20210308</v>
      </c>
      <c r="I492" s="116">
        <f t="shared" si="14"/>
        <v>1093911</v>
      </c>
      <c r="J492" s="116">
        <f t="shared" si="15"/>
        <v>161305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384230</v>
      </c>
      <c r="F493" s="172">
        <f>work!I493+work!J493</f>
        <v>391300</v>
      </c>
      <c r="G493" s="117"/>
      <c r="H493" s="173" t="str">
        <f>work!L493</f>
        <v>20210209</v>
      </c>
      <c r="I493" s="116">
        <f t="shared" si="14"/>
        <v>384230</v>
      </c>
      <c r="J493" s="116">
        <f t="shared" si="15"/>
        <v>391300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377194</v>
      </c>
      <c r="F494" s="172">
        <f>work!I494+work!J494</f>
        <v>125564</v>
      </c>
      <c r="G494" s="117"/>
      <c r="H494" s="173" t="str">
        <f>work!L494</f>
        <v>20210209</v>
      </c>
      <c r="I494" s="116">
        <f t="shared" si="14"/>
        <v>377194</v>
      </c>
      <c r="J494" s="116">
        <f t="shared" si="15"/>
        <v>125564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0</v>
      </c>
      <c r="F495" s="172">
        <f>work!I495+work!J495</f>
        <v>9725</v>
      </c>
      <c r="G495" s="117"/>
      <c r="H495" s="173" t="str">
        <f>work!L495</f>
        <v>20210308</v>
      </c>
      <c r="I495" s="116">
        <f t="shared" si="14"/>
        <v>0</v>
      </c>
      <c r="J495" s="116">
        <f t="shared" si="15"/>
        <v>9725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66500</v>
      </c>
      <c r="F496" s="172">
        <f>work!I496+work!J496</f>
        <v>15850</v>
      </c>
      <c r="G496" s="117"/>
      <c r="H496" s="173" t="str">
        <f>work!L496</f>
        <v>20210209</v>
      </c>
      <c r="I496" s="116">
        <f t="shared" si="14"/>
        <v>66500</v>
      </c>
      <c r="J496" s="116">
        <f t="shared" si="15"/>
        <v>15850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39126</v>
      </c>
      <c r="F497" s="172">
        <f>work!I497+work!J497</f>
        <v>0</v>
      </c>
      <c r="G497" s="117"/>
      <c r="H497" s="173" t="str">
        <f>work!L497</f>
        <v>20210308</v>
      </c>
      <c r="I497" s="116">
        <f t="shared" si="14"/>
        <v>39126</v>
      </c>
      <c r="J497" s="116">
        <f t="shared" si="15"/>
        <v>0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100808</v>
      </c>
      <c r="F498" s="172">
        <f>work!I498+work!J498</f>
        <v>213300</v>
      </c>
      <c r="G498" s="117"/>
      <c r="H498" s="173" t="str">
        <f>work!L498</f>
        <v>20210209</v>
      </c>
      <c r="I498" s="116">
        <f t="shared" si="14"/>
        <v>100808</v>
      </c>
      <c r="J498" s="116">
        <f t="shared" si="15"/>
        <v>213300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>
        <f>work!G499+work!H499</f>
        <v>26680</v>
      </c>
      <c r="F499" s="172">
        <f>work!I499+work!J499</f>
        <v>992246</v>
      </c>
      <c r="G499" s="117"/>
      <c r="H499" s="173" t="str">
        <f>work!L499</f>
        <v>20210308</v>
      </c>
      <c r="I499" s="116">
        <f t="shared" si="14"/>
        <v>26680</v>
      </c>
      <c r="J499" s="116">
        <f t="shared" si="15"/>
        <v>992246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258961</v>
      </c>
      <c r="F500" s="172">
        <f>work!I500+work!J500</f>
        <v>5300</v>
      </c>
      <c r="G500" s="117"/>
      <c r="H500" s="173" t="str">
        <f>work!L500</f>
        <v>20210308</v>
      </c>
      <c r="I500" s="116">
        <f t="shared" si="14"/>
        <v>258961</v>
      </c>
      <c r="J500" s="116">
        <f t="shared" si="15"/>
        <v>5300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>
        <f>work!G501+work!H501</f>
        <v>215594</v>
      </c>
      <c r="F501" s="172">
        <f>work!I501+work!J501</f>
        <v>118915</v>
      </c>
      <c r="G501" s="117"/>
      <c r="H501" s="173" t="str">
        <f>work!L501</f>
        <v>20210308</v>
      </c>
      <c r="I501" s="116">
        <f t="shared" si="14"/>
        <v>215594</v>
      </c>
      <c r="J501" s="116">
        <f t="shared" si="15"/>
        <v>118915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>
        <f>work!G502+work!H502</f>
        <v>37800</v>
      </c>
      <c r="F502" s="172">
        <f>work!I502+work!J502</f>
        <v>151631</v>
      </c>
      <c r="G502" s="117"/>
      <c r="H502" s="173" t="s">
        <v>9</v>
      </c>
      <c r="I502" s="116">
        <f t="shared" si="14"/>
        <v>37800</v>
      </c>
      <c r="J502" s="116">
        <f t="shared" si="15"/>
        <v>151631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56900</v>
      </c>
      <c r="F503" s="172">
        <f>work!I503+work!J503</f>
        <v>337277</v>
      </c>
      <c r="G503" s="117"/>
      <c r="H503" s="173" t="str">
        <f>work!L503</f>
        <v>20210308</v>
      </c>
      <c r="I503" s="116">
        <f t="shared" si="14"/>
        <v>56900</v>
      </c>
      <c r="J503" s="116">
        <f t="shared" si="15"/>
        <v>337277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3740</v>
      </c>
      <c r="F504" s="172">
        <f>work!I504+work!J504</f>
        <v>22000</v>
      </c>
      <c r="G504" s="117"/>
      <c r="H504" s="173" t="str">
        <f>work!L504</f>
        <v>20210308</v>
      </c>
      <c r="I504" s="116">
        <f t="shared" si="14"/>
        <v>3740</v>
      </c>
      <c r="J504" s="116">
        <f t="shared" si="15"/>
        <v>22000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26022</v>
      </c>
      <c r="F505" s="172">
        <f>work!I505+work!J505</f>
        <v>0</v>
      </c>
      <c r="G505" s="117"/>
      <c r="H505" s="173" t="str">
        <f>work!L505</f>
        <v>20210209</v>
      </c>
      <c r="I505" s="116">
        <f t="shared" si="14"/>
        <v>26022</v>
      </c>
      <c r="J505" s="116">
        <f t="shared" si="15"/>
        <v>0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155696</v>
      </c>
      <c r="F506" s="172">
        <f>work!I506+work!J506</f>
        <v>23401</v>
      </c>
      <c r="G506" s="117"/>
      <c r="H506" s="173" t="str">
        <f>work!L506</f>
        <v>20210308</v>
      </c>
      <c r="I506" s="116">
        <f t="shared" si="14"/>
        <v>155696</v>
      </c>
      <c r="J506" s="116">
        <f t="shared" si="15"/>
        <v>23401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32145</v>
      </c>
      <c r="F507" s="172">
        <f>work!I507+work!J507</f>
        <v>160308</v>
      </c>
      <c r="G507" s="117"/>
      <c r="H507" s="173" t="str">
        <f>work!L507</f>
        <v>20210308</v>
      </c>
      <c r="I507" s="116">
        <f t="shared" si="14"/>
        <v>32145</v>
      </c>
      <c r="J507" s="116">
        <f t="shared" si="15"/>
        <v>160308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 t="e">
        <f>work!G508+work!H508</f>
        <v>#VALUE!</v>
      </c>
      <c r="F508" s="172" t="e">
        <f>work!I508+work!J508</f>
        <v>#VALUE!</v>
      </c>
      <c r="G508" s="117"/>
      <c r="H508" s="173" t="str">
        <f>work!L508</f>
        <v>No report</v>
      </c>
      <c r="I508" s="116" t="e">
        <f t="shared" si="14"/>
        <v>#VALUE!</v>
      </c>
      <c r="J508" s="116" t="e">
        <f t="shared" si="15"/>
        <v>#VALUE!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302817</v>
      </c>
      <c r="F509" s="172">
        <f>work!I509+work!J509</f>
        <v>303930</v>
      </c>
      <c r="G509" s="117"/>
      <c r="H509" s="173" t="str">
        <f>work!L509</f>
        <v>20210209</v>
      </c>
      <c r="I509" s="116">
        <f t="shared" si="14"/>
        <v>302817</v>
      </c>
      <c r="J509" s="116">
        <f t="shared" si="15"/>
        <v>303930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2084310</v>
      </c>
      <c r="F510" s="172">
        <f>work!I510+work!J510</f>
        <v>853780</v>
      </c>
      <c r="G510" s="117"/>
      <c r="H510" s="173" t="str">
        <f>work!L510</f>
        <v>20210209</v>
      </c>
      <c r="I510" s="116">
        <f t="shared" si="14"/>
        <v>2084310</v>
      </c>
      <c r="J510" s="116">
        <f t="shared" si="15"/>
        <v>853780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650108</v>
      </c>
      <c r="F511" s="172">
        <f>work!I511+work!J511</f>
        <v>596858</v>
      </c>
      <c r="G511" s="117"/>
      <c r="H511" s="173" t="str">
        <f>work!L511</f>
        <v>20210308</v>
      </c>
      <c r="I511" s="116">
        <f t="shared" si="14"/>
        <v>650108</v>
      </c>
      <c r="J511" s="116">
        <f t="shared" si="15"/>
        <v>596858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>
        <f>work!G512+work!H512</f>
        <v>1409</v>
      </c>
      <c r="F512" s="172">
        <f>work!I512+work!J512</f>
        <v>0</v>
      </c>
      <c r="G512" s="117"/>
      <c r="H512" s="173" t="str">
        <f>work!L512</f>
        <v>20210107</v>
      </c>
      <c r="I512" s="116">
        <f t="shared" si="14"/>
        <v>1409</v>
      </c>
      <c r="J512" s="116">
        <f t="shared" si="15"/>
        <v>0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585148</v>
      </c>
      <c r="F513" s="172">
        <f>work!I513+work!J513</f>
        <v>1334053</v>
      </c>
      <c r="G513" s="117"/>
      <c r="H513" s="173" t="str">
        <f>work!L513</f>
        <v>20210308</v>
      </c>
      <c r="I513" s="116">
        <f t="shared" si="14"/>
        <v>585148</v>
      </c>
      <c r="J513" s="116">
        <f t="shared" si="15"/>
        <v>1334053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2079340</v>
      </c>
      <c r="F514" s="172">
        <f>work!I514+work!J514</f>
        <v>1130950</v>
      </c>
      <c r="G514" s="117"/>
      <c r="H514" s="173" t="str">
        <f>work!L514</f>
        <v>20210308</v>
      </c>
      <c r="I514" s="116">
        <f t="shared" si="14"/>
        <v>2079340</v>
      </c>
      <c r="J514" s="116">
        <f t="shared" si="15"/>
        <v>1130950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1567091</v>
      </c>
      <c r="F516" s="172">
        <f>work!I516+work!J516</f>
        <v>25485129</v>
      </c>
      <c r="G516" s="117"/>
      <c r="H516" s="173" t="str">
        <f>work!L516</f>
        <v>20210308</v>
      </c>
      <c r="I516" s="116">
        <f t="shared" si="14"/>
        <v>1567091</v>
      </c>
      <c r="J516" s="116">
        <f t="shared" si="15"/>
        <v>25485129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>
        <f>work!G517+work!H517</f>
        <v>310106</v>
      </c>
      <c r="F517" s="172">
        <f>work!I517+work!J517</f>
        <v>11000</v>
      </c>
      <c r="G517" s="117"/>
      <c r="H517" s="173" t="str">
        <f>work!L517</f>
        <v>20210308</v>
      </c>
      <c r="I517" s="116">
        <f t="shared" si="14"/>
        <v>310106</v>
      </c>
      <c r="J517" s="116">
        <f t="shared" si="15"/>
        <v>11000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>
        <f>work!G518+work!H518</f>
        <v>2731698</v>
      </c>
      <c r="F518" s="172">
        <f>work!I518+work!J518</f>
        <v>1373646</v>
      </c>
      <c r="G518" s="117"/>
      <c r="H518" s="173" t="str">
        <f>work!L518</f>
        <v>20210308</v>
      </c>
      <c r="I518" s="116">
        <f t="shared" si="14"/>
        <v>2731698</v>
      </c>
      <c r="J518" s="116">
        <f t="shared" si="15"/>
        <v>1373646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484955</v>
      </c>
      <c r="F519" s="172">
        <f>work!I519+work!J519</f>
        <v>0</v>
      </c>
      <c r="G519" s="117"/>
      <c r="H519" s="173" t="str">
        <f>work!L519</f>
        <v>20210209</v>
      </c>
      <c r="I519" s="116">
        <f t="shared" si="14"/>
        <v>484955</v>
      </c>
      <c r="J519" s="116">
        <f t="shared" si="15"/>
        <v>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>
        <f>work!G520+work!H520</f>
        <v>14000</v>
      </c>
      <c r="F520" s="172">
        <f>work!I520+work!J520</f>
        <v>0</v>
      </c>
      <c r="G520" s="117"/>
      <c r="H520" s="173" t="str">
        <f>work!L520</f>
        <v>20210209</v>
      </c>
      <c r="I520" s="116">
        <f t="shared" si="14"/>
        <v>14000</v>
      </c>
      <c r="J520" s="116">
        <f t="shared" si="15"/>
        <v>0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2612429</v>
      </c>
      <c r="F521" s="172">
        <f>work!I521+work!J521</f>
        <v>1642951</v>
      </c>
      <c r="G521" s="117"/>
      <c r="H521" s="173" t="str">
        <f>work!L521</f>
        <v>20210209</v>
      </c>
      <c r="I521" s="116">
        <f t="shared" si="14"/>
        <v>2612429</v>
      </c>
      <c r="J521" s="116">
        <f t="shared" si="15"/>
        <v>1642951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>
        <f>work!G522+work!H522</f>
        <v>297766</v>
      </c>
      <c r="F522" s="172">
        <f>work!I522+work!J522</f>
        <v>31250</v>
      </c>
      <c r="G522" s="117"/>
      <c r="H522" s="173" t="str">
        <f>work!L522</f>
        <v>20210308</v>
      </c>
      <c r="I522" s="116">
        <f t="shared" si="14"/>
        <v>297766</v>
      </c>
      <c r="J522" s="116">
        <f t="shared" si="15"/>
        <v>31250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>
        <f>work!G523+work!H523</f>
        <v>35685</v>
      </c>
      <c r="F523" s="172">
        <f>work!I523+work!J523</f>
        <v>20</v>
      </c>
      <c r="G523" s="117"/>
      <c r="H523" s="173" t="str">
        <f>work!L523</f>
        <v>20210209</v>
      </c>
      <c r="I523" s="116">
        <f t="shared" si="14"/>
        <v>35685</v>
      </c>
      <c r="J523" s="116">
        <f t="shared" si="15"/>
        <v>20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1657986</v>
      </c>
      <c r="F524" s="172">
        <f>work!I524+work!J524</f>
        <v>25081688</v>
      </c>
      <c r="G524" s="117"/>
      <c r="H524" s="173" t="str">
        <f>work!L524</f>
        <v>20210308</v>
      </c>
      <c r="I524" s="116">
        <f t="shared" si="14"/>
        <v>1657986</v>
      </c>
      <c r="J524" s="116">
        <f t="shared" si="15"/>
        <v>25081688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17068</v>
      </c>
      <c r="F525" s="172">
        <f>work!I525+work!J525</f>
        <v>0</v>
      </c>
      <c r="G525" s="117"/>
      <c r="H525" s="173" t="str">
        <f>work!L525</f>
        <v>20210209</v>
      </c>
      <c r="I525" s="116">
        <f t="shared" si="14"/>
        <v>17068</v>
      </c>
      <c r="J525" s="116">
        <f t="shared" si="15"/>
        <v>0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9701016</v>
      </c>
      <c r="F526" s="172">
        <f>work!I526+work!J526</f>
        <v>1342230</v>
      </c>
      <c r="G526" s="117"/>
      <c r="H526" s="173" t="str">
        <f>work!L526</f>
        <v>20210209</v>
      </c>
      <c r="I526" s="116">
        <f t="shared" si="14"/>
        <v>9701016</v>
      </c>
      <c r="J526" s="116">
        <f t="shared" si="15"/>
        <v>1342230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89356</v>
      </c>
      <c r="F527" s="172">
        <f>work!I527+work!J527</f>
        <v>1509</v>
      </c>
      <c r="G527" s="117"/>
      <c r="H527" s="173" t="str">
        <f>work!L527</f>
        <v>20210209</v>
      </c>
      <c r="I527" s="116">
        <f t="shared" si="14"/>
        <v>89356</v>
      </c>
      <c r="J527" s="116">
        <f t="shared" si="15"/>
        <v>1509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 t="e">
        <f>work!G528+work!H528</f>
        <v>#VALUE!</v>
      </c>
      <c r="F528" s="172" t="e">
        <f>work!I528+work!J528</f>
        <v>#VALUE!</v>
      </c>
      <c r="G528" s="117"/>
      <c r="H528" s="173" t="str">
        <f>work!L528</f>
        <v>No report</v>
      </c>
      <c r="I528" s="116" t="e">
        <f t="shared" si="14"/>
        <v>#VALUE!</v>
      </c>
      <c r="J528" s="116" t="e">
        <f t="shared" si="15"/>
        <v>#VALUE!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694803</v>
      </c>
      <c r="F529" s="172">
        <f>work!I529+work!J529</f>
        <v>47977</v>
      </c>
      <c r="G529" s="117"/>
      <c r="H529" s="173" t="str">
        <f>work!L529</f>
        <v>20210209</v>
      </c>
      <c r="I529" s="116">
        <f t="shared" si="14"/>
        <v>694803</v>
      </c>
      <c r="J529" s="116">
        <f t="shared" si="15"/>
        <v>47977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 t="e">
        <f>work!G530+work!H530</f>
        <v>#VALUE!</v>
      </c>
      <c r="F530" s="172" t="e">
        <f>work!I530+work!J530</f>
        <v>#VALUE!</v>
      </c>
      <c r="G530" s="117"/>
      <c r="H530" s="173" t="str">
        <f>work!L530</f>
        <v>No report</v>
      </c>
      <c r="I530" s="116" t="e">
        <f t="shared" si="14"/>
        <v>#VALUE!</v>
      </c>
      <c r="J530" s="116" t="e">
        <f t="shared" si="15"/>
        <v>#VALUE!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355132</v>
      </c>
      <c r="F531" s="172">
        <f>work!I531+work!J531</f>
        <v>87075</v>
      </c>
      <c r="G531" s="117"/>
      <c r="H531" s="173" t="str">
        <f>work!L531</f>
        <v>20210209</v>
      </c>
      <c r="I531" s="116">
        <f t="shared" si="14"/>
        <v>355132</v>
      </c>
      <c r="J531" s="116">
        <f t="shared" si="15"/>
        <v>87075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1500</v>
      </c>
      <c r="F532" s="172">
        <f>work!I532+work!J532</f>
        <v>93395</v>
      </c>
      <c r="G532" s="117"/>
      <c r="H532" s="173" t="str">
        <f>work!L532</f>
        <v>20210209</v>
      </c>
      <c r="I532" s="116">
        <f t="shared" si="14"/>
        <v>1500</v>
      </c>
      <c r="J532" s="116">
        <f t="shared" si="15"/>
        <v>93395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210735</v>
      </c>
      <c r="F533" s="172">
        <f>work!I533+work!J533</f>
        <v>0</v>
      </c>
      <c r="G533" s="117"/>
      <c r="H533" s="173" t="str">
        <f>work!L533</f>
        <v>20210107</v>
      </c>
      <c r="I533" s="116">
        <f t="shared" si="14"/>
        <v>210735</v>
      </c>
      <c r="J533" s="116">
        <f t="shared" si="15"/>
        <v>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100070</v>
      </c>
      <c r="F534" s="172">
        <f>work!I534+work!J534</f>
        <v>130435</v>
      </c>
      <c r="G534" s="117"/>
      <c r="H534" s="173" t="str">
        <f>work!L534</f>
        <v>20210308</v>
      </c>
      <c r="I534" s="116">
        <f t="shared" si="14"/>
        <v>100070</v>
      </c>
      <c r="J534" s="116">
        <f t="shared" si="15"/>
        <v>130435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65269</v>
      </c>
      <c r="F535" s="172">
        <f>work!I535+work!J535</f>
        <v>30325</v>
      </c>
      <c r="G535" s="117"/>
      <c r="H535" s="173" t="str">
        <f>work!L535</f>
        <v>20210209</v>
      </c>
      <c r="I535" s="116">
        <f t="shared" si="14"/>
        <v>65269</v>
      </c>
      <c r="J535" s="116">
        <f t="shared" si="15"/>
        <v>30325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194427</v>
      </c>
      <c r="F536" s="172">
        <f>work!I536+work!J536</f>
        <v>0</v>
      </c>
      <c r="G536" s="117"/>
      <c r="H536" s="173" t="str">
        <f>work!L536</f>
        <v>20210209</v>
      </c>
      <c r="I536" s="116">
        <f t="shared" si="14"/>
        <v>194427</v>
      </c>
      <c r="J536" s="116">
        <f t="shared" si="15"/>
        <v>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66850</v>
      </c>
      <c r="F537" s="172">
        <f>work!I537+work!J537</f>
        <v>240576</v>
      </c>
      <c r="G537" s="117"/>
      <c r="H537" s="173" t="str">
        <f>work!L537</f>
        <v>20210308</v>
      </c>
      <c r="I537" s="116">
        <f t="shared" si="14"/>
        <v>66850</v>
      </c>
      <c r="J537" s="116">
        <f t="shared" si="15"/>
        <v>240576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361799</v>
      </c>
      <c r="F538" s="172">
        <f>work!I538+work!J538</f>
        <v>0</v>
      </c>
      <c r="G538" s="117"/>
      <c r="H538" s="173" t="str">
        <f>work!L538</f>
        <v>20210209</v>
      </c>
      <c r="I538" s="116">
        <f t="shared" si="14"/>
        <v>361799</v>
      </c>
      <c r="J538" s="116">
        <f t="shared" si="15"/>
        <v>0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139347</v>
      </c>
      <c r="F539" s="172">
        <f>work!I539+work!J539</f>
        <v>20550</v>
      </c>
      <c r="G539" s="117"/>
      <c r="H539" s="173" t="str">
        <f>work!L539</f>
        <v>20210209</v>
      </c>
      <c r="I539" s="116">
        <f t="shared" si="14"/>
        <v>139347</v>
      </c>
      <c r="J539" s="116">
        <f t="shared" si="15"/>
        <v>20550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1580041</v>
      </c>
      <c r="F540" s="172">
        <f>work!I540+work!J540</f>
        <v>195681</v>
      </c>
      <c r="G540" s="117"/>
      <c r="H540" s="173" t="str">
        <f>work!L540</f>
        <v>20210209</v>
      </c>
      <c r="I540" s="116">
        <f t="shared" si="14"/>
        <v>1580041</v>
      </c>
      <c r="J540" s="116">
        <f t="shared" si="15"/>
        <v>195681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>
        <f>work!G541+work!H541</f>
        <v>737380</v>
      </c>
      <c r="F541" s="172">
        <f>work!I541+work!J541</f>
        <v>1621401</v>
      </c>
      <c r="G541" s="117"/>
      <c r="H541" s="173" t="str">
        <f>work!L541</f>
        <v>20210209</v>
      </c>
      <c r="I541" s="116">
        <f t="shared" si="14"/>
        <v>737380</v>
      </c>
      <c r="J541" s="116">
        <f t="shared" si="15"/>
        <v>1621401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129885</v>
      </c>
      <c r="F542" s="172">
        <f>work!I542+work!J542</f>
        <v>9250</v>
      </c>
      <c r="G542" s="117"/>
      <c r="H542" s="173" t="str">
        <f>work!L542</f>
        <v>20210209</v>
      </c>
      <c r="I542" s="116">
        <f t="shared" si="14"/>
        <v>129885</v>
      </c>
      <c r="J542" s="116">
        <f t="shared" si="15"/>
        <v>9250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38072</v>
      </c>
      <c r="F543" s="172">
        <f>work!I543+work!J543</f>
        <v>15500</v>
      </c>
      <c r="G543" s="117"/>
      <c r="H543" s="173" t="str">
        <f>work!L543</f>
        <v>20210209</v>
      </c>
      <c r="I543" s="116">
        <f t="shared" si="14"/>
        <v>38072</v>
      </c>
      <c r="J543" s="116">
        <f t="shared" si="15"/>
        <v>15500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486379</v>
      </c>
      <c r="F544" s="172">
        <f>work!I544+work!J544</f>
        <v>319487</v>
      </c>
      <c r="G544" s="117"/>
      <c r="H544" s="173" t="str">
        <f>work!L544</f>
        <v>20210209</v>
      </c>
      <c r="I544" s="116">
        <f aca="true" t="shared" si="16" ref="I544:I598">E544</f>
        <v>486379</v>
      </c>
      <c r="J544" s="116">
        <f aca="true" t="shared" si="17" ref="J544:J598">F544</f>
        <v>319487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75330</v>
      </c>
      <c r="F545" s="172">
        <f>work!I545+work!J545</f>
        <v>70250</v>
      </c>
      <c r="G545" s="117"/>
      <c r="H545" s="173" t="str">
        <f>work!L545</f>
        <v>20210209</v>
      </c>
      <c r="I545" s="116">
        <f t="shared" si="16"/>
        <v>75330</v>
      </c>
      <c r="J545" s="116">
        <f t="shared" si="17"/>
        <v>70250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50165</v>
      </c>
      <c r="F546" s="172">
        <f>work!I546+work!J546</f>
        <v>0</v>
      </c>
      <c r="G546" s="117"/>
      <c r="H546" s="173" t="str">
        <f>work!L546</f>
        <v>20210209</v>
      </c>
      <c r="I546" s="116">
        <f t="shared" si="16"/>
        <v>50165</v>
      </c>
      <c r="J546" s="116">
        <f t="shared" si="17"/>
        <v>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2371168</v>
      </c>
      <c r="F547" s="172">
        <f>work!I547+work!J547</f>
        <v>68525</v>
      </c>
      <c r="G547" s="117"/>
      <c r="H547" s="173" t="str">
        <f>work!L547</f>
        <v>20210308</v>
      </c>
      <c r="I547" s="116">
        <f t="shared" si="16"/>
        <v>2371168</v>
      </c>
      <c r="J547" s="116">
        <f t="shared" si="17"/>
        <v>68525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34157</v>
      </c>
      <c r="F548" s="172">
        <f>work!I548+work!J548</f>
        <v>1600</v>
      </c>
      <c r="G548" s="117"/>
      <c r="H548" s="173" t="str">
        <f>work!L548</f>
        <v>20210209</v>
      </c>
      <c r="I548" s="116">
        <f t="shared" si="16"/>
        <v>34157</v>
      </c>
      <c r="J548" s="116">
        <f t="shared" si="17"/>
        <v>1600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48179</v>
      </c>
      <c r="F549" s="172">
        <f>work!I549+work!J549</f>
        <v>5332</v>
      </c>
      <c r="G549" s="117"/>
      <c r="H549" s="173" t="str">
        <f>work!L549</f>
        <v>20210308</v>
      </c>
      <c r="I549" s="116">
        <f t="shared" si="16"/>
        <v>48179</v>
      </c>
      <c r="J549" s="116">
        <f t="shared" si="17"/>
        <v>5332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145561</v>
      </c>
      <c r="F550" s="172">
        <f>work!I550+work!J550</f>
        <v>4950</v>
      </c>
      <c r="G550" s="117"/>
      <c r="H550" s="173" t="str">
        <f>work!L550</f>
        <v>20210209</v>
      </c>
      <c r="I550" s="116">
        <f t="shared" si="16"/>
        <v>145561</v>
      </c>
      <c r="J550" s="116">
        <f t="shared" si="17"/>
        <v>4950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946380</v>
      </c>
      <c r="F551" s="172">
        <f>work!I551+work!J551</f>
        <v>276650</v>
      </c>
      <c r="G551" s="117"/>
      <c r="H551" s="173" t="str">
        <f>work!L551</f>
        <v>20210308</v>
      </c>
      <c r="I551" s="116">
        <f t="shared" si="16"/>
        <v>946380</v>
      </c>
      <c r="J551" s="116">
        <f t="shared" si="17"/>
        <v>276650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159425</v>
      </c>
      <c r="F553" s="172">
        <f>work!I553+work!J553</f>
        <v>186463</v>
      </c>
      <c r="G553" s="117"/>
      <c r="H553" s="173" t="str">
        <f>work!L553</f>
        <v>20210209</v>
      </c>
      <c r="I553" s="116">
        <f t="shared" si="16"/>
        <v>159425</v>
      </c>
      <c r="J553" s="116">
        <f t="shared" si="17"/>
        <v>186463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707276</v>
      </c>
      <c r="F554" s="172">
        <f>work!I554+work!J554</f>
        <v>261750</v>
      </c>
      <c r="G554" s="117"/>
      <c r="H554" s="173" t="str">
        <f>work!L554</f>
        <v>20210308</v>
      </c>
      <c r="I554" s="116">
        <f t="shared" si="16"/>
        <v>707276</v>
      </c>
      <c r="J554" s="116">
        <f t="shared" si="17"/>
        <v>261750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343273</v>
      </c>
      <c r="F555" s="172">
        <f>work!I555+work!J555</f>
        <v>718070</v>
      </c>
      <c r="G555" s="117"/>
      <c r="H555" s="173" t="str">
        <f>work!L555</f>
        <v>20210209</v>
      </c>
      <c r="I555" s="116">
        <f t="shared" si="16"/>
        <v>343273</v>
      </c>
      <c r="J555" s="116">
        <f t="shared" si="17"/>
        <v>718070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2669996</v>
      </c>
      <c r="F556" s="172">
        <f>work!I556+work!J556</f>
        <v>2500</v>
      </c>
      <c r="G556" s="117"/>
      <c r="H556" s="173" t="str">
        <f>work!L556</f>
        <v>20210209</v>
      </c>
      <c r="I556" s="116">
        <f t="shared" si="16"/>
        <v>2669996</v>
      </c>
      <c r="J556" s="116">
        <f t="shared" si="17"/>
        <v>2500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4303094</v>
      </c>
      <c r="F557" s="172">
        <f>work!I557+work!J557</f>
        <v>1526701</v>
      </c>
      <c r="G557" s="117"/>
      <c r="H557" s="173" t="s">
        <v>9</v>
      </c>
      <c r="I557" s="116">
        <f t="shared" si="16"/>
        <v>4303094</v>
      </c>
      <c r="J557" s="116">
        <f t="shared" si="17"/>
        <v>1526701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916803</v>
      </c>
      <c r="F558" s="172">
        <f>work!I558+work!J558</f>
        <v>3100</v>
      </c>
      <c r="G558" s="117"/>
      <c r="H558" s="173" t="str">
        <f>work!L558</f>
        <v>20210209</v>
      </c>
      <c r="I558" s="116">
        <f t="shared" si="16"/>
        <v>916803</v>
      </c>
      <c r="J558" s="116">
        <f t="shared" si="17"/>
        <v>3100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215568</v>
      </c>
      <c r="F559" s="172">
        <f>work!I559+work!J559</f>
        <v>52721</v>
      </c>
      <c r="G559" s="117"/>
      <c r="H559" s="173" t="str">
        <f>work!L559</f>
        <v>20210209</v>
      </c>
      <c r="I559" s="116">
        <f t="shared" si="16"/>
        <v>215568</v>
      </c>
      <c r="J559" s="116">
        <f t="shared" si="17"/>
        <v>52721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>
        <f>work!G560+work!H560</f>
        <v>284288</v>
      </c>
      <c r="F560" s="172">
        <f>work!I560+work!J560</f>
        <v>130285</v>
      </c>
      <c r="G560" s="117"/>
      <c r="H560" s="173" t="str">
        <f>work!L560</f>
        <v>20210308</v>
      </c>
      <c r="I560" s="116">
        <f t="shared" si="16"/>
        <v>284288</v>
      </c>
      <c r="J560" s="116">
        <f t="shared" si="17"/>
        <v>130285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256769</v>
      </c>
      <c r="F561" s="172">
        <f>work!I561+work!J561</f>
        <v>73920</v>
      </c>
      <c r="G561" s="117"/>
      <c r="H561" s="173" t="str">
        <f>work!L561</f>
        <v>20210209</v>
      </c>
      <c r="I561" s="116">
        <f t="shared" si="16"/>
        <v>256769</v>
      </c>
      <c r="J561" s="116">
        <f t="shared" si="17"/>
        <v>73920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2015525</v>
      </c>
      <c r="F562" s="172">
        <f>work!I562+work!J562</f>
        <v>1927764</v>
      </c>
      <c r="G562" s="117"/>
      <c r="H562" s="173" t="str">
        <f>work!L562</f>
        <v>20210209</v>
      </c>
      <c r="I562" s="116">
        <f t="shared" si="16"/>
        <v>2015525</v>
      </c>
      <c r="J562" s="116">
        <f t="shared" si="17"/>
        <v>1927764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762165</v>
      </c>
      <c r="F563" s="172">
        <f>work!I563+work!J563</f>
        <v>187250</v>
      </c>
      <c r="G563" s="117"/>
      <c r="H563" s="173" t="str">
        <f>work!L563</f>
        <v>20210308</v>
      </c>
      <c r="I563" s="116">
        <f t="shared" si="16"/>
        <v>762165</v>
      </c>
      <c r="J563" s="116">
        <f t="shared" si="17"/>
        <v>187250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1077863</v>
      </c>
      <c r="F564" s="172">
        <f>work!I564+work!J564</f>
        <v>61800</v>
      </c>
      <c r="G564" s="117"/>
      <c r="H564" s="173" t="str">
        <f>work!L564</f>
        <v>20210209</v>
      </c>
      <c r="I564" s="116">
        <f t="shared" si="16"/>
        <v>1077863</v>
      </c>
      <c r="J564" s="116">
        <f t="shared" si="17"/>
        <v>61800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3628394</v>
      </c>
      <c r="F565" s="172">
        <f>work!I565+work!J565</f>
        <v>43900</v>
      </c>
      <c r="G565" s="117"/>
      <c r="H565" s="173" t="str">
        <f>work!L565</f>
        <v>20210209</v>
      </c>
      <c r="I565" s="116">
        <f t="shared" si="16"/>
        <v>3628394</v>
      </c>
      <c r="J565" s="116">
        <f t="shared" si="17"/>
        <v>43900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440794</v>
      </c>
      <c r="F566" s="172">
        <f>work!I566+work!J566</f>
        <v>11866984</v>
      </c>
      <c r="G566" s="117"/>
      <c r="H566" s="173" t="str">
        <f>work!L566</f>
        <v>20210209</v>
      </c>
      <c r="I566" s="116">
        <f t="shared" si="16"/>
        <v>440794</v>
      </c>
      <c r="J566" s="116">
        <f t="shared" si="17"/>
        <v>11866984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464729</v>
      </c>
      <c r="F567" s="172">
        <f>work!I567+work!J567</f>
        <v>18427</v>
      </c>
      <c r="G567" s="117"/>
      <c r="H567" s="173" t="str">
        <f>work!L567</f>
        <v>20210209</v>
      </c>
      <c r="I567" s="116">
        <f t="shared" si="16"/>
        <v>464729</v>
      </c>
      <c r="J567" s="116">
        <f t="shared" si="17"/>
        <v>18427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190197</v>
      </c>
      <c r="F568" s="172">
        <f>work!I568+work!J568</f>
        <v>16600</v>
      </c>
      <c r="G568" s="117"/>
      <c r="H568" s="173" t="str">
        <f>work!L568</f>
        <v>20210209</v>
      </c>
      <c r="I568" s="116">
        <f t="shared" si="16"/>
        <v>190197</v>
      </c>
      <c r="J568" s="116">
        <f t="shared" si="17"/>
        <v>16600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2593464</v>
      </c>
      <c r="F569" s="172">
        <f>work!I569+work!J569</f>
        <v>113019</v>
      </c>
      <c r="G569" s="117"/>
      <c r="H569" s="173" t="str">
        <f>work!L569</f>
        <v>20210209</v>
      </c>
      <c r="I569" s="116">
        <f t="shared" si="16"/>
        <v>2593464</v>
      </c>
      <c r="J569" s="116">
        <f t="shared" si="17"/>
        <v>113019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476815</v>
      </c>
      <c r="F570" s="172">
        <f>work!I570+work!J570</f>
        <v>454015</v>
      </c>
      <c r="G570" s="117"/>
      <c r="H570" s="173" t="str">
        <f>work!L570</f>
        <v>20210308</v>
      </c>
      <c r="I570" s="116">
        <f t="shared" si="16"/>
        <v>476815</v>
      </c>
      <c r="J570" s="116">
        <f t="shared" si="17"/>
        <v>454015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3039852</v>
      </c>
      <c r="F571" s="172">
        <f>work!I571+work!J571</f>
        <v>2879885</v>
      </c>
      <c r="G571" s="117"/>
      <c r="H571" s="173" t="str">
        <f>work!L571</f>
        <v>20210308</v>
      </c>
      <c r="I571" s="116">
        <f t="shared" si="16"/>
        <v>3039852</v>
      </c>
      <c r="J571" s="116">
        <f t="shared" si="17"/>
        <v>2879885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10043872</v>
      </c>
      <c r="F572" s="172">
        <f>work!I572+work!J572</f>
        <v>472800</v>
      </c>
      <c r="G572" s="117"/>
      <c r="H572" s="173" t="str">
        <f>work!L572</f>
        <v>20210308</v>
      </c>
      <c r="I572" s="116">
        <f t="shared" si="16"/>
        <v>10043872</v>
      </c>
      <c r="J572" s="116">
        <f t="shared" si="17"/>
        <v>472800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4162661</v>
      </c>
      <c r="F573" s="172">
        <f>work!I573+work!J573</f>
        <v>336190</v>
      </c>
      <c r="G573" s="117"/>
      <c r="H573" s="173" t="str">
        <f>work!L573</f>
        <v>20210209</v>
      </c>
      <c r="I573" s="116">
        <f t="shared" si="16"/>
        <v>4162661</v>
      </c>
      <c r="J573" s="116">
        <f t="shared" si="17"/>
        <v>336190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3300</v>
      </c>
      <c r="F574" s="172">
        <f>work!I574+work!J574</f>
        <v>0</v>
      </c>
      <c r="G574" s="117"/>
      <c r="H574" s="173" t="str">
        <f>work!L574</f>
        <v>20210209</v>
      </c>
      <c r="I574" s="116">
        <f t="shared" si="16"/>
        <v>3300</v>
      </c>
      <c r="J574" s="116">
        <f t="shared" si="17"/>
        <v>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103144</v>
      </c>
      <c r="F575" s="172">
        <f>work!I575+work!J575</f>
        <v>47980</v>
      </c>
      <c r="G575" s="117"/>
      <c r="H575" s="173" t="str">
        <f>work!L575</f>
        <v>20210209</v>
      </c>
      <c r="I575" s="116">
        <f t="shared" si="16"/>
        <v>103144</v>
      </c>
      <c r="J575" s="116">
        <f t="shared" si="17"/>
        <v>47980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46335</v>
      </c>
      <c r="F576" s="172">
        <f>work!I576+work!J576</f>
        <v>0</v>
      </c>
      <c r="G576" s="117"/>
      <c r="H576" s="173" t="str">
        <f>work!L576</f>
        <v>20210308</v>
      </c>
      <c r="I576" s="116">
        <f t="shared" si="16"/>
        <v>46335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30552</v>
      </c>
      <c r="F577" s="172">
        <f>work!I577+work!J577</f>
        <v>0</v>
      </c>
      <c r="G577" s="117"/>
      <c r="H577" s="173" t="str">
        <f>work!L577</f>
        <v>20210308</v>
      </c>
      <c r="I577" s="116">
        <f t="shared" si="16"/>
        <v>30552</v>
      </c>
      <c r="J577" s="116">
        <f t="shared" si="17"/>
        <v>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164919</v>
      </c>
      <c r="F578" s="172">
        <f>work!I578+work!J578</f>
        <v>13750</v>
      </c>
      <c r="G578" s="117"/>
      <c r="H578" s="173" t="str">
        <f>work!L578</f>
        <v>20210209</v>
      </c>
      <c r="I578" s="116">
        <f t="shared" si="16"/>
        <v>164919</v>
      </c>
      <c r="J578" s="116">
        <f t="shared" si="17"/>
        <v>13750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47286</v>
      </c>
      <c r="F579" s="172">
        <f>work!I579+work!J579</f>
        <v>410000</v>
      </c>
      <c r="G579" s="117"/>
      <c r="H579" s="173" t="str">
        <f>work!L579</f>
        <v>20210209</v>
      </c>
      <c r="I579" s="116">
        <f t="shared" si="16"/>
        <v>47286</v>
      </c>
      <c r="J579" s="116">
        <f t="shared" si="17"/>
        <v>410000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20795</v>
      </c>
      <c r="F580" s="172">
        <f>work!I580+work!J580</f>
        <v>43108</v>
      </c>
      <c r="G580" s="117"/>
      <c r="H580" s="173" t="str">
        <f>work!L580</f>
        <v>20210308</v>
      </c>
      <c r="I580" s="116">
        <f t="shared" si="16"/>
        <v>20795</v>
      </c>
      <c r="J580" s="116">
        <f t="shared" si="17"/>
        <v>43108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153827</v>
      </c>
      <c r="F581" s="172">
        <f>work!I581+work!J581</f>
        <v>27000</v>
      </c>
      <c r="G581" s="117"/>
      <c r="H581" s="173" t="str">
        <f>work!L581</f>
        <v>20210209</v>
      </c>
      <c r="I581" s="116">
        <f t="shared" si="16"/>
        <v>153827</v>
      </c>
      <c r="J581" s="116">
        <f t="shared" si="17"/>
        <v>27000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188842</v>
      </c>
      <c r="F582" s="172">
        <f>work!I582+work!J582</f>
        <v>100000</v>
      </c>
      <c r="G582" s="117"/>
      <c r="H582" s="173" t="str">
        <f>work!L582</f>
        <v>20210308</v>
      </c>
      <c r="I582" s="116">
        <f t="shared" si="16"/>
        <v>188842</v>
      </c>
      <c r="J582" s="116">
        <f t="shared" si="17"/>
        <v>100000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103000</v>
      </c>
      <c r="F583" s="172">
        <f>work!I583+work!J583</f>
        <v>10500</v>
      </c>
      <c r="G583" s="117"/>
      <c r="H583" s="173" t="str">
        <f>work!L583</f>
        <v>20210209</v>
      </c>
      <c r="I583" s="116">
        <f t="shared" si="16"/>
        <v>103000</v>
      </c>
      <c r="J583" s="116">
        <f t="shared" si="17"/>
        <v>10500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1000</v>
      </c>
      <c r="F584" s="172">
        <f>work!I584+work!J584</f>
        <v>0</v>
      </c>
      <c r="G584" s="117"/>
      <c r="H584" s="173" t="str">
        <f>work!L584</f>
        <v>20210209</v>
      </c>
      <c r="I584" s="116">
        <f t="shared" si="16"/>
        <v>1000</v>
      </c>
      <c r="J584" s="116">
        <f t="shared" si="17"/>
        <v>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10385</v>
      </c>
      <c r="F585" s="172">
        <f>work!I585+work!J585</f>
        <v>0</v>
      </c>
      <c r="G585" s="117"/>
      <c r="H585" s="173" t="str">
        <f>work!L585</f>
        <v>20210209</v>
      </c>
      <c r="I585" s="116">
        <f t="shared" si="16"/>
        <v>10385</v>
      </c>
      <c r="J585" s="116">
        <f t="shared" si="17"/>
        <v>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188738</v>
      </c>
      <c r="F586" s="172">
        <f>work!I586+work!J586</f>
        <v>15650</v>
      </c>
      <c r="G586" s="117"/>
      <c r="H586" s="173" t="str">
        <f>work!L586</f>
        <v>20210308</v>
      </c>
      <c r="I586" s="116">
        <f t="shared" si="16"/>
        <v>188738</v>
      </c>
      <c r="J586" s="116">
        <f t="shared" si="17"/>
        <v>15650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424167</v>
      </c>
      <c r="F587" s="172">
        <f>work!I587+work!J587</f>
        <v>36000</v>
      </c>
      <c r="G587" s="117"/>
      <c r="H587" s="173" t="str">
        <f>work!L587</f>
        <v>20210209</v>
      </c>
      <c r="I587" s="116">
        <f t="shared" si="16"/>
        <v>424167</v>
      </c>
      <c r="J587" s="116">
        <f t="shared" si="17"/>
        <v>36000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29720</v>
      </c>
      <c r="F588" s="172">
        <f>work!I588+work!J588</f>
        <v>0</v>
      </c>
      <c r="G588" s="117"/>
      <c r="H588" s="173" t="str">
        <f>work!L588</f>
        <v>20210209</v>
      </c>
      <c r="I588" s="116">
        <f t="shared" si="16"/>
        <v>29720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96883</v>
      </c>
      <c r="F589" s="172">
        <f>work!I589+work!J589</f>
        <v>319992</v>
      </c>
      <c r="G589" s="117"/>
      <c r="H589" s="173" t="str">
        <f>work!L589</f>
        <v>20210209</v>
      </c>
      <c r="I589" s="116">
        <f t="shared" si="16"/>
        <v>96883</v>
      </c>
      <c r="J589" s="116">
        <f t="shared" si="17"/>
        <v>319992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21740</v>
      </c>
      <c r="F590" s="172">
        <f>work!I590+work!J590</f>
        <v>0</v>
      </c>
      <c r="G590" s="117"/>
      <c r="H590" s="173" t="str">
        <f>work!L590</f>
        <v>20210308</v>
      </c>
      <c r="I590" s="116">
        <f t="shared" si="16"/>
        <v>21740</v>
      </c>
      <c r="J590" s="116">
        <f t="shared" si="17"/>
        <v>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32930</v>
      </c>
      <c r="F591" s="172">
        <f>work!I591+work!J591</f>
        <v>276946</v>
      </c>
      <c r="G591" s="117"/>
      <c r="H591" s="173" t="str">
        <f>work!L591</f>
        <v>20210209</v>
      </c>
      <c r="I591" s="116">
        <f t="shared" si="16"/>
        <v>32930</v>
      </c>
      <c r="J591" s="116">
        <f t="shared" si="17"/>
        <v>276946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221421</v>
      </c>
      <c r="F593" s="172">
        <f>work!I593+work!J593</f>
        <v>339004</v>
      </c>
      <c r="G593" s="117"/>
      <c r="H593" s="173" t="str">
        <f>work!L593</f>
        <v>20210209</v>
      </c>
      <c r="I593" s="116">
        <f t="shared" si="16"/>
        <v>221421</v>
      </c>
      <c r="J593" s="116">
        <f t="shared" si="17"/>
        <v>339004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168100</v>
      </c>
      <c r="F594" s="172">
        <f>work!I594+work!J594</f>
        <v>11500</v>
      </c>
      <c r="G594" s="117"/>
      <c r="H594" s="173" t="str">
        <f>work!L594</f>
        <v>20210209</v>
      </c>
      <c r="I594" s="116">
        <f t="shared" si="16"/>
        <v>168100</v>
      </c>
      <c r="J594" s="116">
        <f t="shared" si="17"/>
        <v>11500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 t="e">
        <f>work!G595+work!H595</f>
        <v>#VALUE!</v>
      </c>
      <c r="F595" s="172" t="e">
        <f>work!I595+work!J595</f>
        <v>#VALUE!</v>
      </c>
      <c r="G595" s="117"/>
      <c r="H595" s="173" t="str">
        <f>work!L595</f>
        <v>No report</v>
      </c>
      <c r="I595" s="116" t="e">
        <f t="shared" si="16"/>
        <v>#VALUE!</v>
      </c>
      <c r="J595" s="116" t="e">
        <f t="shared" si="17"/>
        <v>#VALUE!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 t="e">
        <f>work!G596+work!H596</f>
        <v>#VALUE!</v>
      </c>
      <c r="F596" s="172" t="e">
        <f>work!I596+work!J596</f>
        <v>#VALUE!</v>
      </c>
      <c r="G596" s="117"/>
      <c r="H596" s="173" t="str">
        <f>work!L596</f>
        <v>No report</v>
      </c>
      <c r="I596" s="116" t="e">
        <f t="shared" si="16"/>
        <v>#VALUE!</v>
      </c>
      <c r="J596" s="116" t="e">
        <f t="shared" si="17"/>
        <v>#VALUE!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 t="e">
        <f>work!G597+work!H597</f>
        <v>#VALUE!</v>
      </c>
      <c r="F597" s="172" t="e">
        <f>work!I597+work!J597</f>
        <v>#VALUE!</v>
      </c>
      <c r="G597" s="117"/>
      <c r="H597" s="173" t="str">
        <f>work!L597</f>
        <v>No report</v>
      </c>
      <c r="I597" s="116" t="e">
        <f t="shared" si="16"/>
        <v>#VALUE!</v>
      </c>
      <c r="J597" s="116" t="e">
        <f t="shared" si="17"/>
        <v>#VALUE!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20210308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2169</v>
      </c>
    </row>
    <row r="2" spans="1:18" ht="16.5" thickTop="1">
      <c r="A2" s="85" t="str">
        <f>work_ytd!A1</f>
        <v>Estimated cost of construction authorized by building permits, January 2021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2021</v>
      </c>
      <c r="M2" s="145"/>
      <c r="N2" s="145"/>
      <c r="O2" s="145"/>
      <c r="P2" s="145"/>
      <c r="Q2" s="145"/>
      <c r="R2" s="146"/>
    </row>
    <row r="3" spans="1:18" ht="15.75">
      <c r="A3" s="1" t="s">
        <v>2170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3/08/2021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3/08/2021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2167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73585597</v>
      </c>
      <c r="D8" s="44">
        <f>SUM(top_20_ytd!D7+top_20_ytd!E7)</f>
        <v>59806784</v>
      </c>
      <c r="E8" s="44">
        <f>SUM(top_20_ytd!F7+top_20_ytd!G7)</f>
        <v>13778813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73585597</v>
      </c>
      <c r="P8" s="160">
        <f t="shared" si="3"/>
        <v>59806784</v>
      </c>
      <c r="Q8" s="207">
        <f t="shared" si="4"/>
        <v>13778813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53894443</v>
      </c>
      <c r="D9" s="46">
        <f>SUM(top_20_ytd!D8+top_20_ytd!E8)</f>
        <v>48952435</v>
      </c>
      <c r="E9" s="46">
        <f>SUM(top_20_ytd!F8+top_20_ytd!G8)</f>
        <v>4942008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53894443</v>
      </c>
      <c r="P9" s="116">
        <f t="shared" si="3"/>
        <v>48952435</v>
      </c>
      <c r="Q9" s="180">
        <f t="shared" si="4"/>
        <v>4942008</v>
      </c>
      <c r="R9" s="205"/>
    </row>
    <row r="10" spans="1:18" ht="15">
      <c r="A10" s="18" t="str">
        <f>top_20_ytd!A9</f>
        <v>New Brunswick City</v>
      </c>
      <c r="B10" s="18" t="str">
        <f>top_20_ytd!B9</f>
        <v>Middlesex</v>
      </c>
      <c r="C10" s="46">
        <f t="shared" si="5"/>
        <v>40234272</v>
      </c>
      <c r="D10" s="46">
        <f>SUM(top_20_ytd!D9+top_20_ytd!E9)</f>
        <v>777014</v>
      </c>
      <c r="E10" s="46">
        <f>SUM(top_20_ytd!F9+top_20_ytd!G9)</f>
        <v>39457258</v>
      </c>
      <c r="F10" s="74"/>
      <c r="G10" s="46"/>
      <c r="K10" s="133"/>
      <c r="L10" s="114">
        <v>3</v>
      </c>
      <c r="M10" s="115" t="str">
        <f t="shared" si="0"/>
        <v>New Brunswick City</v>
      </c>
      <c r="N10" s="115" t="str">
        <f t="shared" si="1"/>
        <v>Middlesex</v>
      </c>
      <c r="O10" s="116">
        <f t="shared" si="2"/>
        <v>40234272</v>
      </c>
      <c r="P10" s="116">
        <f t="shared" si="3"/>
        <v>777014</v>
      </c>
      <c r="Q10" s="180">
        <f t="shared" si="4"/>
        <v>39457258</v>
      </c>
      <c r="R10" s="205"/>
    </row>
    <row r="11" spans="1:18" ht="15">
      <c r="A11" s="18" t="str">
        <f>top_20_ytd!A10</f>
        <v>Franklin Township</v>
      </c>
      <c r="B11" s="18" t="str">
        <f>top_20_ytd!B10</f>
        <v>Somerset</v>
      </c>
      <c r="C11" s="46">
        <f t="shared" si="5"/>
        <v>27052220</v>
      </c>
      <c r="D11" s="46">
        <f>SUM(top_20_ytd!D10+top_20_ytd!E10)</f>
        <v>1567091</v>
      </c>
      <c r="E11" s="46">
        <f>SUM(top_20_ytd!F10+top_20_ytd!G10)</f>
        <v>25485129</v>
      </c>
      <c r="F11" s="74"/>
      <c r="G11" s="46"/>
      <c r="K11" s="133"/>
      <c r="L11" s="114">
        <v>4</v>
      </c>
      <c r="M11" s="115" t="str">
        <f t="shared" si="0"/>
        <v>Franklin Township</v>
      </c>
      <c r="N11" s="115" t="str">
        <f t="shared" si="1"/>
        <v>Somerset</v>
      </c>
      <c r="O11" s="116">
        <f t="shared" si="2"/>
        <v>27052220</v>
      </c>
      <c r="P11" s="116">
        <f t="shared" si="3"/>
        <v>1567091</v>
      </c>
      <c r="Q11" s="180">
        <f t="shared" si="4"/>
        <v>25485129</v>
      </c>
      <c r="R11" s="205"/>
    </row>
    <row r="12" spans="1:18" ht="15">
      <c r="A12" s="18" t="str">
        <f>top_20_ytd!A11</f>
        <v>Raritan Borough</v>
      </c>
      <c r="B12" s="18" t="str">
        <f>top_20_ytd!B11</f>
        <v>Somerset</v>
      </c>
      <c r="C12" s="46">
        <f t="shared" si="5"/>
        <v>26739674</v>
      </c>
      <c r="D12" s="46">
        <f>SUM(top_20_ytd!D11+top_20_ytd!E11)</f>
        <v>1657986</v>
      </c>
      <c r="E12" s="46">
        <f>SUM(top_20_ytd!F11+top_20_ytd!G11)</f>
        <v>25081688</v>
      </c>
      <c r="F12" s="74"/>
      <c r="G12" s="46"/>
      <c r="K12" s="133"/>
      <c r="L12" s="114">
        <v>5</v>
      </c>
      <c r="M12" s="115" t="str">
        <f t="shared" si="0"/>
        <v>Raritan Borough</v>
      </c>
      <c r="N12" s="115" t="str">
        <f t="shared" si="1"/>
        <v>Somerset</v>
      </c>
      <c r="O12" s="116">
        <f t="shared" si="2"/>
        <v>26739674</v>
      </c>
      <c r="P12" s="116">
        <f t="shared" si="3"/>
        <v>1657986</v>
      </c>
      <c r="Q12" s="180">
        <f t="shared" si="4"/>
        <v>25081688</v>
      </c>
      <c r="R12" s="205"/>
    </row>
    <row r="13" spans="1:18" ht="15">
      <c r="A13" s="18" t="str">
        <f>top_20_ytd!A12</f>
        <v>Keansburg Borough</v>
      </c>
      <c r="B13" s="18" t="str">
        <f>top_20_ytd!B12</f>
        <v>Monmouth</v>
      </c>
      <c r="C13" s="46">
        <f t="shared" si="5"/>
        <v>20688497</v>
      </c>
      <c r="D13" s="46">
        <f>SUM(top_20_ytd!D12+top_20_ytd!E12)</f>
        <v>233293</v>
      </c>
      <c r="E13" s="46">
        <f>SUM(top_20_ytd!F12+top_20_ytd!G12)</f>
        <v>20455204</v>
      </c>
      <c r="F13" s="74"/>
      <c r="G13" s="46"/>
      <c r="K13" s="133"/>
      <c r="L13" s="114">
        <v>6</v>
      </c>
      <c r="M13" s="115" t="str">
        <f t="shared" si="0"/>
        <v>Keansburg Borough</v>
      </c>
      <c r="N13" s="115" t="str">
        <f t="shared" si="1"/>
        <v>Monmouth</v>
      </c>
      <c r="O13" s="116">
        <f t="shared" si="2"/>
        <v>20688497</v>
      </c>
      <c r="P13" s="116">
        <f t="shared" si="3"/>
        <v>233293</v>
      </c>
      <c r="Q13" s="180">
        <f t="shared" si="4"/>
        <v>20455204</v>
      </c>
      <c r="R13" s="205"/>
    </row>
    <row r="14" spans="1:18" ht="15">
      <c r="A14" s="18" t="str">
        <f>top_20_ytd!A13</f>
        <v>Mount Laurel Township</v>
      </c>
      <c r="B14" s="18" t="str">
        <f>top_20_ytd!B13</f>
        <v>Burlington</v>
      </c>
      <c r="C14" s="46">
        <f t="shared" si="5"/>
        <v>19027979</v>
      </c>
      <c r="D14" s="46">
        <f>SUM(top_20_ytd!D13+top_20_ytd!E13)</f>
        <v>18306094</v>
      </c>
      <c r="E14" s="46">
        <f>SUM(top_20_ytd!F13+top_20_ytd!G13)</f>
        <v>721885</v>
      </c>
      <c r="F14" s="74"/>
      <c r="G14" s="46"/>
      <c r="K14" s="133"/>
      <c r="L14" s="114">
        <v>7</v>
      </c>
      <c r="M14" s="115" t="str">
        <f t="shared" si="0"/>
        <v>Mount Laurel Township</v>
      </c>
      <c r="N14" s="115" t="str">
        <f t="shared" si="1"/>
        <v>Burlington</v>
      </c>
      <c r="O14" s="116">
        <f t="shared" si="2"/>
        <v>19027979</v>
      </c>
      <c r="P14" s="116">
        <f t="shared" si="3"/>
        <v>18306094</v>
      </c>
      <c r="Q14" s="180">
        <f t="shared" si="4"/>
        <v>721885</v>
      </c>
      <c r="R14" s="205"/>
    </row>
    <row r="15" spans="1:18" ht="15">
      <c r="A15" s="18" t="str">
        <f>top_20_ytd!A14</f>
        <v>Bay Head Borough</v>
      </c>
      <c r="B15" s="18" t="str">
        <f>top_20_ytd!B14</f>
        <v>Ocean</v>
      </c>
      <c r="C15" s="46">
        <f t="shared" si="5"/>
        <v>17233141</v>
      </c>
      <c r="D15" s="46">
        <f>SUM(top_20_ytd!D14+top_20_ytd!E14)</f>
        <v>2016941</v>
      </c>
      <c r="E15" s="46">
        <f>SUM(top_20_ytd!F14+top_20_ytd!G14)</f>
        <v>15216200</v>
      </c>
      <c r="F15" s="74"/>
      <c r="G15" s="46"/>
      <c r="K15" s="133"/>
      <c r="L15" s="114">
        <v>8</v>
      </c>
      <c r="M15" s="115" t="str">
        <f t="shared" si="0"/>
        <v>Bay Head Borough</v>
      </c>
      <c r="N15" s="115" t="str">
        <f t="shared" si="1"/>
        <v>Ocean</v>
      </c>
      <c r="O15" s="116">
        <f t="shared" si="2"/>
        <v>17233141</v>
      </c>
      <c r="P15" s="116">
        <f t="shared" si="3"/>
        <v>2016941</v>
      </c>
      <c r="Q15" s="180">
        <f t="shared" si="4"/>
        <v>15216200</v>
      </c>
      <c r="R15" s="205"/>
    </row>
    <row r="16" spans="1:18" ht="15">
      <c r="A16" s="18" t="str">
        <f>top_20_ytd!A15</f>
        <v>Toms River Township</v>
      </c>
      <c r="B16" s="18" t="str">
        <f>top_20_ytd!B15</f>
        <v>Ocean</v>
      </c>
      <c r="C16" s="46">
        <f t="shared" si="5"/>
        <v>15295043</v>
      </c>
      <c r="D16" s="46">
        <f>SUM(top_20_ytd!D15+top_20_ytd!E15)</f>
        <v>10414771</v>
      </c>
      <c r="E16" s="46">
        <f>SUM(top_20_ytd!F15+top_20_ytd!G15)</f>
        <v>4880272</v>
      </c>
      <c r="G16" s="46"/>
      <c r="K16" s="133"/>
      <c r="L16" s="114">
        <v>9</v>
      </c>
      <c r="M16" s="115" t="str">
        <f t="shared" si="0"/>
        <v>Toms River Township</v>
      </c>
      <c r="N16" s="115" t="str">
        <f t="shared" si="1"/>
        <v>Ocean</v>
      </c>
      <c r="O16" s="116">
        <f t="shared" si="2"/>
        <v>15295043</v>
      </c>
      <c r="P16" s="116">
        <f t="shared" si="3"/>
        <v>10414771</v>
      </c>
      <c r="Q16" s="180">
        <f t="shared" si="4"/>
        <v>4880272</v>
      </c>
      <c r="R16" s="205"/>
    </row>
    <row r="17" spans="1:18" ht="15">
      <c r="A17" s="18" t="str">
        <f>top_20_ytd!A16</f>
        <v>Perth Amboy City</v>
      </c>
      <c r="B17" s="18" t="str">
        <f>top_20_ytd!B16</f>
        <v>Middlesex</v>
      </c>
      <c r="C17" s="46">
        <f t="shared" si="5"/>
        <v>14880889</v>
      </c>
      <c r="D17" s="46">
        <f>SUM(top_20_ytd!D16+top_20_ytd!E16)</f>
        <v>1456589</v>
      </c>
      <c r="E17" s="46">
        <f>SUM(top_20_ytd!F16+top_20_ytd!G16)</f>
        <v>13424300</v>
      </c>
      <c r="G17" s="46"/>
      <c r="K17" s="133"/>
      <c r="L17" s="114">
        <v>10</v>
      </c>
      <c r="M17" s="115" t="str">
        <f t="shared" si="0"/>
        <v>Perth Amboy City</v>
      </c>
      <c r="N17" s="115" t="str">
        <f t="shared" si="1"/>
        <v>Middlesex</v>
      </c>
      <c r="O17" s="116">
        <f t="shared" si="2"/>
        <v>14880889</v>
      </c>
      <c r="P17" s="116">
        <f t="shared" si="3"/>
        <v>1456589</v>
      </c>
      <c r="Q17" s="180">
        <f t="shared" si="4"/>
        <v>13424300</v>
      </c>
      <c r="R17" s="205"/>
    </row>
    <row r="18" spans="1:18" ht="15">
      <c r="A18" s="18" t="str">
        <f>top_20_ytd!A17</f>
        <v>Piscataway Township</v>
      </c>
      <c r="B18" s="18" t="str">
        <f>top_20_ytd!B17</f>
        <v>Middlesex</v>
      </c>
      <c r="C18" s="46">
        <f t="shared" si="5"/>
        <v>14463309</v>
      </c>
      <c r="D18" s="46">
        <f>SUM(top_20_ytd!D17+top_20_ytd!E17)</f>
        <v>7584539</v>
      </c>
      <c r="E18" s="46">
        <f>SUM(top_20_ytd!F17+top_20_ytd!G17)</f>
        <v>6878770</v>
      </c>
      <c r="G18" s="46"/>
      <c r="K18" s="133"/>
      <c r="L18" s="114">
        <v>11</v>
      </c>
      <c r="M18" s="115" t="str">
        <f t="shared" si="0"/>
        <v>Piscataway Township</v>
      </c>
      <c r="N18" s="115" t="str">
        <f t="shared" si="1"/>
        <v>Middlesex</v>
      </c>
      <c r="O18" s="116">
        <f t="shared" si="2"/>
        <v>14463309</v>
      </c>
      <c r="P18" s="116">
        <f t="shared" si="3"/>
        <v>7584539</v>
      </c>
      <c r="Q18" s="180">
        <f t="shared" si="4"/>
        <v>6878770</v>
      </c>
      <c r="R18" s="205"/>
    </row>
    <row r="19" spans="1:18" ht="15">
      <c r="A19" s="18" t="str">
        <f>top_20_ytd!A18</f>
        <v>Brigantine City</v>
      </c>
      <c r="B19" s="18" t="str">
        <f>top_20_ytd!B18</f>
        <v>Atlantic</v>
      </c>
      <c r="C19" s="46">
        <f t="shared" si="5"/>
        <v>12913084</v>
      </c>
      <c r="D19" s="46">
        <f>SUM(top_20_ytd!D18+top_20_ytd!E18)</f>
        <v>7230184</v>
      </c>
      <c r="E19" s="46">
        <f>SUM(top_20_ytd!F18+top_20_ytd!G18)</f>
        <v>5682900</v>
      </c>
      <c r="G19" s="46"/>
      <c r="K19" s="133"/>
      <c r="L19" s="114">
        <v>12</v>
      </c>
      <c r="M19" s="115" t="str">
        <f t="shared" si="0"/>
        <v>Brigantine City</v>
      </c>
      <c r="N19" s="115" t="str">
        <f t="shared" si="1"/>
        <v>Atlantic</v>
      </c>
      <c r="O19" s="116">
        <f t="shared" si="2"/>
        <v>12913084</v>
      </c>
      <c r="P19" s="116">
        <f t="shared" si="3"/>
        <v>7230184</v>
      </c>
      <c r="Q19" s="180">
        <f t="shared" si="4"/>
        <v>5682900</v>
      </c>
      <c r="R19" s="205"/>
    </row>
    <row r="20" spans="1:18" ht="15">
      <c r="A20" s="18" t="str">
        <f>top_20_ytd!A19</f>
        <v>Rahway City</v>
      </c>
      <c r="B20" s="18" t="str">
        <f>top_20_ytd!B19</f>
        <v>Union</v>
      </c>
      <c r="C20" s="46">
        <f t="shared" si="5"/>
        <v>12307778</v>
      </c>
      <c r="D20" s="46">
        <f>SUM(top_20_ytd!D19+top_20_ytd!E19)</f>
        <v>440794</v>
      </c>
      <c r="E20" s="46">
        <f>SUM(top_20_ytd!F19+top_20_ytd!G19)</f>
        <v>11866984</v>
      </c>
      <c r="G20" s="46"/>
      <c r="K20" s="133"/>
      <c r="L20" s="114">
        <v>13</v>
      </c>
      <c r="M20" s="115" t="str">
        <f t="shared" si="0"/>
        <v>Rahway City</v>
      </c>
      <c r="N20" s="115" t="str">
        <f t="shared" si="1"/>
        <v>Union</v>
      </c>
      <c r="O20" s="116">
        <f t="shared" si="2"/>
        <v>12307778</v>
      </c>
      <c r="P20" s="116">
        <f t="shared" si="3"/>
        <v>440794</v>
      </c>
      <c r="Q20" s="180">
        <f t="shared" si="4"/>
        <v>11866984</v>
      </c>
      <c r="R20" s="205"/>
    </row>
    <row r="21" spans="1:18" ht="15">
      <c r="A21" s="18" t="str">
        <f>top_20_ytd!A20</f>
        <v>Woodbridge Township</v>
      </c>
      <c r="B21" s="18" t="str">
        <f>top_20_ytd!B20</f>
        <v>Middlesex</v>
      </c>
      <c r="C21" s="46">
        <f t="shared" si="5"/>
        <v>12132289</v>
      </c>
      <c r="D21" s="46">
        <f>SUM(top_20_ytd!D20+top_20_ytd!E20)</f>
        <v>10784393</v>
      </c>
      <c r="E21" s="46">
        <f>SUM(top_20_ytd!F20+top_20_ytd!G20)</f>
        <v>1347896</v>
      </c>
      <c r="G21" s="46"/>
      <c r="K21" s="133"/>
      <c r="L21" s="114">
        <v>14</v>
      </c>
      <c r="M21" s="115" t="str">
        <f t="shared" si="0"/>
        <v>Woodbridge Township</v>
      </c>
      <c r="N21" s="115" t="str">
        <f t="shared" si="1"/>
        <v>Middlesex</v>
      </c>
      <c r="O21" s="116">
        <f t="shared" si="2"/>
        <v>12132289</v>
      </c>
      <c r="P21" s="116">
        <f t="shared" si="3"/>
        <v>10784393</v>
      </c>
      <c r="Q21" s="180">
        <f t="shared" si="4"/>
        <v>1347896</v>
      </c>
      <c r="R21" s="205"/>
    </row>
    <row r="22" spans="1:18" ht="15">
      <c r="A22" s="18" t="str">
        <f>top_20_ytd!A21</f>
        <v>Franklin Lakes Borough</v>
      </c>
      <c r="B22" s="18" t="str">
        <f>top_20_ytd!B21</f>
        <v>Bergen</v>
      </c>
      <c r="C22" s="46">
        <f t="shared" si="5"/>
        <v>11790382</v>
      </c>
      <c r="D22" s="46">
        <f>SUM(top_20_ytd!D21+top_20_ytd!E21)</f>
        <v>11464359</v>
      </c>
      <c r="E22" s="46">
        <f>SUM(top_20_ytd!F21+top_20_ytd!G21)</f>
        <v>326023</v>
      </c>
      <c r="G22" s="46"/>
      <c r="K22" s="133"/>
      <c r="L22" s="114">
        <v>15</v>
      </c>
      <c r="M22" s="115" t="str">
        <f t="shared" si="0"/>
        <v>Franklin Lakes Borough</v>
      </c>
      <c r="N22" s="115" t="str">
        <f t="shared" si="1"/>
        <v>Bergen</v>
      </c>
      <c r="O22" s="116">
        <f t="shared" si="2"/>
        <v>11790382</v>
      </c>
      <c r="P22" s="116">
        <f t="shared" si="3"/>
        <v>11464359</v>
      </c>
      <c r="Q22" s="180">
        <f t="shared" si="4"/>
        <v>326023</v>
      </c>
      <c r="R22" s="205"/>
    </row>
    <row r="23" spans="1:18" ht="15">
      <c r="A23" s="18" t="str">
        <f>top_20_ytd!A22</f>
        <v>Stafford Township</v>
      </c>
      <c r="B23" s="18" t="str">
        <f>top_20_ytd!B22</f>
        <v>Ocean</v>
      </c>
      <c r="C23" s="46">
        <f t="shared" si="5"/>
        <v>11589529</v>
      </c>
      <c r="D23" s="46">
        <f>SUM(top_20_ytd!D22+top_20_ytd!E22)</f>
        <v>5604737</v>
      </c>
      <c r="E23" s="46">
        <f>SUM(top_20_ytd!F22+top_20_ytd!G22)</f>
        <v>5984792</v>
      </c>
      <c r="G23" s="46"/>
      <c r="K23" s="133"/>
      <c r="L23" s="114">
        <v>16</v>
      </c>
      <c r="M23" s="115" t="str">
        <f t="shared" si="0"/>
        <v>Stafford Township</v>
      </c>
      <c r="N23" s="115" t="str">
        <f t="shared" si="1"/>
        <v>Ocean</v>
      </c>
      <c r="O23" s="116">
        <f t="shared" si="2"/>
        <v>11589529</v>
      </c>
      <c r="P23" s="116">
        <f t="shared" si="3"/>
        <v>5604737</v>
      </c>
      <c r="Q23" s="180">
        <f t="shared" si="4"/>
        <v>5984792</v>
      </c>
      <c r="R23" s="205"/>
    </row>
    <row r="24" spans="1:18" ht="15">
      <c r="A24" s="18" t="str">
        <f>top_20_ytd!A23</f>
        <v>Livingston Township</v>
      </c>
      <c r="B24" s="18" t="str">
        <f>top_20_ytd!B23</f>
        <v>Essex</v>
      </c>
      <c r="C24" s="46">
        <f t="shared" si="5"/>
        <v>11375286</v>
      </c>
      <c r="D24" s="46">
        <f>SUM(top_20_ytd!D23+top_20_ytd!E23)</f>
        <v>10996539</v>
      </c>
      <c r="E24" s="46">
        <f>SUM(top_20_ytd!F23+top_20_ytd!G23)</f>
        <v>378747</v>
      </c>
      <c r="G24" s="46"/>
      <c r="K24" s="133"/>
      <c r="L24" s="114">
        <v>17</v>
      </c>
      <c r="M24" s="115" t="str">
        <f t="shared" si="0"/>
        <v>Livingston Township</v>
      </c>
      <c r="N24" s="115" t="str">
        <f t="shared" si="1"/>
        <v>Essex</v>
      </c>
      <c r="O24" s="116">
        <f t="shared" si="2"/>
        <v>11375286</v>
      </c>
      <c r="P24" s="116">
        <f t="shared" si="3"/>
        <v>10996539</v>
      </c>
      <c r="Q24" s="180">
        <f t="shared" si="4"/>
        <v>378747</v>
      </c>
      <c r="R24" s="205"/>
    </row>
    <row r="25" spans="1:18" ht="15">
      <c r="A25" s="18" t="str">
        <f>top_20_ytd!A24</f>
        <v>Paramus Borough</v>
      </c>
      <c r="B25" s="18" t="str">
        <f>top_20_ytd!B24</f>
        <v>Bergen</v>
      </c>
      <c r="C25" s="46">
        <f t="shared" si="5"/>
        <v>11070613</v>
      </c>
      <c r="D25" s="46">
        <f>SUM(top_20_ytd!D24+top_20_ytd!E24)</f>
        <v>8041654</v>
      </c>
      <c r="E25" s="46">
        <f>SUM(top_20_ytd!F24+top_20_ytd!G24)</f>
        <v>3028959</v>
      </c>
      <c r="G25" s="46"/>
      <c r="K25" s="133"/>
      <c r="L25" s="114">
        <v>18</v>
      </c>
      <c r="M25" s="115" t="str">
        <f t="shared" si="0"/>
        <v>Paramus Borough</v>
      </c>
      <c r="N25" s="115" t="str">
        <f t="shared" si="1"/>
        <v>Bergen</v>
      </c>
      <c r="O25" s="116">
        <f t="shared" si="2"/>
        <v>11070613</v>
      </c>
      <c r="P25" s="116">
        <f t="shared" si="3"/>
        <v>8041654</v>
      </c>
      <c r="Q25" s="180">
        <f t="shared" si="4"/>
        <v>3028959</v>
      </c>
      <c r="R25" s="205"/>
    </row>
    <row r="26" spans="1:18" ht="15">
      <c r="A26" s="18" t="str">
        <f>top_20_ytd!A25</f>
        <v>Somerville Borough</v>
      </c>
      <c r="B26" s="18" t="str">
        <f>top_20_ytd!B25</f>
        <v>Somerset</v>
      </c>
      <c r="C26" s="46">
        <f t="shared" si="5"/>
        <v>11043246</v>
      </c>
      <c r="D26" s="46">
        <f>SUM(top_20_ytd!D25+top_20_ytd!E25)</f>
        <v>9701016</v>
      </c>
      <c r="E26" s="46">
        <f>SUM(top_20_ytd!F25+top_20_ytd!G25)</f>
        <v>1342230</v>
      </c>
      <c r="G26" s="46"/>
      <c r="K26" s="133"/>
      <c r="L26" s="114">
        <v>19</v>
      </c>
      <c r="M26" s="115" t="str">
        <f t="shared" si="0"/>
        <v>Somerville Borough</v>
      </c>
      <c r="N26" s="115" t="str">
        <f t="shared" si="1"/>
        <v>Somerset</v>
      </c>
      <c r="O26" s="116">
        <f t="shared" si="2"/>
        <v>11043246</v>
      </c>
      <c r="P26" s="116">
        <f t="shared" si="3"/>
        <v>9701016</v>
      </c>
      <c r="Q26" s="180">
        <f t="shared" si="4"/>
        <v>1342230</v>
      </c>
      <c r="R26" s="205"/>
    </row>
    <row r="27" spans="1:18" ht="15">
      <c r="A27" s="18" t="str">
        <f>top_20_ytd!A26</f>
        <v>South Orange Village</v>
      </c>
      <c r="B27" s="18" t="str">
        <f>top_20_ytd!B26</f>
        <v>Essex</v>
      </c>
      <c r="C27" s="46">
        <f t="shared" si="5"/>
        <v>10919586</v>
      </c>
      <c r="D27" s="46">
        <f>SUM(top_20_ytd!D26+top_20_ytd!E26)</f>
        <v>2024946</v>
      </c>
      <c r="E27" s="46">
        <f>SUM(top_20_ytd!F26+top_20_ytd!G26)</f>
        <v>8894640</v>
      </c>
      <c r="G27" s="46"/>
      <c r="K27" s="133"/>
      <c r="L27" s="114">
        <v>20</v>
      </c>
      <c r="M27" s="115" t="str">
        <f t="shared" si="0"/>
        <v>South Orange Village</v>
      </c>
      <c r="N27" s="115" t="str">
        <f t="shared" si="1"/>
        <v>Essex</v>
      </c>
      <c r="O27" s="116">
        <f t="shared" si="2"/>
        <v>10919586</v>
      </c>
      <c r="P27" s="116">
        <f t="shared" si="3"/>
        <v>2024946</v>
      </c>
      <c r="Q27" s="180">
        <f t="shared" si="4"/>
        <v>8894640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428236857</v>
      </c>
      <c r="D29" s="49">
        <f>SUM(D8:D27)</f>
        <v>219062159</v>
      </c>
      <c r="E29" s="49">
        <f>SUM(E8:E27)</f>
        <v>209174698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428236857</v>
      </c>
      <c r="P29" s="116">
        <f t="shared" si="6"/>
        <v>219062159</v>
      </c>
      <c r="Q29" s="180">
        <f t="shared" si="6"/>
        <v>209174698</v>
      </c>
      <c r="R29" s="205"/>
    </row>
    <row r="30" spans="1:18" ht="15">
      <c r="A30" s="18" t="s">
        <v>6</v>
      </c>
      <c r="C30" s="52">
        <f>D30+E30</f>
        <v>1107754348</v>
      </c>
      <c r="D30" s="27">
        <f>SUM(top_20_ytd!D29:E29)</f>
        <v>678077011</v>
      </c>
      <c r="E30" s="27">
        <f>SUM(top_20_ytd!F29:G29)</f>
        <v>429677337</v>
      </c>
      <c r="K30" s="133"/>
      <c r="L30" s="117"/>
      <c r="M30" s="115" t="str">
        <f>A30</f>
        <v>New Jersey</v>
      </c>
      <c r="N30" s="115"/>
      <c r="O30" s="118">
        <f t="shared" si="6"/>
        <v>1107754348</v>
      </c>
      <c r="P30" s="118">
        <f t="shared" si="6"/>
        <v>678077011</v>
      </c>
      <c r="Q30" s="209">
        <f t="shared" si="6"/>
        <v>429677337</v>
      </c>
      <c r="R30" s="205"/>
    </row>
    <row r="31" spans="1:18" ht="15">
      <c r="A31" s="18" t="s">
        <v>12</v>
      </c>
      <c r="C31" s="42">
        <f>C29/C30</f>
        <v>0.38658106625639715</v>
      </c>
      <c r="D31" s="42">
        <f>D29/D30</f>
        <v>0.32306383411662365</v>
      </c>
      <c r="E31" s="42">
        <f>E29/E30</f>
        <v>0.48681808414764033</v>
      </c>
      <c r="K31" s="133"/>
      <c r="L31" s="117"/>
      <c r="M31" s="115" t="str">
        <f>A31</f>
        <v>Top as a % of New Jersey</v>
      </c>
      <c r="N31" s="115"/>
      <c r="O31" s="119">
        <f>O29/O30</f>
        <v>0.38658106625639715</v>
      </c>
      <c r="P31" s="119">
        <f>P29/P30</f>
        <v>0.32306383411662365</v>
      </c>
      <c r="Q31" s="210">
        <f>Q29/Q30</f>
        <v>0.48681808414764033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SUM(top_20_ytd!D33+top_20_ytd!E33)</f>
        <v>0</v>
      </c>
      <c r="E35" s="46">
        <f>SUM(top_20_ytd!F33+top_20_ytd!G33)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D1">
      <selection activeCell="L1" sqref="L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2168</v>
      </c>
    </row>
    <row r="2" spans="1:18" ht="16.5" thickTop="1">
      <c r="A2" s="15" t="str">
        <f>work!A1</f>
        <v>Estimated cost of construction authorized by building permits, January 2021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January 2021</v>
      </c>
      <c r="M2" s="145"/>
      <c r="N2" s="145"/>
      <c r="O2" s="145"/>
      <c r="P2" s="145"/>
      <c r="Q2" s="145"/>
      <c r="R2" s="146"/>
    </row>
    <row r="3" spans="1:18" ht="15.75">
      <c r="A3" s="6" t="s">
        <v>2170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3/08/2021</v>
      </c>
      <c r="B4" s="3"/>
      <c r="C4" s="3"/>
      <c r="D4" s="3"/>
      <c r="E4" s="3"/>
      <c r="F4" s="3"/>
      <c r="K4" s="187"/>
      <c r="L4" s="109" t="str">
        <f>A4</f>
        <v>Source:  New Jersey Department of Community Affairs, 3/08/2021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2167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73585597</v>
      </c>
      <c r="D8" s="44">
        <f>SUM(top_20!D7+top_20!E7)</f>
        <v>59806784</v>
      </c>
      <c r="E8" s="44">
        <f>SUM(top_20!F7+top_20!G7)</f>
        <v>13778813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73585597</v>
      </c>
      <c r="P8" s="160">
        <f t="shared" si="3"/>
        <v>59806784</v>
      </c>
      <c r="Q8" s="160">
        <f t="shared" si="4"/>
        <v>13778813</v>
      </c>
      <c r="R8" s="20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53894443</v>
      </c>
      <c r="D9" s="46">
        <f>SUM(top_20!D8+top_20!E8)</f>
        <v>48952435</v>
      </c>
      <c r="E9" s="46">
        <f>SUM(top_20!F8+top_20!G8)</f>
        <v>4942008</v>
      </c>
      <c r="F9" s="26"/>
      <c r="G9" s="5"/>
      <c r="H9" s="5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53894443</v>
      </c>
      <c r="P9" s="116">
        <f t="shared" si="3"/>
        <v>48952435</v>
      </c>
      <c r="Q9" s="116">
        <f t="shared" si="4"/>
        <v>4942008</v>
      </c>
      <c r="R9" s="205"/>
    </row>
    <row r="10" spans="1:18" ht="15">
      <c r="A10" s="18" t="str">
        <f>top_20!A9</f>
        <v>New Brunswick City</v>
      </c>
      <c r="B10" s="18" t="str">
        <f>top_20!B9</f>
        <v>Middlesex</v>
      </c>
      <c r="C10" s="49">
        <f t="shared" si="5"/>
        <v>40234272</v>
      </c>
      <c r="D10" s="46">
        <f>SUM(top_20!D9+top_20!E9)</f>
        <v>777014</v>
      </c>
      <c r="E10" s="46">
        <f>SUM(top_20!F9+top_20!G9)</f>
        <v>39457258</v>
      </c>
      <c r="F10" s="26"/>
      <c r="G10" s="5"/>
      <c r="H10" s="5"/>
      <c r="K10" s="133"/>
      <c r="L10" s="114">
        <v>3</v>
      </c>
      <c r="M10" s="115" t="str">
        <f t="shared" si="0"/>
        <v>New Brunswick City</v>
      </c>
      <c r="N10" s="115" t="str">
        <f t="shared" si="1"/>
        <v>Middlesex</v>
      </c>
      <c r="O10" s="116">
        <f t="shared" si="2"/>
        <v>40234272</v>
      </c>
      <c r="P10" s="116">
        <f t="shared" si="3"/>
        <v>777014</v>
      </c>
      <c r="Q10" s="116">
        <f t="shared" si="4"/>
        <v>39457258</v>
      </c>
      <c r="R10" s="205"/>
    </row>
    <row r="11" spans="1:18" ht="15">
      <c r="A11" s="18" t="str">
        <f>top_20!A10</f>
        <v>Franklin Township</v>
      </c>
      <c r="B11" s="18" t="str">
        <f>top_20!B10</f>
        <v>Somerset</v>
      </c>
      <c r="C11" s="49">
        <f t="shared" si="5"/>
        <v>27052220</v>
      </c>
      <c r="D11" s="46">
        <f>SUM(top_20!D10+top_20!E10)</f>
        <v>1567091</v>
      </c>
      <c r="E11" s="46">
        <f>SUM(top_20!F10+top_20!G10)</f>
        <v>25485129</v>
      </c>
      <c r="F11" s="26"/>
      <c r="G11" s="5"/>
      <c r="H11" s="5"/>
      <c r="K11" s="133"/>
      <c r="L11" s="114">
        <v>4</v>
      </c>
      <c r="M11" s="115" t="str">
        <f t="shared" si="0"/>
        <v>Franklin Township</v>
      </c>
      <c r="N11" s="115" t="str">
        <f t="shared" si="1"/>
        <v>Somerset</v>
      </c>
      <c r="O11" s="116">
        <f t="shared" si="2"/>
        <v>27052220</v>
      </c>
      <c r="P11" s="116">
        <f t="shared" si="3"/>
        <v>1567091</v>
      </c>
      <c r="Q11" s="116">
        <f t="shared" si="4"/>
        <v>25485129</v>
      </c>
      <c r="R11" s="205"/>
    </row>
    <row r="12" spans="1:18" ht="15">
      <c r="A12" s="18" t="str">
        <f>top_20!A11</f>
        <v>Raritan Borough</v>
      </c>
      <c r="B12" s="18" t="str">
        <f>top_20!B11</f>
        <v>Somerset</v>
      </c>
      <c r="C12" s="49">
        <f t="shared" si="5"/>
        <v>26739674</v>
      </c>
      <c r="D12" s="46">
        <f>SUM(top_20!D11+top_20!E11)</f>
        <v>1657986</v>
      </c>
      <c r="E12" s="46">
        <f>SUM(top_20!F11+top_20!G11)</f>
        <v>25081688</v>
      </c>
      <c r="F12" s="26"/>
      <c r="G12" s="5"/>
      <c r="H12" s="5"/>
      <c r="K12" s="133"/>
      <c r="L12" s="114">
        <v>5</v>
      </c>
      <c r="M12" s="115" t="str">
        <f t="shared" si="0"/>
        <v>Raritan Borough</v>
      </c>
      <c r="N12" s="115" t="str">
        <f t="shared" si="1"/>
        <v>Somerset</v>
      </c>
      <c r="O12" s="116">
        <f t="shared" si="2"/>
        <v>26739674</v>
      </c>
      <c r="P12" s="116">
        <f t="shared" si="3"/>
        <v>1657986</v>
      </c>
      <c r="Q12" s="116">
        <f t="shared" si="4"/>
        <v>25081688</v>
      </c>
      <c r="R12" s="205"/>
    </row>
    <row r="13" spans="1:18" ht="15">
      <c r="A13" s="18" t="str">
        <f>top_20!A12</f>
        <v>Keansburg Borough</v>
      </c>
      <c r="B13" s="18" t="str">
        <f>top_20!B12</f>
        <v>Monmouth</v>
      </c>
      <c r="C13" s="49">
        <f t="shared" si="5"/>
        <v>20688497</v>
      </c>
      <c r="D13" s="46">
        <f>SUM(top_20!D12+top_20!E12)</f>
        <v>233293</v>
      </c>
      <c r="E13" s="46">
        <f>SUM(top_20!F12+top_20!G12)</f>
        <v>20455204</v>
      </c>
      <c r="F13" s="26"/>
      <c r="G13" s="5"/>
      <c r="H13" s="5"/>
      <c r="K13" s="133"/>
      <c r="L13" s="114">
        <v>6</v>
      </c>
      <c r="M13" s="115" t="str">
        <f t="shared" si="0"/>
        <v>Keansburg Borough</v>
      </c>
      <c r="N13" s="115" t="str">
        <f t="shared" si="1"/>
        <v>Monmouth</v>
      </c>
      <c r="O13" s="116">
        <f t="shared" si="2"/>
        <v>20688497</v>
      </c>
      <c r="P13" s="116">
        <f t="shared" si="3"/>
        <v>233293</v>
      </c>
      <c r="Q13" s="116">
        <f t="shared" si="4"/>
        <v>20455204</v>
      </c>
      <c r="R13" s="205"/>
    </row>
    <row r="14" spans="1:18" ht="15">
      <c r="A14" s="18" t="str">
        <f>top_20!A13</f>
        <v>Mount Laurel Township</v>
      </c>
      <c r="B14" s="18" t="str">
        <f>top_20!B13</f>
        <v>Burlington</v>
      </c>
      <c r="C14" s="49">
        <f t="shared" si="5"/>
        <v>19027979</v>
      </c>
      <c r="D14" s="46">
        <f>SUM(top_20!D13+top_20!E13)</f>
        <v>18306094</v>
      </c>
      <c r="E14" s="46">
        <f>SUM(top_20!F13+top_20!G13)</f>
        <v>721885</v>
      </c>
      <c r="F14" s="26"/>
      <c r="G14" s="5"/>
      <c r="H14" s="5"/>
      <c r="K14" s="133"/>
      <c r="L14" s="114">
        <v>7</v>
      </c>
      <c r="M14" s="115" t="str">
        <f t="shared" si="0"/>
        <v>Mount Laurel Township</v>
      </c>
      <c r="N14" s="115" t="str">
        <f t="shared" si="1"/>
        <v>Burlington</v>
      </c>
      <c r="O14" s="116">
        <f t="shared" si="2"/>
        <v>19027979</v>
      </c>
      <c r="P14" s="116">
        <f t="shared" si="3"/>
        <v>18306094</v>
      </c>
      <c r="Q14" s="116">
        <f t="shared" si="4"/>
        <v>721885</v>
      </c>
      <c r="R14" s="205"/>
    </row>
    <row r="15" spans="1:18" ht="15">
      <c r="A15" s="18" t="str">
        <f>top_20!A14</f>
        <v>Bay Head Borough</v>
      </c>
      <c r="B15" s="18" t="str">
        <f>top_20!B14</f>
        <v>Ocean</v>
      </c>
      <c r="C15" s="49">
        <f t="shared" si="5"/>
        <v>17233141</v>
      </c>
      <c r="D15" s="46">
        <f>SUM(top_20!D14+top_20!E14)</f>
        <v>2016941</v>
      </c>
      <c r="E15" s="46">
        <f>SUM(top_20!F14+top_20!G14)</f>
        <v>15216200</v>
      </c>
      <c r="F15" s="26"/>
      <c r="G15" s="5"/>
      <c r="H15" s="5"/>
      <c r="K15" s="133"/>
      <c r="L15" s="114">
        <v>8</v>
      </c>
      <c r="M15" s="115" t="str">
        <f t="shared" si="0"/>
        <v>Bay Head Borough</v>
      </c>
      <c r="N15" s="115" t="str">
        <f t="shared" si="1"/>
        <v>Ocean</v>
      </c>
      <c r="O15" s="116">
        <f t="shared" si="2"/>
        <v>17233141</v>
      </c>
      <c r="P15" s="116">
        <f t="shared" si="3"/>
        <v>2016941</v>
      </c>
      <c r="Q15" s="116">
        <f t="shared" si="4"/>
        <v>15216200</v>
      </c>
      <c r="R15" s="205"/>
    </row>
    <row r="16" spans="1:18" ht="15">
      <c r="A16" s="18" t="str">
        <f>top_20!A15</f>
        <v>Toms River Township</v>
      </c>
      <c r="B16" s="18" t="str">
        <f>top_20!B15</f>
        <v>Ocean</v>
      </c>
      <c r="C16" s="49">
        <f t="shared" si="5"/>
        <v>15295043</v>
      </c>
      <c r="D16" s="46">
        <f>SUM(top_20!D15+top_20!E15)</f>
        <v>10414771</v>
      </c>
      <c r="E16" s="46">
        <f>SUM(top_20!F15+top_20!G15)</f>
        <v>4880272</v>
      </c>
      <c r="F16" s="26"/>
      <c r="G16" s="5"/>
      <c r="H16" s="5"/>
      <c r="K16" s="133"/>
      <c r="L16" s="114">
        <v>9</v>
      </c>
      <c r="M16" s="115" t="str">
        <f t="shared" si="0"/>
        <v>Toms River Township</v>
      </c>
      <c r="N16" s="115" t="str">
        <f t="shared" si="1"/>
        <v>Ocean</v>
      </c>
      <c r="O16" s="116">
        <f t="shared" si="2"/>
        <v>15295043</v>
      </c>
      <c r="P16" s="116">
        <f t="shared" si="3"/>
        <v>10414771</v>
      </c>
      <c r="Q16" s="116">
        <f t="shared" si="4"/>
        <v>4880272</v>
      </c>
      <c r="R16" s="205"/>
    </row>
    <row r="17" spans="1:18" ht="15">
      <c r="A17" s="18" t="str">
        <f>top_20!A16</f>
        <v>Perth Amboy City</v>
      </c>
      <c r="B17" s="18" t="str">
        <f>top_20!B16</f>
        <v>Middlesex</v>
      </c>
      <c r="C17" s="49">
        <f t="shared" si="5"/>
        <v>14880889</v>
      </c>
      <c r="D17" s="46">
        <f>SUM(top_20!D16+top_20!E16)</f>
        <v>1456589</v>
      </c>
      <c r="E17" s="46">
        <f>SUM(top_20!F16+top_20!G16)</f>
        <v>13424300</v>
      </c>
      <c r="F17" s="26"/>
      <c r="G17" s="5"/>
      <c r="H17" s="5"/>
      <c r="K17" s="133"/>
      <c r="L17" s="114">
        <v>10</v>
      </c>
      <c r="M17" s="115" t="str">
        <f t="shared" si="0"/>
        <v>Perth Amboy City</v>
      </c>
      <c r="N17" s="115" t="str">
        <f t="shared" si="1"/>
        <v>Middlesex</v>
      </c>
      <c r="O17" s="116">
        <f t="shared" si="2"/>
        <v>14880889</v>
      </c>
      <c r="P17" s="116">
        <f t="shared" si="3"/>
        <v>1456589</v>
      </c>
      <c r="Q17" s="116">
        <f t="shared" si="4"/>
        <v>13424300</v>
      </c>
      <c r="R17" s="205"/>
    </row>
    <row r="18" spans="1:18" ht="15">
      <c r="A18" s="18" t="str">
        <f>top_20!A17</f>
        <v>Piscataway Township</v>
      </c>
      <c r="B18" s="18" t="str">
        <f>top_20!B17</f>
        <v>Middlesex</v>
      </c>
      <c r="C18" s="49">
        <f t="shared" si="5"/>
        <v>14463309</v>
      </c>
      <c r="D18" s="46">
        <f>SUM(top_20!D17+top_20!E17)</f>
        <v>7584539</v>
      </c>
      <c r="E18" s="46">
        <f>SUM(top_20!F17+top_20!G17)</f>
        <v>6878770</v>
      </c>
      <c r="F18" s="26"/>
      <c r="G18" s="5"/>
      <c r="H18" s="5"/>
      <c r="K18" s="133"/>
      <c r="L18" s="114">
        <v>11</v>
      </c>
      <c r="M18" s="115" t="str">
        <f t="shared" si="0"/>
        <v>Piscataway Township</v>
      </c>
      <c r="N18" s="115" t="str">
        <f t="shared" si="1"/>
        <v>Middlesex</v>
      </c>
      <c r="O18" s="116">
        <f t="shared" si="2"/>
        <v>14463309</v>
      </c>
      <c r="P18" s="116">
        <f t="shared" si="3"/>
        <v>7584539</v>
      </c>
      <c r="Q18" s="116">
        <f t="shared" si="4"/>
        <v>6878770</v>
      </c>
      <c r="R18" s="205"/>
    </row>
    <row r="19" spans="1:18" ht="15">
      <c r="A19" s="18" t="str">
        <f>top_20!A18</f>
        <v>Brigantine City</v>
      </c>
      <c r="B19" s="18" t="str">
        <f>top_20!B18</f>
        <v>Atlantic</v>
      </c>
      <c r="C19" s="49">
        <f t="shared" si="5"/>
        <v>12913084</v>
      </c>
      <c r="D19" s="46">
        <f>SUM(top_20!D18+top_20!E18)</f>
        <v>7230184</v>
      </c>
      <c r="E19" s="46">
        <f>SUM(top_20!F18+top_20!G18)</f>
        <v>5682900</v>
      </c>
      <c r="F19" s="26"/>
      <c r="G19" s="5"/>
      <c r="H19" s="5"/>
      <c r="K19" s="133"/>
      <c r="L19" s="114">
        <v>12</v>
      </c>
      <c r="M19" s="115" t="str">
        <f t="shared" si="0"/>
        <v>Brigantine City</v>
      </c>
      <c r="N19" s="115" t="str">
        <f t="shared" si="1"/>
        <v>Atlantic</v>
      </c>
      <c r="O19" s="116">
        <f t="shared" si="2"/>
        <v>12913084</v>
      </c>
      <c r="P19" s="116">
        <f t="shared" si="3"/>
        <v>7230184</v>
      </c>
      <c r="Q19" s="116">
        <f t="shared" si="4"/>
        <v>5682900</v>
      </c>
      <c r="R19" s="205"/>
    </row>
    <row r="20" spans="1:18" ht="15">
      <c r="A20" s="18" t="str">
        <f>top_20!A19</f>
        <v>Rahway City</v>
      </c>
      <c r="B20" s="18" t="str">
        <f>top_20!B19</f>
        <v>Union</v>
      </c>
      <c r="C20" s="49">
        <f t="shared" si="5"/>
        <v>12307778</v>
      </c>
      <c r="D20" s="46">
        <f>SUM(top_20!D19+top_20!E19)</f>
        <v>440794</v>
      </c>
      <c r="E20" s="46">
        <f>SUM(top_20!F19+top_20!G19)</f>
        <v>11866984</v>
      </c>
      <c r="F20" s="26"/>
      <c r="G20" s="5"/>
      <c r="H20" s="5"/>
      <c r="K20" s="133"/>
      <c r="L20" s="114">
        <v>13</v>
      </c>
      <c r="M20" s="115" t="str">
        <f t="shared" si="0"/>
        <v>Rahway City</v>
      </c>
      <c r="N20" s="115" t="str">
        <f t="shared" si="1"/>
        <v>Union</v>
      </c>
      <c r="O20" s="116">
        <f t="shared" si="2"/>
        <v>12307778</v>
      </c>
      <c r="P20" s="116">
        <f t="shared" si="3"/>
        <v>440794</v>
      </c>
      <c r="Q20" s="116">
        <f t="shared" si="4"/>
        <v>11866984</v>
      </c>
      <c r="R20" s="205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12132289</v>
      </c>
      <c r="D21" s="46">
        <f>SUM(top_20!D20+top_20!E20)</f>
        <v>10784393</v>
      </c>
      <c r="E21" s="46">
        <f>SUM(top_20!F20+top_20!G20)</f>
        <v>1347896</v>
      </c>
      <c r="F21" s="26"/>
      <c r="G21" s="5"/>
      <c r="H21" s="5"/>
      <c r="K21" s="133"/>
      <c r="L21" s="114">
        <v>14</v>
      </c>
      <c r="M21" s="115" t="str">
        <f t="shared" si="0"/>
        <v>Woodbridge Township</v>
      </c>
      <c r="N21" s="115" t="str">
        <f t="shared" si="1"/>
        <v>Middlesex</v>
      </c>
      <c r="O21" s="116">
        <f t="shared" si="2"/>
        <v>12132289</v>
      </c>
      <c r="P21" s="116">
        <f t="shared" si="3"/>
        <v>10784393</v>
      </c>
      <c r="Q21" s="116">
        <f t="shared" si="4"/>
        <v>1347896</v>
      </c>
      <c r="R21" s="205"/>
    </row>
    <row r="22" spans="1:18" ht="15">
      <c r="A22" s="18" t="str">
        <f>top_20!A21</f>
        <v>Franklin Lakes Borough</v>
      </c>
      <c r="B22" s="18" t="str">
        <f>top_20!B21</f>
        <v>Bergen</v>
      </c>
      <c r="C22" s="49">
        <f t="shared" si="5"/>
        <v>11790382</v>
      </c>
      <c r="D22" s="46">
        <f>SUM(top_20!D21+top_20!E21)</f>
        <v>11464359</v>
      </c>
      <c r="E22" s="46">
        <f>SUM(top_20!F21+top_20!G21)</f>
        <v>326023</v>
      </c>
      <c r="F22" s="26"/>
      <c r="G22" s="5"/>
      <c r="H22" s="5"/>
      <c r="K22" s="133"/>
      <c r="L22" s="114">
        <v>15</v>
      </c>
      <c r="M22" s="115" t="str">
        <f t="shared" si="0"/>
        <v>Franklin Lakes Borough</v>
      </c>
      <c r="N22" s="115" t="str">
        <f t="shared" si="1"/>
        <v>Bergen</v>
      </c>
      <c r="O22" s="116">
        <f t="shared" si="2"/>
        <v>11790382</v>
      </c>
      <c r="P22" s="116">
        <f t="shared" si="3"/>
        <v>11464359</v>
      </c>
      <c r="Q22" s="116">
        <f t="shared" si="4"/>
        <v>326023</v>
      </c>
      <c r="R22" s="205"/>
    </row>
    <row r="23" spans="1:18" ht="15">
      <c r="A23" s="18" t="str">
        <f>top_20!A22</f>
        <v>Stafford Township</v>
      </c>
      <c r="B23" s="18" t="str">
        <f>top_20!B22</f>
        <v>Ocean</v>
      </c>
      <c r="C23" s="49">
        <f t="shared" si="5"/>
        <v>11589529</v>
      </c>
      <c r="D23" s="46">
        <f>SUM(top_20!D22+top_20!E22)</f>
        <v>5604737</v>
      </c>
      <c r="E23" s="46">
        <f>SUM(top_20!F22+top_20!G22)</f>
        <v>5984792</v>
      </c>
      <c r="F23" s="26"/>
      <c r="G23" s="5"/>
      <c r="H23" s="5"/>
      <c r="K23" s="133"/>
      <c r="L23" s="114">
        <v>16</v>
      </c>
      <c r="M23" s="115" t="str">
        <f t="shared" si="0"/>
        <v>Stafford Township</v>
      </c>
      <c r="N23" s="115" t="str">
        <f t="shared" si="1"/>
        <v>Ocean</v>
      </c>
      <c r="O23" s="116">
        <f t="shared" si="2"/>
        <v>11589529</v>
      </c>
      <c r="P23" s="116">
        <f t="shared" si="3"/>
        <v>5604737</v>
      </c>
      <c r="Q23" s="116">
        <f t="shared" si="4"/>
        <v>5984792</v>
      </c>
      <c r="R23" s="205"/>
    </row>
    <row r="24" spans="1:18" ht="15">
      <c r="A24" s="18" t="str">
        <f>top_20!A23</f>
        <v>Livingston Township</v>
      </c>
      <c r="B24" s="18" t="str">
        <f>top_20!B23</f>
        <v>Essex</v>
      </c>
      <c r="C24" s="49">
        <f>D24+E24</f>
        <v>11375286</v>
      </c>
      <c r="D24" s="46">
        <f>SUM(top_20!D23+top_20!E23)</f>
        <v>10996539</v>
      </c>
      <c r="E24" s="46">
        <f>SUM(top_20!F23+top_20!G23)</f>
        <v>378747</v>
      </c>
      <c r="F24" s="26"/>
      <c r="G24" s="5"/>
      <c r="H24" s="5"/>
      <c r="K24" s="133"/>
      <c r="L24" s="114">
        <v>17</v>
      </c>
      <c r="M24" s="115" t="str">
        <f t="shared" si="0"/>
        <v>Livingston Township</v>
      </c>
      <c r="N24" s="115" t="str">
        <f t="shared" si="1"/>
        <v>Essex</v>
      </c>
      <c r="O24" s="116">
        <f t="shared" si="2"/>
        <v>11375286</v>
      </c>
      <c r="P24" s="116">
        <f t="shared" si="3"/>
        <v>10996539</v>
      </c>
      <c r="Q24" s="116">
        <f t="shared" si="4"/>
        <v>378747</v>
      </c>
      <c r="R24" s="205"/>
    </row>
    <row r="25" spans="1:18" ht="15">
      <c r="A25" s="18" t="str">
        <f>top_20!A24</f>
        <v>Paramus Borough</v>
      </c>
      <c r="B25" s="18" t="str">
        <f>top_20!B24</f>
        <v>Bergen</v>
      </c>
      <c r="C25" s="49">
        <f t="shared" si="5"/>
        <v>11070613</v>
      </c>
      <c r="D25" s="46">
        <f>SUM(top_20!D24+top_20!E24)</f>
        <v>8041654</v>
      </c>
      <c r="E25" s="46">
        <f>SUM(top_20!F24+top_20!G24)</f>
        <v>3028959</v>
      </c>
      <c r="F25" s="26"/>
      <c r="G25" s="5"/>
      <c r="H25" s="5"/>
      <c r="K25" s="133"/>
      <c r="L25" s="114">
        <v>18</v>
      </c>
      <c r="M25" s="115" t="str">
        <f t="shared" si="0"/>
        <v>Paramus Borough</v>
      </c>
      <c r="N25" s="115" t="str">
        <f t="shared" si="1"/>
        <v>Bergen</v>
      </c>
      <c r="O25" s="116">
        <f t="shared" si="2"/>
        <v>11070613</v>
      </c>
      <c r="P25" s="116">
        <f t="shared" si="3"/>
        <v>8041654</v>
      </c>
      <c r="Q25" s="116">
        <f t="shared" si="4"/>
        <v>3028959</v>
      </c>
      <c r="R25" s="205"/>
    </row>
    <row r="26" spans="1:18" ht="15">
      <c r="A26" s="18" t="str">
        <f>top_20!A25</f>
        <v>Somerville Borough</v>
      </c>
      <c r="B26" s="18" t="str">
        <f>top_20!B25</f>
        <v>Somerset</v>
      </c>
      <c r="C26" s="49">
        <f t="shared" si="5"/>
        <v>11043246</v>
      </c>
      <c r="D26" s="46">
        <f>SUM(top_20!D25+top_20!E25)</f>
        <v>9701016</v>
      </c>
      <c r="E26" s="46">
        <f>SUM(top_20!F25+top_20!G25)</f>
        <v>1342230</v>
      </c>
      <c r="F26" s="26"/>
      <c r="G26" s="5"/>
      <c r="H26" s="5"/>
      <c r="K26" s="133"/>
      <c r="L26" s="114">
        <v>19</v>
      </c>
      <c r="M26" s="115" t="str">
        <f t="shared" si="0"/>
        <v>Somerville Borough</v>
      </c>
      <c r="N26" s="115" t="str">
        <f t="shared" si="1"/>
        <v>Somerset</v>
      </c>
      <c r="O26" s="116">
        <f t="shared" si="2"/>
        <v>11043246</v>
      </c>
      <c r="P26" s="116">
        <f t="shared" si="3"/>
        <v>9701016</v>
      </c>
      <c r="Q26" s="116">
        <f t="shared" si="4"/>
        <v>1342230</v>
      </c>
      <c r="R26" s="205"/>
    </row>
    <row r="27" spans="1:18" ht="15">
      <c r="A27" s="18" t="str">
        <f>top_20!A26</f>
        <v>South Orange Village</v>
      </c>
      <c r="B27" s="18" t="str">
        <f>top_20!B26</f>
        <v>Essex</v>
      </c>
      <c r="C27" s="49">
        <f>D27+E27</f>
        <v>10919586</v>
      </c>
      <c r="D27" s="46">
        <f>SUM(top_20!D26+top_20!E26)</f>
        <v>2024946</v>
      </c>
      <c r="E27" s="46">
        <f>SUM(top_20!F26+top_20!G26)</f>
        <v>8894640</v>
      </c>
      <c r="F27" s="26"/>
      <c r="G27" s="5"/>
      <c r="H27" s="5"/>
      <c r="K27" s="133"/>
      <c r="L27" s="114">
        <v>20</v>
      </c>
      <c r="M27" s="115" t="str">
        <f t="shared" si="0"/>
        <v>South Orange Village</v>
      </c>
      <c r="N27" s="115" t="str">
        <f t="shared" si="1"/>
        <v>Essex</v>
      </c>
      <c r="O27" s="116">
        <f t="shared" si="2"/>
        <v>10919586</v>
      </c>
      <c r="P27" s="116">
        <f t="shared" si="3"/>
        <v>2024946</v>
      </c>
      <c r="Q27" s="116">
        <f t="shared" si="4"/>
        <v>8894640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417317271</v>
      </c>
      <c r="D29" s="46">
        <f>SUM(top_20!D28+top_20!E28)</f>
        <v>219062159</v>
      </c>
      <c r="E29" s="46">
        <f>SUM(top_20!F28+top_20!G28)</f>
        <v>209174698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417317271</v>
      </c>
      <c r="P29" s="116">
        <f t="shared" si="6"/>
        <v>219062159</v>
      </c>
      <c r="Q29" s="116">
        <f t="shared" si="6"/>
        <v>209174698</v>
      </c>
      <c r="R29" s="205"/>
    </row>
    <row r="30" spans="1:18" ht="15">
      <c r="A30" s="18" t="s">
        <v>6</v>
      </c>
      <c r="C30" s="45">
        <f>(top_20!C29)</f>
        <v>1107754348</v>
      </c>
      <c r="D30" s="27">
        <f>SUM(top_20!D29:E29)</f>
        <v>678077011</v>
      </c>
      <c r="E30" s="27">
        <f>SUM(top_20!F29:G29)</f>
        <v>429677337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1107754348</v>
      </c>
      <c r="P30" s="118">
        <f t="shared" si="6"/>
        <v>678077011</v>
      </c>
      <c r="Q30" s="118">
        <f t="shared" si="6"/>
        <v>429677337</v>
      </c>
      <c r="R30" s="205"/>
    </row>
    <row r="31" spans="1:18" ht="15">
      <c r="A31" s="18" t="s">
        <v>12</v>
      </c>
      <c r="C31" s="42">
        <f>C29/C30</f>
        <v>0.3767236587727661</v>
      </c>
      <c r="D31" s="42">
        <f>D29/D30</f>
        <v>0.32306383411662365</v>
      </c>
      <c r="E31" s="42">
        <f>E29/E30</f>
        <v>0.48681808414764033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0.3767236587727661</v>
      </c>
      <c r="P31" s="119">
        <f>P29/P30</f>
        <v>0.32306383411662365</v>
      </c>
      <c r="Q31" s="119">
        <f>Q29/Q30</f>
        <v>0.48681808414764033</v>
      </c>
      <c r="R31" s="206"/>
    </row>
    <row r="32" spans="11:18" ht="15.75" thickBot="1">
      <c r="K32" s="134"/>
      <c r="L32" s="135"/>
      <c r="M32" s="135"/>
      <c r="N32" s="135"/>
      <c r="O32" s="135"/>
      <c r="P32" s="135"/>
      <c r="Q32" s="135"/>
      <c r="R32" s="129"/>
    </row>
    <row r="33" spans="11:18" ht="15.75" thickTop="1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3/08/2021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73585597</v>
      </c>
      <c r="D7" s="101">
        <v>46549271</v>
      </c>
      <c r="E7" s="101">
        <v>13257513</v>
      </c>
      <c r="F7" s="101">
        <v>326800</v>
      </c>
      <c r="G7" s="101">
        <v>13452013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53894443</v>
      </c>
      <c r="D8" s="103">
        <v>47274651</v>
      </c>
      <c r="E8" s="103">
        <v>1677784</v>
      </c>
      <c r="F8" s="103">
        <v>2338502</v>
      </c>
      <c r="G8" s="103">
        <v>2603506</v>
      </c>
      <c r="H8" s="36"/>
      <c r="I8" s="223"/>
      <c r="J8" s="105"/>
      <c r="K8" s="224"/>
    </row>
    <row r="9" spans="1:11" ht="15">
      <c r="A9" s="17" t="s">
        <v>1685</v>
      </c>
      <c r="B9" s="17" t="s">
        <v>1153</v>
      </c>
      <c r="C9" s="102">
        <f t="shared" si="0"/>
        <v>40234272</v>
      </c>
      <c r="D9" s="103">
        <v>0</v>
      </c>
      <c r="E9" s="103">
        <v>777014</v>
      </c>
      <c r="F9" s="103">
        <v>0</v>
      </c>
      <c r="G9" s="103">
        <v>39457258</v>
      </c>
      <c r="H9" s="36"/>
      <c r="I9" s="223"/>
      <c r="J9" s="105"/>
      <c r="K9" s="224"/>
    </row>
    <row r="10" spans="1:11" ht="15">
      <c r="A10" s="17" t="s">
        <v>940</v>
      </c>
      <c r="B10" s="17" t="s">
        <v>1699</v>
      </c>
      <c r="C10" s="102">
        <f t="shared" si="0"/>
        <v>27052220</v>
      </c>
      <c r="D10" s="103">
        <v>0</v>
      </c>
      <c r="E10" s="103">
        <v>1567091</v>
      </c>
      <c r="F10" s="103">
        <v>467500</v>
      </c>
      <c r="G10" s="103">
        <v>25017629</v>
      </c>
      <c r="H10" s="36"/>
      <c r="I10" s="223"/>
      <c r="J10" s="105"/>
      <c r="K10" s="224"/>
    </row>
    <row r="11" spans="1:11" ht="15">
      <c r="A11" s="17" t="s">
        <v>33</v>
      </c>
      <c r="B11" s="17" t="s">
        <v>1699</v>
      </c>
      <c r="C11" s="102">
        <f t="shared" si="0"/>
        <v>26739674</v>
      </c>
      <c r="D11" s="103">
        <v>0</v>
      </c>
      <c r="E11" s="103">
        <v>1657986</v>
      </c>
      <c r="F11" s="103">
        <v>0</v>
      </c>
      <c r="G11" s="103">
        <v>25081688</v>
      </c>
      <c r="H11" s="36"/>
      <c r="I11" s="223"/>
      <c r="J11" s="105"/>
      <c r="K11" s="224"/>
    </row>
    <row r="12" spans="1:11" ht="15">
      <c r="A12" s="17" t="s">
        <v>1290</v>
      </c>
      <c r="B12" s="17" t="s">
        <v>1227</v>
      </c>
      <c r="C12" s="102">
        <f t="shared" si="0"/>
        <v>20688497</v>
      </c>
      <c r="D12" s="103">
        <v>0</v>
      </c>
      <c r="E12" s="103">
        <v>233293</v>
      </c>
      <c r="F12" s="103">
        <v>0</v>
      </c>
      <c r="G12" s="103">
        <v>20455204</v>
      </c>
      <c r="H12" s="36"/>
      <c r="I12" s="223"/>
      <c r="J12" s="105"/>
      <c r="K12" s="224"/>
    </row>
    <row r="13" spans="1:11" ht="15">
      <c r="A13" s="17" t="s">
        <v>608</v>
      </c>
      <c r="B13" s="17" t="s">
        <v>536</v>
      </c>
      <c r="C13" s="102">
        <f t="shared" si="0"/>
        <v>19027979</v>
      </c>
      <c r="D13" s="103">
        <v>13360474</v>
      </c>
      <c r="E13" s="103">
        <v>4945620</v>
      </c>
      <c r="F13" s="103">
        <v>16200</v>
      </c>
      <c r="G13" s="103">
        <v>705685</v>
      </c>
      <c r="H13" s="36"/>
      <c r="I13" s="223"/>
      <c r="J13" s="105"/>
      <c r="K13" s="224"/>
    </row>
    <row r="14" spans="1:11" ht="15">
      <c r="A14" s="17" t="s">
        <v>1508</v>
      </c>
      <c r="B14" s="17" t="s">
        <v>1502</v>
      </c>
      <c r="C14" s="102">
        <f t="shared" si="0"/>
        <v>17233141</v>
      </c>
      <c r="D14" s="103">
        <v>903756</v>
      </c>
      <c r="E14" s="103">
        <v>1113185</v>
      </c>
      <c r="F14" s="103">
        <v>15196200</v>
      </c>
      <c r="G14" s="103">
        <v>20000</v>
      </c>
      <c r="H14" s="36"/>
      <c r="I14" s="223"/>
      <c r="J14" s="105"/>
      <c r="K14" s="224"/>
    </row>
    <row r="15" spans="1:11" ht="15">
      <c r="A15" s="17" t="s">
        <v>1115</v>
      </c>
      <c r="B15" s="17" t="s">
        <v>1502</v>
      </c>
      <c r="C15" s="102">
        <f t="shared" si="0"/>
        <v>15295043</v>
      </c>
      <c r="D15" s="103">
        <v>7790926</v>
      </c>
      <c r="E15" s="103">
        <v>2623845</v>
      </c>
      <c r="F15" s="103">
        <v>2057242</v>
      </c>
      <c r="G15" s="103">
        <v>2823030</v>
      </c>
      <c r="H15" s="36"/>
      <c r="I15" s="223"/>
      <c r="J15" s="105"/>
      <c r="K15" s="224"/>
    </row>
    <row r="16" spans="1:11" ht="15">
      <c r="A16" s="17" t="s">
        <v>1199</v>
      </c>
      <c r="B16" s="17" t="s">
        <v>1153</v>
      </c>
      <c r="C16" s="102">
        <f t="shared" si="0"/>
        <v>14880889</v>
      </c>
      <c r="D16" s="103">
        <v>0</v>
      </c>
      <c r="E16" s="103">
        <v>1456589</v>
      </c>
      <c r="F16" s="103">
        <v>13382000</v>
      </c>
      <c r="G16" s="103">
        <v>42300</v>
      </c>
      <c r="H16" s="36"/>
      <c r="I16" s="223"/>
      <c r="J16" s="105"/>
      <c r="K16" s="224"/>
    </row>
    <row r="17" spans="1:11" ht="15">
      <c r="A17" s="17" t="s">
        <v>1202</v>
      </c>
      <c r="B17" s="17" t="s">
        <v>1153</v>
      </c>
      <c r="C17" s="102">
        <f t="shared" si="0"/>
        <v>14463309</v>
      </c>
      <c r="D17" s="103">
        <v>4853000</v>
      </c>
      <c r="E17" s="103">
        <v>2731539</v>
      </c>
      <c r="F17" s="103">
        <v>0</v>
      </c>
      <c r="G17" s="103">
        <v>6878770</v>
      </c>
      <c r="H17" s="36"/>
      <c r="I17" s="223"/>
      <c r="J17" s="105"/>
      <c r="K17" s="224"/>
    </row>
    <row r="18" spans="1:11" ht="15">
      <c r="A18" s="17" t="s">
        <v>264</v>
      </c>
      <c r="B18" s="17" t="s">
        <v>255</v>
      </c>
      <c r="C18" s="102">
        <f t="shared" si="0"/>
        <v>12913084</v>
      </c>
      <c r="D18" s="103">
        <v>6017701</v>
      </c>
      <c r="E18" s="103">
        <v>1212483</v>
      </c>
      <c r="F18" s="103">
        <v>5622000</v>
      </c>
      <c r="G18" s="103">
        <v>60900</v>
      </c>
      <c r="H18" s="36"/>
      <c r="I18" s="223"/>
      <c r="J18" s="105"/>
      <c r="K18" s="224"/>
    </row>
    <row r="19" spans="1:11" ht="15">
      <c r="A19" s="17" t="s">
        <v>168</v>
      </c>
      <c r="B19" s="17" t="s">
        <v>130</v>
      </c>
      <c r="C19" s="102">
        <f t="shared" si="0"/>
        <v>12307778</v>
      </c>
      <c r="D19" s="103">
        <v>0</v>
      </c>
      <c r="E19" s="103">
        <v>440794</v>
      </c>
      <c r="F19" s="103">
        <v>1310000</v>
      </c>
      <c r="G19" s="103">
        <v>10556984</v>
      </c>
      <c r="H19" s="36"/>
      <c r="I19" s="223"/>
      <c r="J19" s="105"/>
      <c r="K19" s="224"/>
    </row>
    <row r="20" spans="1:11" ht="15">
      <c r="A20" s="17" t="s">
        <v>1226</v>
      </c>
      <c r="B20" s="17" t="s">
        <v>1153</v>
      </c>
      <c r="C20" s="102">
        <f t="shared" si="0"/>
        <v>12132289</v>
      </c>
      <c r="D20" s="103">
        <v>8042466</v>
      </c>
      <c r="E20" s="103">
        <v>2741927</v>
      </c>
      <c r="F20" s="103">
        <v>59000</v>
      </c>
      <c r="G20" s="103">
        <v>1288896</v>
      </c>
      <c r="H20" s="36"/>
      <c r="I20" s="223"/>
      <c r="J20" s="105"/>
      <c r="K20" s="224"/>
    </row>
    <row r="21" spans="1:11" ht="15">
      <c r="A21" s="17" t="s">
        <v>385</v>
      </c>
      <c r="B21" s="17" t="s">
        <v>325</v>
      </c>
      <c r="C21" s="102">
        <f t="shared" si="0"/>
        <v>11790382</v>
      </c>
      <c r="D21" s="103">
        <v>1869580</v>
      </c>
      <c r="E21" s="103">
        <v>9594779</v>
      </c>
      <c r="F21" s="103">
        <v>0</v>
      </c>
      <c r="G21" s="103">
        <v>326023</v>
      </c>
      <c r="H21" s="36"/>
      <c r="I21" s="223"/>
      <c r="J21" s="105"/>
      <c r="K21" s="224"/>
    </row>
    <row r="22" spans="1:11" ht="15">
      <c r="A22" s="17" t="s">
        <v>1590</v>
      </c>
      <c r="B22" s="17" t="s">
        <v>1502</v>
      </c>
      <c r="C22" s="102">
        <f t="shared" si="0"/>
        <v>11589529</v>
      </c>
      <c r="D22" s="103">
        <v>4604768</v>
      </c>
      <c r="E22" s="103">
        <v>999969</v>
      </c>
      <c r="F22" s="103">
        <v>5110000</v>
      </c>
      <c r="G22" s="103">
        <v>874792</v>
      </c>
      <c r="H22" s="36"/>
      <c r="I22" s="223"/>
      <c r="J22" s="105"/>
      <c r="K22" s="224"/>
    </row>
    <row r="23" spans="1:11" ht="15">
      <c r="A23" s="17" t="s">
        <v>889</v>
      </c>
      <c r="B23" s="17" t="s">
        <v>860</v>
      </c>
      <c r="C23" s="102">
        <f t="shared" si="0"/>
        <v>11375286</v>
      </c>
      <c r="D23" s="103">
        <v>7513500</v>
      </c>
      <c r="E23" s="103">
        <v>3483039</v>
      </c>
      <c r="F23" s="103">
        <v>77000</v>
      </c>
      <c r="G23" s="103">
        <v>301747</v>
      </c>
      <c r="H23" s="36"/>
      <c r="I23" s="223"/>
      <c r="J23" s="105"/>
      <c r="K23" s="224"/>
    </row>
    <row r="24" spans="1:11" ht="15">
      <c r="A24" s="17" t="s">
        <v>464</v>
      </c>
      <c r="B24" s="17" t="s">
        <v>325</v>
      </c>
      <c r="C24" s="102">
        <f t="shared" si="0"/>
        <v>11070613</v>
      </c>
      <c r="D24" s="103">
        <v>6843200</v>
      </c>
      <c r="E24" s="103">
        <v>1198454</v>
      </c>
      <c r="F24" s="103">
        <v>12000</v>
      </c>
      <c r="G24" s="103">
        <v>3016959</v>
      </c>
      <c r="H24" s="60"/>
      <c r="I24" s="223"/>
      <c r="J24" s="105"/>
      <c r="K24" s="224"/>
    </row>
    <row r="25" spans="1:11" ht="15">
      <c r="A25" s="17" t="s">
        <v>39</v>
      </c>
      <c r="B25" s="17" t="s">
        <v>1699</v>
      </c>
      <c r="C25" s="102">
        <f t="shared" si="0"/>
        <v>11043246</v>
      </c>
      <c r="D25" s="103">
        <v>8710000</v>
      </c>
      <c r="E25" s="103">
        <v>991016</v>
      </c>
      <c r="F25" s="103">
        <v>25000</v>
      </c>
      <c r="G25" s="103">
        <v>1317230</v>
      </c>
      <c r="H25" s="36"/>
      <c r="I25" s="223"/>
      <c r="J25" s="105"/>
      <c r="K25" s="224"/>
    </row>
    <row r="26" spans="1:11" ht="15">
      <c r="A26" s="17" t="s">
        <v>915</v>
      </c>
      <c r="B26" s="17" t="s">
        <v>860</v>
      </c>
      <c r="C26" s="102">
        <f t="shared" si="0"/>
        <v>10919586</v>
      </c>
      <c r="D26" s="103">
        <v>1200000</v>
      </c>
      <c r="E26" s="103">
        <v>824946</v>
      </c>
      <c r="F26" s="103">
        <v>0</v>
      </c>
      <c r="G26" s="103">
        <v>8894640</v>
      </c>
      <c r="H26" s="36"/>
      <c r="I26" s="223"/>
      <c r="J26" s="105"/>
      <c r="K26" s="224"/>
    </row>
    <row r="27" spans="1:11" ht="15">
      <c r="A27" s="115"/>
      <c r="B27" s="115"/>
      <c r="C27" s="102"/>
      <c r="D27" s="103"/>
      <c r="E27" s="103"/>
      <c r="F27" s="103"/>
      <c r="G27" s="228"/>
      <c r="H27" s="36"/>
      <c r="I27" s="223"/>
      <c r="J27" s="105"/>
      <c r="K27" s="224"/>
    </row>
    <row r="28" spans="1:11" ht="15">
      <c r="A28" s="171" t="s">
        <v>11</v>
      </c>
      <c r="B28" s="115"/>
      <c r="C28" s="227">
        <f>SUM(C7:C26)</f>
        <v>428236857</v>
      </c>
      <c r="D28" s="103">
        <f>SUM(D7:D26)</f>
        <v>165533293</v>
      </c>
      <c r="E28" s="103">
        <f>SUM(E7:E26)</f>
        <v>53528866</v>
      </c>
      <c r="F28" s="103">
        <f>SUM(F7:F26)</f>
        <v>45999444</v>
      </c>
      <c r="G28" s="228">
        <f>SUM(G7:G26)</f>
        <v>163175254</v>
      </c>
      <c r="I28" s="223"/>
      <c r="J28" s="105"/>
      <c r="K28" s="224"/>
    </row>
    <row r="29" spans="1:11" ht="15">
      <c r="A29" s="171" t="s">
        <v>6</v>
      </c>
      <c r="B29" s="117"/>
      <c r="C29" s="118">
        <f>work_ytd!F29</f>
        <v>1107754348</v>
      </c>
      <c r="D29" s="118">
        <f>work_ytd!G29</f>
        <v>385007689</v>
      </c>
      <c r="E29" s="118">
        <f>work_ytd!H29</f>
        <v>293069322</v>
      </c>
      <c r="F29" s="118">
        <f>work_ytd!I29</f>
        <v>85157145</v>
      </c>
      <c r="G29" s="209">
        <f>work_ytd!J29</f>
        <v>344520192</v>
      </c>
      <c r="I29" s="223"/>
      <c r="J29" s="105"/>
      <c r="K29" s="224"/>
    </row>
    <row r="30" spans="1:7" ht="15">
      <c r="A30" s="18" t="s">
        <v>12</v>
      </c>
      <c r="C30" s="42">
        <f>C28/C29</f>
        <v>0.38658106625639715</v>
      </c>
      <c r="D30" s="42">
        <f>D28/D29</f>
        <v>0.42994801851866393</v>
      </c>
      <c r="E30" s="42">
        <f>E28/E29</f>
        <v>0.1826491617570262</v>
      </c>
      <c r="F30" s="42">
        <f>F28/F29</f>
        <v>0.5401712798145123</v>
      </c>
      <c r="G30" s="42">
        <f>G28/G29</f>
        <v>0.47363045124507536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3/08/2021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73585597</v>
      </c>
      <c r="D7" s="101">
        <v>46549271</v>
      </c>
      <c r="E7" s="101">
        <v>13257513</v>
      </c>
      <c r="F7" s="101">
        <v>326800</v>
      </c>
      <c r="G7" s="101">
        <v>13452013</v>
      </c>
      <c r="H7" s="36"/>
      <c r="I7" s="71"/>
    </row>
    <row r="8" spans="1:12" ht="15">
      <c r="A8" s="17" t="s">
        <v>901</v>
      </c>
      <c r="B8" s="17" t="s">
        <v>860</v>
      </c>
      <c r="C8" s="102">
        <f t="shared" si="0"/>
        <v>53894443</v>
      </c>
      <c r="D8" s="103">
        <v>47274651</v>
      </c>
      <c r="E8" s="103">
        <v>1677784</v>
      </c>
      <c r="F8" s="103">
        <v>2338502</v>
      </c>
      <c r="G8" s="103">
        <v>2603506</v>
      </c>
      <c r="H8" s="36"/>
      <c r="I8" s="71"/>
      <c r="K8" s="105"/>
      <c r="L8" s="68"/>
    </row>
    <row r="9" spans="1:12" ht="15">
      <c r="A9" s="17" t="s">
        <v>1685</v>
      </c>
      <c r="B9" s="17" t="s">
        <v>1153</v>
      </c>
      <c r="C9" s="102">
        <f t="shared" si="0"/>
        <v>40234272</v>
      </c>
      <c r="D9" s="103">
        <v>0</v>
      </c>
      <c r="E9" s="103">
        <v>777014</v>
      </c>
      <c r="F9" s="103">
        <v>0</v>
      </c>
      <c r="G9" s="103">
        <v>39457258</v>
      </c>
      <c r="H9" s="36"/>
      <c r="I9" s="71"/>
      <c r="L9" s="5"/>
    </row>
    <row r="10" spans="1:9" ht="15">
      <c r="A10" s="17" t="s">
        <v>940</v>
      </c>
      <c r="B10" s="17" t="s">
        <v>1699</v>
      </c>
      <c r="C10" s="102">
        <f t="shared" si="0"/>
        <v>27052220</v>
      </c>
      <c r="D10" s="103">
        <v>0</v>
      </c>
      <c r="E10" s="103">
        <v>1567091</v>
      </c>
      <c r="F10" s="103">
        <v>467500</v>
      </c>
      <c r="G10" s="103">
        <v>25017629</v>
      </c>
      <c r="H10" s="36"/>
      <c r="I10" s="71"/>
    </row>
    <row r="11" spans="1:9" ht="15">
      <c r="A11" s="17" t="s">
        <v>33</v>
      </c>
      <c r="B11" s="17" t="s">
        <v>1699</v>
      </c>
      <c r="C11" s="102">
        <f t="shared" si="0"/>
        <v>26739674</v>
      </c>
      <c r="D11" s="103">
        <v>0</v>
      </c>
      <c r="E11" s="103">
        <v>1657986</v>
      </c>
      <c r="F11" s="103">
        <v>0</v>
      </c>
      <c r="G11" s="103">
        <v>25081688</v>
      </c>
      <c r="H11" s="36"/>
      <c r="I11" s="71"/>
    </row>
    <row r="12" spans="1:9" ht="15">
      <c r="A12" s="17" t="s">
        <v>1290</v>
      </c>
      <c r="B12" s="17" t="s">
        <v>1227</v>
      </c>
      <c r="C12" s="102">
        <f t="shared" si="0"/>
        <v>20688497</v>
      </c>
      <c r="D12" s="103">
        <v>0</v>
      </c>
      <c r="E12" s="103">
        <v>233293</v>
      </c>
      <c r="F12" s="103">
        <v>0</v>
      </c>
      <c r="G12" s="103">
        <v>20455204</v>
      </c>
      <c r="H12" s="36"/>
      <c r="I12" s="71"/>
    </row>
    <row r="13" spans="1:9" ht="15">
      <c r="A13" s="17" t="s">
        <v>608</v>
      </c>
      <c r="B13" s="17" t="s">
        <v>536</v>
      </c>
      <c r="C13" s="102">
        <f t="shared" si="0"/>
        <v>19027979</v>
      </c>
      <c r="D13" s="103">
        <v>13360474</v>
      </c>
      <c r="E13" s="103">
        <v>4945620</v>
      </c>
      <c r="F13" s="103">
        <v>16200</v>
      </c>
      <c r="G13" s="103">
        <v>705685</v>
      </c>
      <c r="H13" s="36"/>
      <c r="I13" s="71"/>
    </row>
    <row r="14" spans="1:9" ht="15">
      <c r="A14" s="17" t="s">
        <v>1508</v>
      </c>
      <c r="B14" s="17" t="s">
        <v>1502</v>
      </c>
      <c r="C14" s="102">
        <f t="shared" si="0"/>
        <v>17233141</v>
      </c>
      <c r="D14" s="103">
        <v>903756</v>
      </c>
      <c r="E14" s="103">
        <v>1113185</v>
      </c>
      <c r="F14" s="103">
        <v>15196200</v>
      </c>
      <c r="G14" s="103">
        <v>20000</v>
      </c>
      <c r="H14" s="36"/>
      <c r="I14" s="71"/>
    </row>
    <row r="15" spans="1:9" ht="15">
      <c r="A15" s="17" t="s">
        <v>1115</v>
      </c>
      <c r="B15" s="17" t="s">
        <v>1502</v>
      </c>
      <c r="C15" s="102">
        <f t="shared" si="0"/>
        <v>15295043</v>
      </c>
      <c r="D15" s="103">
        <v>7790926</v>
      </c>
      <c r="E15" s="103">
        <v>2623845</v>
      </c>
      <c r="F15" s="103">
        <v>2057242</v>
      </c>
      <c r="G15" s="103">
        <v>2823030</v>
      </c>
      <c r="H15" s="36"/>
      <c r="I15" s="71"/>
    </row>
    <row r="16" spans="1:9" ht="15">
      <c r="A16" s="17" t="s">
        <v>1199</v>
      </c>
      <c r="B16" s="17" t="s">
        <v>1153</v>
      </c>
      <c r="C16" s="102">
        <f t="shared" si="0"/>
        <v>14880889</v>
      </c>
      <c r="D16" s="103">
        <v>0</v>
      </c>
      <c r="E16" s="103">
        <v>1456589</v>
      </c>
      <c r="F16" s="103">
        <v>13382000</v>
      </c>
      <c r="G16" s="103">
        <v>42300</v>
      </c>
      <c r="H16" s="36"/>
      <c r="I16" s="71"/>
    </row>
    <row r="17" spans="1:9" ht="15">
      <c r="A17" s="17" t="s">
        <v>1202</v>
      </c>
      <c r="B17" s="17" t="s">
        <v>1153</v>
      </c>
      <c r="C17" s="102">
        <f t="shared" si="0"/>
        <v>14463309</v>
      </c>
      <c r="D17" s="103">
        <v>4853000</v>
      </c>
      <c r="E17" s="103">
        <v>2731539</v>
      </c>
      <c r="F17" s="103">
        <v>0</v>
      </c>
      <c r="G17" s="103">
        <v>6878770</v>
      </c>
      <c r="H17" s="36"/>
      <c r="I17" s="71"/>
    </row>
    <row r="18" spans="1:9" ht="15">
      <c r="A18" s="17" t="s">
        <v>264</v>
      </c>
      <c r="B18" s="17" t="s">
        <v>255</v>
      </c>
      <c r="C18" s="102">
        <f t="shared" si="0"/>
        <v>12913084</v>
      </c>
      <c r="D18" s="103">
        <v>6017701</v>
      </c>
      <c r="E18" s="103">
        <v>1212483</v>
      </c>
      <c r="F18" s="103">
        <v>5622000</v>
      </c>
      <c r="G18" s="103">
        <v>60900</v>
      </c>
      <c r="H18" s="36"/>
      <c r="I18" s="71"/>
    </row>
    <row r="19" spans="1:9" ht="15">
      <c r="A19" s="17" t="s">
        <v>168</v>
      </c>
      <c r="B19" s="17" t="s">
        <v>130</v>
      </c>
      <c r="C19" s="102">
        <f t="shared" si="0"/>
        <v>12307778</v>
      </c>
      <c r="D19" s="103">
        <v>0</v>
      </c>
      <c r="E19" s="103">
        <v>440794</v>
      </c>
      <c r="F19" s="103">
        <v>1310000</v>
      </c>
      <c r="G19" s="103">
        <v>10556984</v>
      </c>
      <c r="H19" s="36"/>
      <c r="I19" s="71"/>
    </row>
    <row r="20" spans="1:9" ht="15">
      <c r="A20" s="17" t="s">
        <v>1226</v>
      </c>
      <c r="B20" s="17" t="s">
        <v>1153</v>
      </c>
      <c r="C20" s="102">
        <f t="shared" si="0"/>
        <v>12132289</v>
      </c>
      <c r="D20" s="103">
        <v>8042466</v>
      </c>
      <c r="E20" s="103">
        <v>2741927</v>
      </c>
      <c r="F20" s="103">
        <v>59000</v>
      </c>
      <c r="G20" s="103">
        <v>1288896</v>
      </c>
      <c r="H20" s="36"/>
      <c r="I20" s="71"/>
    </row>
    <row r="21" spans="1:9" ht="15">
      <c r="A21" s="17" t="s">
        <v>385</v>
      </c>
      <c r="B21" s="17" t="s">
        <v>325</v>
      </c>
      <c r="C21" s="102">
        <f t="shared" si="0"/>
        <v>11790382</v>
      </c>
      <c r="D21" s="103">
        <v>1869580</v>
      </c>
      <c r="E21" s="103">
        <v>9594779</v>
      </c>
      <c r="F21" s="103">
        <v>0</v>
      </c>
      <c r="G21" s="103">
        <v>326023</v>
      </c>
      <c r="H21" s="36"/>
      <c r="I21" s="71"/>
    </row>
    <row r="22" spans="1:9" ht="15">
      <c r="A22" s="17" t="s">
        <v>1590</v>
      </c>
      <c r="B22" s="17" t="s">
        <v>1502</v>
      </c>
      <c r="C22" s="102">
        <f t="shared" si="0"/>
        <v>11589529</v>
      </c>
      <c r="D22" s="103">
        <v>4604768</v>
      </c>
      <c r="E22" s="103">
        <v>999969</v>
      </c>
      <c r="F22" s="103">
        <v>5110000</v>
      </c>
      <c r="G22" s="103">
        <v>874792</v>
      </c>
      <c r="H22" s="36"/>
      <c r="I22" s="71"/>
    </row>
    <row r="23" spans="1:9" ht="15">
      <c r="A23" s="17" t="s">
        <v>889</v>
      </c>
      <c r="B23" s="17" t="s">
        <v>860</v>
      </c>
      <c r="C23" s="102">
        <f t="shared" si="0"/>
        <v>11375286</v>
      </c>
      <c r="D23" s="103">
        <v>7513500</v>
      </c>
      <c r="E23" s="103">
        <v>3483039</v>
      </c>
      <c r="F23" s="103">
        <v>77000</v>
      </c>
      <c r="G23" s="103">
        <v>301747</v>
      </c>
      <c r="H23" s="36"/>
      <c r="I23" s="71"/>
    </row>
    <row r="24" spans="1:9" ht="15">
      <c r="A24" s="17" t="s">
        <v>464</v>
      </c>
      <c r="B24" s="17" t="s">
        <v>325</v>
      </c>
      <c r="C24" s="102">
        <f t="shared" si="0"/>
        <v>11070613</v>
      </c>
      <c r="D24" s="103">
        <v>6843200</v>
      </c>
      <c r="E24" s="103">
        <v>1198454</v>
      </c>
      <c r="F24" s="103">
        <v>12000</v>
      </c>
      <c r="G24" s="103">
        <v>3016959</v>
      </c>
      <c r="H24" s="36"/>
      <c r="I24" s="71"/>
    </row>
    <row r="25" spans="1:9" ht="15">
      <c r="A25" s="17" t="s">
        <v>39</v>
      </c>
      <c r="B25" s="17" t="s">
        <v>1699</v>
      </c>
      <c r="C25" s="102">
        <f t="shared" si="0"/>
        <v>11043246</v>
      </c>
      <c r="D25" s="103">
        <v>8710000</v>
      </c>
      <c r="E25" s="103">
        <v>991016</v>
      </c>
      <c r="F25" s="103">
        <v>25000</v>
      </c>
      <c r="G25" s="103">
        <v>1317230</v>
      </c>
      <c r="H25" s="36"/>
      <c r="I25" s="71"/>
    </row>
    <row r="26" spans="1:9" ht="15">
      <c r="A26" s="17" t="s">
        <v>915</v>
      </c>
      <c r="B26" s="17" t="s">
        <v>860</v>
      </c>
      <c r="C26" s="102">
        <f t="shared" si="0"/>
        <v>10919586</v>
      </c>
      <c r="D26" s="103">
        <v>1200000</v>
      </c>
      <c r="E26" s="103">
        <v>824946</v>
      </c>
      <c r="F26" s="103">
        <v>0</v>
      </c>
      <c r="G26" s="103">
        <v>8894640</v>
      </c>
      <c r="H26" s="36"/>
      <c r="I26" s="71"/>
    </row>
    <row r="27" spans="1:9" ht="15">
      <c r="A27" s="229"/>
      <c r="B27" s="229"/>
      <c r="C27" s="102"/>
      <c r="D27" s="103"/>
      <c r="E27" s="103"/>
      <c r="F27" s="103"/>
      <c r="G27" s="228"/>
      <c r="H27" s="36"/>
      <c r="I27" s="71"/>
    </row>
    <row r="28" spans="1:9" ht="15">
      <c r="A28" s="18" t="s">
        <v>11</v>
      </c>
      <c r="B28" s="17"/>
      <c r="C28" s="49">
        <f>SUM(C7:C27)</f>
        <v>428236857</v>
      </c>
      <c r="D28" s="36">
        <f>SUM(D7:D27)</f>
        <v>165533293</v>
      </c>
      <c r="E28" s="36">
        <f>SUM(E7:E27)</f>
        <v>53528866</v>
      </c>
      <c r="F28" s="36">
        <f>SUM(F7:F27)</f>
        <v>45999444</v>
      </c>
      <c r="G28" s="36">
        <f>SUM(G7:G27)</f>
        <v>163175254</v>
      </c>
      <c r="I28" s="3"/>
    </row>
    <row r="29" spans="1:7" ht="15">
      <c r="A29" s="18" t="s">
        <v>6</v>
      </c>
      <c r="C29" s="39">
        <f>work!F29</f>
        <v>1107754348</v>
      </c>
      <c r="D29" s="39">
        <f>work!G29</f>
        <v>385007689</v>
      </c>
      <c r="E29" s="39">
        <f>work!H29</f>
        <v>293069322</v>
      </c>
      <c r="F29" s="39">
        <f>work!I29</f>
        <v>85157145</v>
      </c>
      <c r="G29" s="39">
        <f>work!J29</f>
        <v>344520192</v>
      </c>
    </row>
    <row r="30" spans="1:7" ht="15">
      <c r="A30" s="18" t="s">
        <v>12</v>
      </c>
      <c r="C30" s="42">
        <f>C28/C29</f>
        <v>0.38658106625639715</v>
      </c>
      <c r="D30" s="42">
        <f>D28/D29</f>
        <v>0.42994801851866393</v>
      </c>
      <c r="E30" s="42">
        <f>E28/E29</f>
        <v>0.1826491617570262</v>
      </c>
      <c r="F30" s="42">
        <f>F28/F29</f>
        <v>0.5401712798145123</v>
      </c>
      <c r="G30" s="42">
        <f>G28/G29</f>
        <v>0.47363045124507536</v>
      </c>
    </row>
    <row r="33" spans="1:7" ht="15">
      <c r="A33" s="66" t="str">
        <f>work!D28</f>
        <v>State buildings</v>
      </c>
      <c r="C33" s="211"/>
      <c r="D33" s="211"/>
      <c r="E33" s="211"/>
      <c r="F33" s="211"/>
      <c r="G33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2166</v>
      </c>
    </row>
    <row r="2" spans="1:21" ht="16.5" thickTop="1">
      <c r="A2" s="15" t="str">
        <f>work!A1</f>
        <v>Estimated cost of construction authorized by building permits, January 2021</v>
      </c>
      <c r="L2" s="185"/>
      <c r="M2" s="186" t="str">
        <f>A2</f>
        <v>Estimated cost of construction authorized by building permits, January 2021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3/08/2021</v>
      </c>
      <c r="L3" s="187"/>
      <c r="M3" s="109" t="str">
        <f>A3</f>
        <v>Source:  New Jersey Department of Community Affairs, 3/08/2021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2299</v>
      </c>
      <c r="G5" s="216" t="s">
        <v>2217</v>
      </c>
      <c r="H5" s="217"/>
      <c r="I5" s="217"/>
      <c r="L5" s="188"/>
      <c r="M5" s="34"/>
      <c r="N5" s="34"/>
      <c r="O5" s="122" t="str">
        <f>C5</f>
        <v>January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6"/>
      <c r="C6" s="236"/>
      <c r="D6" s="236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39596618</v>
      </c>
      <c r="C8" s="40">
        <f>SUM(work!G7:H7)</f>
        <v>25284469</v>
      </c>
      <c r="D8" s="44">
        <f>SUM(work!I7:J7)</f>
        <v>14312149</v>
      </c>
      <c r="E8" s="44"/>
      <c r="F8" s="39">
        <f>G8+H8</f>
        <v>39596618</v>
      </c>
      <c r="G8" s="44">
        <f>SUM(work_ytd!G7:H7)</f>
        <v>25284469</v>
      </c>
      <c r="H8" s="44">
        <f>SUM(work_ytd!I7:J7)</f>
        <v>14312149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39596618</v>
      </c>
      <c r="O8" s="177">
        <f t="shared" si="2"/>
        <v>25284469</v>
      </c>
      <c r="P8" s="177">
        <f t="shared" si="2"/>
        <v>14312149</v>
      </c>
      <c r="Q8" s="182"/>
      <c r="R8" s="176">
        <f t="shared" si="0"/>
        <v>39596618</v>
      </c>
      <c r="S8" s="177">
        <f t="shared" si="0"/>
        <v>25284469</v>
      </c>
      <c r="T8" s="178">
        <f t="shared" si="0"/>
        <v>14312149</v>
      </c>
      <c r="U8" s="128"/>
    </row>
    <row r="9" spans="1:21" ht="15">
      <c r="A9" s="37" t="s">
        <v>325</v>
      </c>
      <c r="B9" s="37">
        <f aca="true" t="shared" si="3" ref="B9:B31">C9+D9</f>
        <v>101299947</v>
      </c>
      <c r="C9" s="38">
        <f>SUM(work!G8:H8)</f>
        <v>77105953</v>
      </c>
      <c r="D9" s="46">
        <f>SUM(work!I8:J8)</f>
        <v>24193994</v>
      </c>
      <c r="E9" s="46"/>
      <c r="F9" s="37">
        <f aca="true" t="shared" si="4" ref="F9:F28">G9+H9</f>
        <v>101299947</v>
      </c>
      <c r="G9" s="46">
        <f>SUM(work_ytd!G8:H8)</f>
        <v>77105953</v>
      </c>
      <c r="H9" s="46">
        <f>SUM(work_ytd!I8:J8)</f>
        <v>24193994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101299947</v>
      </c>
      <c r="O9" s="116">
        <f t="shared" si="2"/>
        <v>77105953</v>
      </c>
      <c r="P9" s="116">
        <f t="shared" si="2"/>
        <v>24193994</v>
      </c>
      <c r="Q9" s="183"/>
      <c r="R9" s="181">
        <f t="shared" si="0"/>
        <v>101299947</v>
      </c>
      <c r="S9" s="116">
        <f t="shared" si="0"/>
        <v>77105953</v>
      </c>
      <c r="T9" s="180">
        <f t="shared" si="0"/>
        <v>24193994</v>
      </c>
      <c r="U9" s="128"/>
    </row>
    <row r="10" spans="1:21" ht="15">
      <c r="A10" s="37" t="s">
        <v>536</v>
      </c>
      <c r="B10" s="37">
        <f t="shared" si="3"/>
        <v>61925262</v>
      </c>
      <c r="C10" s="38">
        <f>SUM(work!G9:H9)</f>
        <v>48323176</v>
      </c>
      <c r="D10" s="46">
        <f>SUM(work!I9:J9)</f>
        <v>13602086</v>
      </c>
      <c r="E10" s="46"/>
      <c r="F10" s="37">
        <f t="shared" si="4"/>
        <v>61925262</v>
      </c>
      <c r="G10" s="46">
        <f>SUM(work_ytd!G9:H9)</f>
        <v>48323176</v>
      </c>
      <c r="H10" s="46">
        <f>SUM(work_ytd!I9:J9)</f>
        <v>13602086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61925262</v>
      </c>
      <c r="O10" s="116">
        <f t="shared" si="2"/>
        <v>48323176</v>
      </c>
      <c r="P10" s="116">
        <f t="shared" si="2"/>
        <v>13602086</v>
      </c>
      <c r="Q10" s="183"/>
      <c r="R10" s="181">
        <f aca="true" t="shared" si="5" ref="R10:R31">F10</f>
        <v>61925262</v>
      </c>
      <c r="S10" s="116">
        <f aca="true" t="shared" si="6" ref="S10:S31">G10</f>
        <v>48323176</v>
      </c>
      <c r="T10" s="180">
        <f aca="true" t="shared" si="7" ref="T10:T31">H10</f>
        <v>13602086</v>
      </c>
      <c r="U10" s="128"/>
    </row>
    <row r="11" spans="1:21" ht="15">
      <c r="A11" s="37" t="s">
        <v>656</v>
      </c>
      <c r="B11" s="37">
        <f t="shared" si="3"/>
        <v>27741607</v>
      </c>
      <c r="C11" s="38">
        <f>SUM(work!G10:H10)</f>
        <v>16982364</v>
      </c>
      <c r="D11" s="46">
        <f>SUM(work!I10:J10)</f>
        <v>10759243</v>
      </c>
      <c r="E11" s="46"/>
      <c r="F11" s="37">
        <f t="shared" si="4"/>
        <v>27741607</v>
      </c>
      <c r="G11" s="46">
        <f>SUM(work_ytd!G10:H10)</f>
        <v>16982364</v>
      </c>
      <c r="H11" s="46">
        <f>SUM(work_ytd!I10:J10)</f>
        <v>10759243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27741607</v>
      </c>
      <c r="O11" s="116">
        <f t="shared" si="2"/>
        <v>16982364</v>
      </c>
      <c r="P11" s="116">
        <f t="shared" si="2"/>
        <v>10759243</v>
      </c>
      <c r="Q11" s="183"/>
      <c r="R11" s="181">
        <f t="shared" si="5"/>
        <v>27741607</v>
      </c>
      <c r="S11" s="116">
        <f t="shared" si="6"/>
        <v>16982364</v>
      </c>
      <c r="T11" s="180">
        <f t="shared" si="7"/>
        <v>10759243</v>
      </c>
      <c r="U11" s="128"/>
    </row>
    <row r="12" spans="1:21" ht="15">
      <c r="A12" s="37" t="s">
        <v>768</v>
      </c>
      <c r="B12" s="37">
        <f t="shared" si="3"/>
        <v>36809841</v>
      </c>
      <c r="C12" s="38">
        <f>SUM(work!G11:H11)</f>
        <v>33862217</v>
      </c>
      <c r="D12" s="46">
        <f>SUM(work!I11:J11)</f>
        <v>2947624</v>
      </c>
      <c r="E12" s="46"/>
      <c r="F12" s="37">
        <f t="shared" si="4"/>
        <v>36809841</v>
      </c>
      <c r="G12" s="46">
        <f>SUM(work_ytd!G11:H11)</f>
        <v>33862217</v>
      </c>
      <c r="H12" s="46">
        <f>SUM(work_ytd!I11:J11)</f>
        <v>2947624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36809841</v>
      </c>
      <c r="O12" s="116">
        <f t="shared" si="2"/>
        <v>33862217</v>
      </c>
      <c r="P12" s="116">
        <f t="shared" si="2"/>
        <v>2947624</v>
      </c>
      <c r="Q12" s="183"/>
      <c r="R12" s="181">
        <f t="shared" si="5"/>
        <v>36809841</v>
      </c>
      <c r="S12" s="116">
        <f t="shared" si="6"/>
        <v>33862217</v>
      </c>
      <c r="T12" s="180">
        <f t="shared" si="7"/>
        <v>2947624</v>
      </c>
      <c r="U12" s="128"/>
    </row>
    <row r="13" spans="1:21" ht="15">
      <c r="A13" s="37" t="s">
        <v>817</v>
      </c>
      <c r="B13" s="37">
        <f t="shared" si="3"/>
        <v>3950439</v>
      </c>
      <c r="C13" s="38">
        <f>SUM(work!G12:H12)</f>
        <v>2136003</v>
      </c>
      <c r="D13" s="46">
        <f>SUM(work!I12:J12)</f>
        <v>1814436</v>
      </c>
      <c r="E13" s="46"/>
      <c r="F13" s="37">
        <f t="shared" si="4"/>
        <v>3950439</v>
      </c>
      <c r="G13" s="46">
        <f>SUM(work_ytd!G12:H12)</f>
        <v>2136003</v>
      </c>
      <c r="H13" s="46">
        <f>SUM(work_ytd!I12:J12)</f>
        <v>1814436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3950439</v>
      </c>
      <c r="O13" s="116">
        <f t="shared" si="2"/>
        <v>2136003</v>
      </c>
      <c r="P13" s="116">
        <f t="shared" si="2"/>
        <v>1814436</v>
      </c>
      <c r="Q13" s="183"/>
      <c r="R13" s="181">
        <f t="shared" si="5"/>
        <v>3950439</v>
      </c>
      <c r="S13" s="116">
        <f t="shared" si="6"/>
        <v>2136003</v>
      </c>
      <c r="T13" s="180">
        <f t="shared" si="7"/>
        <v>1814436</v>
      </c>
      <c r="U13" s="128"/>
    </row>
    <row r="14" spans="1:21" ht="15">
      <c r="A14" s="37" t="s">
        <v>860</v>
      </c>
      <c r="B14" s="37">
        <f t="shared" si="3"/>
        <v>110367459</v>
      </c>
      <c r="C14" s="38">
        <f>SUM(work!G13:H13)</f>
        <v>85149917</v>
      </c>
      <c r="D14" s="46">
        <f>SUM(work!I13:J13)</f>
        <v>25217542</v>
      </c>
      <c r="E14" s="46"/>
      <c r="F14" s="37">
        <f t="shared" si="4"/>
        <v>110367459</v>
      </c>
      <c r="G14" s="46">
        <f>SUM(work_ytd!G13:H13)</f>
        <v>85149917</v>
      </c>
      <c r="H14" s="46">
        <f>SUM(work_ytd!I13:J13)</f>
        <v>25217542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110367459</v>
      </c>
      <c r="O14" s="116">
        <f t="shared" si="2"/>
        <v>85149917</v>
      </c>
      <c r="P14" s="116">
        <f t="shared" si="2"/>
        <v>25217542</v>
      </c>
      <c r="Q14" s="183"/>
      <c r="R14" s="181">
        <f t="shared" si="5"/>
        <v>110367459</v>
      </c>
      <c r="S14" s="116">
        <f t="shared" si="6"/>
        <v>85149917</v>
      </c>
      <c r="T14" s="180">
        <f t="shared" si="7"/>
        <v>25217542</v>
      </c>
      <c r="U14" s="128"/>
    </row>
    <row r="15" spans="1:21" ht="15">
      <c r="A15" s="37" t="s">
        <v>925</v>
      </c>
      <c r="B15" s="37">
        <f t="shared" si="3"/>
        <v>26991174</v>
      </c>
      <c r="C15" s="38">
        <f>SUM(work!G14:H14)</f>
        <v>16873787</v>
      </c>
      <c r="D15" s="46">
        <f>SUM(work!I14:J14)</f>
        <v>10117387</v>
      </c>
      <c r="E15" s="46"/>
      <c r="F15" s="37">
        <f t="shared" si="4"/>
        <v>26991174</v>
      </c>
      <c r="G15" s="46">
        <f>SUM(work_ytd!G14:H14)</f>
        <v>16873787</v>
      </c>
      <c r="H15" s="46">
        <f>SUM(work_ytd!I14:J14)</f>
        <v>10117387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26991174</v>
      </c>
      <c r="O15" s="116">
        <f t="shared" si="2"/>
        <v>16873787</v>
      </c>
      <c r="P15" s="116">
        <f t="shared" si="2"/>
        <v>10117387</v>
      </c>
      <c r="Q15" s="183"/>
      <c r="R15" s="181">
        <f t="shared" si="5"/>
        <v>26991174</v>
      </c>
      <c r="S15" s="116">
        <f t="shared" si="6"/>
        <v>16873787</v>
      </c>
      <c r="T15" s="180">
        <f t="shared" si="7"/>
        <v>10117387</v>
      </c>
      <c r="U15" s="128"/>
    </row>
    <row r="16" spans="1:21" ht="15">
      <c r="A16" s="37" t="s">
        <v>996</v>
      </c>
      <c r="B16" s="37">
        <f t="shared" si="3"/>
        <v>95044348</v>
      </c>
      <c r="C16" s="38">
        <f>SUM(work!G15:H15)</f>
        <v>72083482</v>
      </c>
      <c r="D16" s="46">
        <f>SUM(work!I15:J15)</f>
        <v>22960866</v>
      </c>
      <c r="E16" s="46"/>
      <c r="F16" s="37">
        <f t="shared" si="4"/>
        <v>95044348</v>
      </c>
      <c r="G16" s="46">
        <f>SUM(work_ytd!G15:H15)</f>
        <v>72083482</v>
      </c>
      <c r="H16" s="46">
        <f>SUM(work_ytd!I15:J15)</f>
        <v>22960866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95044348</v>
      </c>
      <c r="O16" s="116">
        <f t="shared" si="2"/>
        <v>72083482</v>
      </c>
      <c r="P16" s="116">
        <f t="shared" si="2"/>
        <v>22960866</v>
      </c>
      <c r="Q16" s="183"/>
      <c r="R16" s="181">
        <f t="shared" si="5"/>
        <v>95044348</v>
      </c>
      <c r="S16" s="116">
        <f t="shared" si="6"/>
        <v>72083482</v>
      </c>
      <c r="T16" s="180">
        <f t="shared" si="7"/>
        <v>22960866</v>
      </c>
      <c r="U16" s="128"/>
    </row>
    <row r="17" spans="1:21" ht="15">
      <c r="A17" s="37" t="s">
        <v>1033</v>
      </c>
      <c r="B17" s="37">
        <f t="shared" si="3"/>
        <v>15468775</v>
      </c>
      <c r="C17" s="38">
        <f>SUM(work!G16:H16)</f>
        <v>4870853</v>
      </c>
      <c r="D17" s="46">
        <f>SUM(work!I16:J16)</f>
        <v>10597922</v>
      </c>
      <c r="E17" s="46"/>
      <c r="F17" s="37">
        <f t="shared" si="4"/>
        <v>15468775</v>
      </c>
      <c r="G17" s="46">
        <f>SUM(work_ytd!G16:H16)</f>
        <v>4870853</v>
      </c>
      <c r="H17" s="46">
        <f>SUM(work_ytd!I16:J16)</f>
        <v>10597922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15468775</v>
      </c>
      <c r="O17" s="116">
        <f t="shared" si="2"/>
        <v>4870853</v>
      </c>
      <c r="P17" s="116">
        <f t="shared" si="2"/>
        <v>10597922</v>
      </c>
      <c r="Q17" s="183"/>
      <c r="R17" s="181">
        <f t="shared" si="5"/>
        <v>15468775</v>
      </c>
      <c r="S17" s="116">
        <f t="shared" si="6"/>
        <v>4870853</v>
      </c>
      <c r="T17" s="180">
        <f t="shared" si="7"/>
        <v>10597922</v>
      </c>
      <c r="U17" s="128"/>
    </row>
    <row r="18" spans="1:21" ht="15">
      <c r="A18" s="37" t="s">
        <v>1111</v>
      </c>
      <c r="B18" s="37">
        <f t="shared" si="3"/>
        <v>34064634</v>
      </c>
      <c r="C18" s="38">
        <f>SUM(work!G17:H17)</f>
        <v>14543417</v>
      </c>
      <c r="D18" s="46">
        <f>SUM(work!I17:J17)</f>
        <v>19521217</v>
      </c>
      <c r="E18" s="46"/>
      <c r="F18" s="37">
        <f t="shared" si="4"/>
        <v>34064634</v>
      </c>
      <c r="G18" s="46">
        <f>SUM(work_ytd!G17:H17)</f>
        <v>14543417</v>
      </c>
      <c r="H18" s="46">
        <f>SUM(work_ytd!I17:J17)</f>
        <v>19521217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34064634</v>
      </c>
      <c r="O18" s="116">
        <f t="shared" si="2"/>
        <v>14543417</v>
      </c>
      <c r="P18" s="116">
        <f t="shared" si="2"/>
        <v>19521217</v>
      </c>
      <c r="Q18" s="183"/>
      <c r="R18" s="181">
        <f t="shared" si="5"/>
        <v>34064634</v>
      </c>
      <c r="S18" s="116">
        <f t="shared" si="6"/>
        <v>14543417</v>
      </c>
      <c r="T18" s="180">
        <f t="shared" si="7"/>
        <v>19521217</v>
      </c>
      <c r="U18" s="128"/>
    </row>
    <row r="19" spans="1:21" ht="15">
      <c r="A19" s="37" t="s">
        <v>1153</v>
      </c>
      <c r="B19" s="37">
        <f t="shared" si="3"/>
        <v>117683126</v>
      </c>
      <c r="C19" s="38">
        <f>SUM(work!G18:H18)</f>
        <v>39367529</v>
      </c>
      <c r="D19" s="46">
        <f>SUM(work!I18:J18)</f>
        <v>78315597</v>
      </c>
      <c r="E19" s="46"/>
      <c r="F19" s="37">
        <f t="shared" si="4"/>
        <v>117683126</v>
      </c>
      <c r="G19" s="46">
        <f>SUM(work_ytd!G18:H18)</f>
        <v>39367529</v>
      </c>
      <c r="H19" s="46">
        <f>SUM(work_ytd!I18:J18)</f>
        <v>78315597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117683126</v>
      </c>
      <c r="O19" s="116">
        <f t="shared" si="2"/>
        <v>39367529</v>
      </c>
      <c r="P19" s="116">
        <f t="shared" si="2"/>
        <v>78315597</v>
      </c>
      <c r="Q19" s="183"/>
      <c r="R19" s="181">
        <f t="shared" si="5"/>
        <v>117683126</v>
      </c>
      <c r="S19" s="116">
        <f t="shared" si="6"/>
        <v>39367529</v>
      </c>
      <c r="T19" s="180">
        <f t="shared" si="7"/>
        <v>78315597</v>
      </c>
      <c r="U19" s="128"/>
    </row>
    <row r="20" spans="1:21" ht="15">
      <c r="A20" s="37" t="s">
        <v>1227</v>
      </c>
      <c r="B20" s="37">
        <f t="shared" si="3"/>
        <v>105481853</v>
      </c>
      <c r="C20" s="38">
        <f>SUM(work!G19:H19)</f>
        <v>64205581</v>
      </c>
      <c r="D20" s="46">
        <f>SUM(work!I19:J19)</f>
        <v>41276272</v>
      </c>
      <c r="E20" s="46"/>
      <c r="F20" s="37">
        <f t="shared" si="4"/>
        <v>105481853</v>
      </c>
      <c r="G20" s="46">
        <f>SUM(work_ytd!G19:H19)</f>
        <v>64205581</v>
      </c>
      <c r="H20" s="46">
        <f>SUM(work_ytd!I19:J19)</f>
        <v>41276272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105481853</v>
      </c>
      <c r="O20" s="116">
        <f t="shared" si="2"/>
        <v>64205581</v>
      </c>
      <c r="P20" s="116">
        <f t="shared" si="2"/>
        <v>41276272</v>
      </c>
      <c r="Q20" s="183"/>
      <c r="R20" s="181">
        <f t="shared" si="5"/>
        <v>105481853</v>
      </c>
      <c r="S20" s="116">
        <f t="shared" si="6"/>
        <v>64205581</v>
      </c>
      <c r="T20" s="180">
        <f t="shared" si="7"/>
        <v>41276272</v>
      </c>
      <c r="U20" s="128"/>
    </row>
    <row r="21" spans="1:21" ht="15">
      <c r="A21" s="37" t="s">
        <v>1385</v>
      </c>
      <c r="B21" s="37">
        <f t="shared" si="3"/>
        <v>45484627</v>
      </c>
      <c r="C21" s="38">
        <f>SUM(work!G20:H20)</f>
        <v>27998385</v>
      </c>
      <c r="D21" s="46">
        <f>SUM(work!I20:J20)</f>
        <v>17486242</v>
      </c>
      <c r="E21" s="46"/>
      <c r="F21" s="37">
        <f t="shared" si="4"/>
        <v>45484627</v>
      </c>
      <c r="G21" s="46">
        <f>SUM(work_ytd!G20:H20)</f>
        <v>27998385</v>
      </c>
      <c r="H21" s="46">
        <f>SUM(work_ytd!I20:J20)</f>
        <v>17486242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45484627</v>
      </c>
      <c r="O21" s="116">
        <f t="shared" si="2"/>
        <v>27998385</v>
      </c>
      <c r="P21" s="116">
        <f t="shared" si="2"/>
        <v>17486242</v>
      </c>
      <c r="Q21" s="183"/>
      <c r="R21" s="181">
        <f t="shared" si="5"/>
        <v>45484627</v>
      </c>
      <c r="S21" s="116">
        <f t="shared" si="6"/>
        <v>27998385</v>
      </c>
      <c r="T21" s="180">
        <f t="shared" si="7"/>
        <v>17486242</v>
      </c>
      <c r="U21" s="128"/>
    </row>
    <row r="22" spans="1:21" ht="15">
      <c r="A22" s="37" t="s">
        <v>1502</v>
      </c>
      <c r="B22" s="37">
        <f t="shared" si="3"/>
        <v>93984797</v>
      </c>
      <c r="C22" s="38">
        <f>SUM(work!G21:H21)</f>
        <v>60975682</v>
      </c>
      <c r="D22" s="46">
        <f>SUM(work!I21:J21)</f>
        <v>33009115</v>
      </c>
      <c r="E22" s="46"/>
      <c r="F22" s="37">
        <f t="shared" si="4"/>
        <v>93984797</v>
      </c>
      <c r="G22" s="46">
        <f>SUM(work_ytd!G21:H21)</f>
        <v>60975682</v>
      </c>
      <c r="H22" s="46">
        <f>SUM(work_ytd!I21:J21)</f>
        <v>33009115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93984797</v>
      </c>
      <c r="O22" s="116">
        <f t="shared" si="2"/>
        <v>60975682</v>
      </c>
      <c r="P22" s="116">
        <f t="shared" si="2"/>
        <v>33009115</v>
      </c>
      <c r="Q22" s="183"/>
      <c r="R22" s="181">
        <f t="shared" si="5"/>
        <v>93984797</v>
      </c>
      <c r="S22" s="116">
        <f t="shared" si="6"/>
        <v>60975682</v>
      </c>
      <c r="T22" s="180">
        <f t="shared" si="7"/>
        <v>33009115</v>
      </c>
      <c r="U22" s="128"/>
    </row>
    <row r="23" spans="1:21" ht="15">
      <c r="A23" s="37" t="s">
        <v>1600</v>
      </c>
      <c r="B23" s="37">
        <f t="shared" si="3"/>
        <v>28008807</v>
      </c>
      <c r="C23" s="38">
        <f>SUM(work!G22:H22)</f>
        <v>12052206</v>
      </c>
      <c r="D23" s="46">
        <f>SUM(work!I22:J22)</f>
        <v>15956601</v>
      </c>
      <c r="E23" s="46"/>
      <c r="F23" s="37">
        <f t="shared" si="4"/>
        <v>28008807</v>
      </c>
      <c r="G23" s="46">
        <f>SUM(work_ytd!G22:H22)</f>
        <v>12052206</v>
      </c>
      <c r="H23" s="46">
        <f>SUM(work_ytd!I22:J22)</f>
        <v>15956601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28008807</v>
      </c>
      <c r="O23" s="116">
        <f t="shared" si="2"/>
        <v>12052206</v>
      </c>
      <c r="P23" s="116">
        <f t="shared" si="2"/>
        <v>15956601</v>
      </c>
      <c r="Q23" s="183"/>
      <c r="R23" s="181">
        <f t="shared" si="5"/>
        <v>28008807</v>
      </c>
      <c r="S23" s="116">
        <f t="shared" si="6"/>
        <v>12052206</v>
      </c>
      <c r="T23" s="180">
        <f t="shared" si="7"/>
        <v>15956601</v>
      </c>
      <c r="U23" s="128"/>
    </row>
    <row r="24" spans="1:21" ht="15">
      <c r="A24" s="37" t="s">
        <v>1648</v>
      </c>
      <c r="B24" s="37">
        <f t="shared" si="3"/>
        <v>3572683</v>
      </c>
      <c r="C24" s="38">
        <f>SUM(work!G23:H23)</f>
        <v>1397166</v>
      </c>
      <c r="D24" s="46">
        <f>SUM(work!I23:J23)</f>
        <v>2175517</v>
      </c>
      <c r="E24" s="46"/>
      <c r="F24" s="37">
        <f t="shared" si="4"/>
        <v>3572683</v>
      </c>
      <c r="G24" s="46">
        <f>SUM(work_ytd!G23:H23)</f>
        <v>1397166</v>
      </c>
      <c r="H24" s="46">
        <f>SUM(work_ytd!I23:J23)</f>
        <v>2175517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3572683</v>
      </c>
      <c r="O24" s="116">
        <f t="shared" si="8"/>
        <v>1397166</v>
      </c>
      <c r="P24" s="116">
        <f t="shared" si="8"/>
        <v>2175517</v>
      </c>
      <c r="Q24" s="183"/>
      <c r="R24" s="181">
        <f t="shared" si="5"/>
        <v>3572683</v>
      </c>
      <c r="S24" s="116">
        <f t="shared" si="6"/>
        <v>1397166</v>
      </c>
      <c r="T24" s="180">
        <f t="shared" si="7"/>
        <v>2175517</v>
      </c>
      <c r="U24" s="128"/>
    </row>
    <row r="25" spans="1:21" ht="15">
      <c r="A25" s="37" t="s">
        <v>1699</v>
      </c>
      <c r="B25" s="37">
        <f t="shared" si="3"/>
        <v>85154062</v>
      </c>
      <c r="C25" s="38">
        <f>SUM(work!G24:H24)</f>
        <v>25917091</v>
      </c>
      <c r="D25" s="46">
        <f>SUM(work!I24:J24)</f>
        <v>59236971</v>
      </c>
      <c r="E25" s="46"/>
      <c r="F25" s="37">
        <f t="shared" si="4"/>
        <v>85154062</v>
      </c>
      <c r="G25" s="46">
        <f>SUM(work_ytd!G24:H24)</f>
        <v>25917091</v>
      </c>
      <c r="H25" s="46">
        <f>SUM(work_ytd!I24:J24)</f>
        <v>59236971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85154062</v>
      </c>
      <c r="O25" s="116">
        <f t="shared" si="8"/>
        <v>25917091</v>
      </c>
      <c r="P25" s="116">
        <f t="shared" si="8"/>
        <v>59236971</v>
      </c>
      <c r="Q25" s="183"/>
      <c r="R25" s="181">
        <f t="shared" si="5"/>
        <v>85154062</v>
      </c>
      <c r="S25" s="116">
        <f t="shared" si="6"/>
        <v>25917091</v>
      </c>
      <c r="T25" s="180">
        <f t="shared" si="7"/>
        <v>59236971</v>
      </c>
      <c r="U25" s="128"/>
    </row>
    <row r="26" spans="1:21" ht="15">
      <c r="A26" s="37" t="s">
        <v>48</v>
      </c>
      <c r="B26" s="37">
        <f t="shared" si="3"/>
        <v>11674696</v>
      </c>
      <c r="C26" s="38">
        <f>SUM(work!G25:H25)</f>
        <v>8297251</v>
      </c>
      <c r="D26" s="46">
        <f>SUM(work!I25:J25)</f>
        <v>3377445</v>
      </c>
      <c r="E26" s="46"/>
      <c r="F26" s="37">
        <f t="shared" si="4"/>
        <v>11674696</v>
      </c>
      <c r="G26" s="46">
        <f>SUM(work_ytd!G25:H25)</f>
        <v>8297251</v>
      </c>
      <c r="H26" s="46">
        <f>SUM(work_ytd!I25:J25)</f>
        <v>3377445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11674696</v>
      </c>
      <c r="O26" s="116">
        <f t="shared" si="8"/>
        <v>8297251</v>
      </c>
      <c r="P26" s="116">
        <f t="shared" si="8"/>
        <v>3377445</v>
      </c>
      <c r="Q26" s="183"/>
      <c r="R26" s="181">
        <f t="shared" si="5"/>
        <v>11674696</v>
      </c>
      <c r="S26" s="116">
        <f t="shared" si="6"/>
        <v>8297251</v>
      </c>
      <c r="T26" s="180">
        <f t="shared" si="7"/>
        <v>3377445</v>
      </c>
      <c r="U26" s="128"/>
    </row>
    <row r="27" spans="1:21" ht="15">
      <c r="A27" s="37" t="s">
        <v>130</v>
      </c>
      <c r="B27" s="37">
        <f t="shared" si="3"/>
        <v>59744379</v>
      </c>
      <c r="C27" s="38">
        <f>SUM(work!G26:H26)</f>
        <v>38596698</v>
      </c>
      <c r="D27" s="46">
        <f>SUM(work!I26:J26)</f>
        <v>21147681</v>
      </c>
      <c r="E27" s="46"/>
      <c r="F27" s="37">
        <f t="shared" si="4"/>
        <v>59744379</v>
      </c>
      <c r="G27" s="46">
        <f>SUM(work_ytd!G26:H26)</f>
        <v>38596698</v>
      </c>
      <c r="H27" s="46">
        <f>SUM(work_ytd!I26:J26)</f>
        <v>21147681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59744379</v>
      </c>
      <c r="O27" s="116">
        <f t="shared" si="8"/>
        <v>38596698</v>
      </c>
      <c r="P27" s="116">
        <f t="shared" si="8"/>
        <v>21147681</v>
      </c>
      <c r="Q27" s="183"/>
      <c r="R27" s="181">
        <f t="shared" si="5"/>
        <v>59744379</v>
      </c>
      <c r="S27" s="116">
        <f t="shared" si="6"/>
        <v>38596698</v>
      </c>
      <c r="T27" s="180">
        <f t="shared" si="7"/>
        <v>21147681</v>
      </c>
      <c r="U27" s="128"/>
    </row>
    <row r="28" spans="1:21" ht="15">
      <c r="A28" s="37" t="s">
        <v>195</v>
      </c>
      <c r="B28" s="37">
        <f t="shared" si="3"/>
        <v>3705214</v>
      </c>
      <c r="C28" s="38">
        <f>SUM(work!G27:H27)</f>
        <v>2053784</v>
      </c>
      <c r="D28" s="46">
        <f>SUM(work!I27:J27)</f>
        <v>1651430</v>
      </c>
      <c r="E28" s="46"/>
      <c r="F28" s="37">
        <f t="shared" si="4"/>
        <v>3705214</v>
      </c>
      <c r="G28" s="46">
        <f>SUM(work_ytd!G27:H27)</f>
        <v>2053784</v>
      </c>
      <c r="H28" s="46">
        <f>SUM(work_ytd!I27:J27)</f>
        <v>1651430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3705214</v>
      </c>
      <c r="O28" s="116">
        <f t="shared" si="8"/>
        <v>2053784</v>
      </c>
      <c r="P28" s="116">
        <f t="shared" si="8"/>
        <v>1651430</v>
      </c>
      <c r="Q28" s="183"/>
      <c r="R28" s="181">
        <f t="shared" si="5"/>
        <v>3705214</v>
      </c>
      <c r="S28" s="116">
        <f t="shared" si="6"/>
        <v>2053784</v>
      </c>
      <c r="T28" s="180">
        <f t="shared" si="7"/>
        <v>1651430</v>
      </c>
      <c r="U28" s="128"/>
    </row>
    <row r="29" spans="1:21" ht="15">
      <c r="A29" s="37"/>
      <c r="B29" s="37"/>
      <c r="C29" s="38"/>
      <c r="D29" s="46"/>
      <c r="E29" s="46"/>
      <c r="F29" s="37"/>
      <c r="G29" s="46"/>
      <c r="H29" s="46"/>
      <c r="I29" s="38"/>
      <c r="J29" s="38"/>
      <c r="K29" s="38"/>
      <c r="L29" s="133"/>
      <c r="M29" s="179">
        <f t="shared" si="1"/>
        <v>0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0</v>
      </c>
      <c r="S29" s="116">
        <f t="shared" si="6"/>
        <v>0</v>
      </c>
      <c r="T29" s="180">
        <f t="shared" si="7"/>
        <v>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1107754348</v>
      </c>
      <c r="C31" s="39">
        <f>SUM(C8:C29)</f>
        <v>678077011</v>
      </c>
      <c r="D31" s="39">
        <f>SUM(D8:D29)</f>
        <v>429677337</v>
      </c>
      <c r="E31" s="39"/>
      <c r="F31" s="39">
        <f>SUM(F8:F29)</f>
        <v>1107754348</v>
      </c>
      <c r="G31" s="39">
        <f>SUM(G8:G29)</f>
        <v>678077011</v>
      </c>
      <c r="H31" s="39">
        <f>SUM(H8:H29)</f>
        <v>429677337</v>
      </c>
      <c r="I31" s="38"/>
      <c r="J31" s="73"/>
      <c r="K31" s="73"/>
      <c r="L31" s="194"/>
      <c r="M31" s="195" t="str">
        <f>A31</f>
        <v>New Jersey</v>
      </c>
      <c r="N31" s="196">
        <f>B31</f>
        <v>1107754348</v>
      </c>
      <c r="O31" s="196">
        <f>C31</f>
        <v>678077011</v>
      </c>
      <c r="P31" s="196">
        <f>D31</f>
        <v>429677337</v>
      </c>
      <c r="Q31" s="197"/>
      <c r="R31" s="195">
        <f t="shared" si="5"/>
        <v>1107754348</v>
      </c>
      <c r="S31" s="196">
        <f t="shared" si="6"/>
        <v>678077011</v>
      </c>
      <c r="T31" s="198">
        <f t="shared" si="7"/>
        <v>429677337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2300</v>
      </c>
      <c r="B33" s="215">
        <v>1141800448</v>
      </c>
      <c r="C33" s="212">
        <v>487756997</v>
      </c>
      <c r="D33" s="212">
        <v>654043451</v>
      </c>
      <c r="E33" s="212"/>
      <c r="F33" s="215">
        <v>1141800448</v>
      </c>
      <c r="G33" s="212">
        <v>487756997</v>
      </c>
      <c r="H33" s="212">
        <v>654043451</v>
      </c>
      <c r="L33" s="190"/>
      <c r="M33" s="156" t="str">
        <f>A33</f>
        <v> Jan 2020</v>
      </c>
      <c r="N33" s="154">
        <f>B33</f>
        <v>1141800448</v>
      </c>
      <c r="O33" s="214">
        <f>C33</f>
        <v>487756997</v>
      </c>
      <c r="P33" s="214">
        <f>D33</f>
        <v>654043451</v>
      </c>
      <c r="Q33" s="155"/>
      <c r="R33" s="154">
        <f>F33</f>
        <v>1141800448</v>
      </c>
      <c r="S33" s="214">
        <f>G33</f>
        <v>487756997</v>
      </c>
      <c r="T33" s="214">
        <f>H33</f>
        <v>654043451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  <col min="14" max="14" width="11.88671875" style="0" bestFit="1" customWidth="1"/>
    <col min="15" max="15" width="8.88671875" style="5" customWidth="1"/>
  </cols>
  <sheetData>
    <row r="1" spans="1:12" ht="18">
      <c r="A1" s="15" t="s">
        <v>2295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3/08/2021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2134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4" ht="15.75" thickTop="1">
      <c r="A7" s="30"/>
      <c r="B7" s="31"/>
      <c r="C7" s="29"/>
      <c r="D7" s="37" t="s">
        <v>255</v>
      </c>
      <c r="E7" s="32"/>
      <c r="F7" s="39">
        <f>SUM(F31:F53)</f>
        <v>39596618</v>
      </c>
      <c r="G7" s="39">
        <f>SUM(G31:G53)</f>
        <v>17781194</v>
      </c>
      <c r="H7" s="39">
        <f>SUM(H31:H53)</f>
        <v>7503275</v>
      </c>
      <c r="I7" s="39">
        <f>SUM(I31:I53)</f>
        <v>8713946</v>
      </c>
      <c r="J7" s="39">
        <f>SUM(J31:J53)</f>
        <v>5598203</v>
      </c>
      <c r="K7" s="39"/>
      <c r="L7" s="56"/>
      <c r="N7" s="105"/>
    </row>
    <row r="8" spans="1:12" ht="15">
      <c r="A8" s="30"/>
      <c r="B8" s="31"/>
      <c r="C8" s="29"/>
      <c r="D8" s="37" t="s">
        <v>325</v>
      </c>
      <c r="E8" s="32"/>
      <c r="F8" s="37">
        <f>SUM(F54:F123)</f>
        <v>101299947</v>
      </c>
      <c r="G8" s="37">
        <f>SUM(G54:G123)</f>
        <v>37102090</v>
      </c>
      <c r="H8" s="37">
        <f>SUM(H54:H123)</f>
        <v>40003863</v>
      </c>
      <c r="I8" s="37">
        <f>SUM(I54:I123)</f>
        <v>8824293</v>
      </c>
      <c r="J8" s="37">
        <f>SUM(J54:J123)</f>
        <v>15369701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61925262</v>
      </c>
      <c r="G9" s="37">
        <f>SUM(G124:G163)</f>
        <v>30863124</v>
      </c>
      <c r="H9" s="37">
        <f>SUM(H124:H163)</f>
        <v>17460052</v>
      </c>
      <c r="I9" s="37">
        <f>SUM(I124:I163)</f>
        <v>4616670</v>
      </c>
      <c r="J9" s="37">
        <f>SUM(J124:J163)</f>
        <v>8985416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27741607</v>
      </c>
      <c r="G10" s="37">
        <f>SUM(G164:G200)</f>
        <v>5255100</v>
      </c>
      <c r="H10" s="37">
        <f>SUM(H164:H200)</f>
        <v>11727264</v>
      </c>
      <c r="I10" s="37">
        <f>SUM(I164:I200)</f>
        <v>703900</v>
      </c>
      <c r="J10" s="37">
        <f>SUM(J164:J200)</f>
        <v>10055343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36809841</v>
      </c>
      <c r="G11" s="37">
        <f>SUM(G201:G216)</f>
        <v>25213864</v>
      </c>
      <c r="H11" s="37">
        <f>SUM(H201:H216)</f>
        <v>8648353</v>
      </c>
      <c r="I11" s="37">
        <f>SUM(I201:I216)</f>
        <v>615902</v>
      </c>
      <c r="J11" s="37">
        <f>SUM(J201:J216)</f>
        <v>2331722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3950439</v>
      </c>
      <c r="G12" s="37">
        <f>SUM(G217:G230)</f>
        <v>742085</v>
      </c>
      <c r="H12" s="37">
        <f>SUM(H217:H230)</f>
        <v>1393918</v>
      </c>
      <c r="I12" s="37">
        <f>SUM(I217:I230)</f>
        <v>312595</v>
      </c>
      <c r="J12" s="37">
        <f>SUM(J217:J230)</f>
        <v>1501841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110367459</v>
      </c>
      <c r="G13" s="37">
        <f>SUM(G231:G252)</f>
        <v>64015015</v>
      </c>
      <c r="H13" s="37">
        <f>SUM(H231:H252)</f>
        <v>21134902</v>
      </c>
      <c r="I13" s="37">
        <f>SUM(I231:I252)</f>
        <v>3958878</v>
      </c>
      <c r="J13" s="37">
        <f>SUM(J231:J252)</f>
        <v>21258664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26991174</v>
      </c>
      <c r="G14" s="37">
        <f>SUM(G253:G276)</f>
        <v>10028695</v>
      </c>
      <c r="H14" s="37">
        <f>SUM(H253:H276)</f>
        <v>6845092</v>
      </c>
      <c r="I14" s="37">
        <f>SUM(I253:I276)</f>
        <v>694136</v>
      </c>
      <c r="J14" s="37">
        <f>SUM(J253:J276)</f>
        <v>9423251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95044348</v>
      </c>
      <c r="G15" s="37">
        <f>SUM(G277:G288)</f>
        <v>48886191</v>
      </c>
      <c r="H15" s="37">
        <f>SUM(H277:H288)</f>
        <v>23197291</v>
      </c>
      <c r="I15" s="37">
        <f>SUM(I277:I288)</f>
        <v>326800</v>
      </c>
      <c r="J15" s="37">
        <f>SUM(J277:J288)</f>
        <v>22634066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15468775</v>
      </c>
      <c r="G16" s="37">
        <f>SUM(G289:G314)</f>
        <v>687575</v>
      </c>
      <c r="H16" s="37">
        <f>SUM(H289:H314)</f>
        <v>4183278</v>
      </c>
      <c r="I16" s="37">
        <f>SUM(I289:I314)</f>
        <v>358375</v>
      </c>
      <c r="J16" s="37">
        <f>SUM(J289:J314)</f>
        <v>10239547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34064634</v>
      </c>
      <c r="G17" s="37">
        <f>SUM(G315:G327)</f>
        <v>4008711</v>
      </c>
      <c r="H17" s="37">
        <f>SUM(H315:H327)</f>
        <v>10534706</v>
      </c>
      <c r="I17" s="37">
        <f>SUM(I315:I327)</f>
        <v>3251212</v>
      </c>
      <c r="J17" s="37">
        <f>SUM(J315:J327)</f>
        <v>16270005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117683126</v>
      </c>
      <c r="G18" s="37">
        <f>SUM(G328:G352)</f>
        <v>17134634</v>
      </c>
      <c r="H18" s="37">
        <f>SUM(H328:H352)</f>
        <v>22232895</v>
      </c>
      <c r="I18" s="37">
        <f>SUM(I328:I352)</f>
        <v>15057211</v>
      </c>
      <c r="J18" s="37">
        <f>SUM(J328:J352)</f>
        <v>63258386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105481853</v>
      </c>
      <c r="G19" s="37">
        <f>SUM(G353:G405)</f>
        <v>30644279</v>
      </c>
      <c r="H19" s="37">
        <f>SUM(H353:H405)</f>
        <v>33561302</v>
      </c>
      <c r="I19" s="37">
        <f>SUM(I353:I405)</f>
        <v>2416122</v>
      </c>
      <c r="J19" s="37">
        <f>SUM(J353:J405)</f>
        <v>38860150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45484627</v>
      </c>
      <c r="G20" s="37">
        <f>SUM(G406:G444)</f>
        <v>8580100</v>
      </c>
      <c r="H20" s="37">
        <f>SUM(H406:H444)</f>
        <v>19418285</v>
      </c>
      <c r="I20" s="37">
        <f>SUM(I406:I444)</f>
        <v>1593251</v>
      </c>
      <c r="J20" s="37">
        <f>SUM(J406:J444)</f>
        <v>15892991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93984797</v>
      </c>
      <c r="G21" s="37">
        <f>SUM(G445:G477)</f>
        <v>45407302</v>
      </c>
      <c r="H21" s="37">
        <f>SUM(H445:H477)</f>
        <v>15568380</v>
      </c>
      <c r="I21" s="37">
        <f>SUM(I445:I477)</f>
        <v>26446335</v>
      </c>
      <c r="J21" s="37">
        <f>SUM(J445:J477)</f>
        <v>6562780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28008807</v>
      </c>
      <c r="G22" s="37">
        <f>SUM(G478:G493)</f>
        <v>4389300</v>
      </c>
      <c r="H22" s="37">
        <f>SUM(H478:H493)</f>
        <v>7662906</v>
      </c>
      <c r="I22" s="37">
        <f>SUM(I478:I493)</f>
        <v>223952</v>
      </c>
      <c r="J22" s="37">
        <f>SUM(J478:J493)</f>
        <v>15732649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3572683</v>
      </c>
      <c r="G23" s="37">
        <f>SUM(G494:G508)</f>
        <v>424910</v>
      </c>
      <c r="H23" s="37">
        <f>SUM(H494:H508)</f>
        <v>972256</v>
      </c>
      <c r="I23" s="37">
        <f>SUM(I494:I508)</f>
        <v>229150</v>
      </c>
      <c r="J23" s="37">
        <f>SUM(J494:J508)</f>
        <v>1946367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85154062</v>
      </c>
      <c r="G24" s="37">
        <f>SUM(G509:G529)</f>
        <v>12218260</v>
      </c>
      <c r="H24" s="37">
        <f>SUM(H509:H529)</f>
        <v>13698831</v>
      </c>
      <c r="I24" s="37">
        <f>SUM(I509:I529)</f>
        <v>3284462</v>
      </c>
      <c r="J24" s="37">
        <f>SUM(J509:J529)</f>
        <v>55952509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11674696</v>
      </c>
      <c r="G25" s="37">
        <f>SUM(G530:G553)</f>
        <v>2477825</v>
      </c>
      <c r="H25" s="37">
        <f>SUM(H530:H553)</f>
        <v>5819426</v>
      </c>
      <c r="I25" s="37">
        <f>SUM(I530:I553)</f>
        <v>1233355</v>
      </c>
      <c r="J25" s="37">
        <f>SUM(J530:J553)</f>
        <v>2144090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59744379</v>
      </c>
      <c r="G26" s="37">
        <f>SUM(G554:G574)</f>
        <v>19140335</v>
      </c>
      <c r="H26" s="37">
        <f>SUM(H554:H574)</f>
        <v>19456363</v>
      </c>
      <c r="I26" s="37">
        <f>SUM(I554:I574)</f>
        <v>2280600</v>
      </c>
      <c r="J26" s="37">
        <f>SUM(J554:J574)</f>
        <v>18867081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3705214</v>
      </c>
      <c r="G27" s="37">
        <f>SUM(G575:G597)</f>
        <v>7100</v>
      </c>
      <c r="H27" s="37">
        <f>SUM(H575:H597)</f>
        <v>2046684</v>
      </c>
      <c r="I27" s="37">
        <f>SUM(I575:I597)</f>
        <v>16000</v>
      </c>
      <c r="J27" s="37">
        <f>SUM(J575:J597)</f>
        <v>1635430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1107754348</v>
      </c>
      <c r="G29" s="39">
        <f>SUM(G7:G28)</f>
        <v>385007689</v>
      </c>
      <c r="H29" s="39">
        <f>SUM(H7:H28)</f>
        <v>293069322</v>
      </c>
      <c r="I29" s="39">
        <f>SUM(I7:I28)</f>
        <v>85157145</v>
      </c>
      <c r="J29" s="39">
        <f>SUM(J7:J28)</f>
        <v>344520192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165029</v>
      </c>
      <c r="G31" s="101">
        <v>0</v>
      </c>
      <c r="H31" s="101">
        <v>158848</v>
      </c>
      <c r="I31" s="101">
        <v>0</v>
      </c>
      <c r="J31" s="101">
        <v>6181</v>
      </c>
      <c r="K31" s="36"/>
      <c r="L31" s="231" t="s">
        <v>2293</v>
      </c>
      <c r="M31" s="94"/>
      <c r="N31" s="222"/>
      <c r="O31" s="96"/>
      <c r="P31" s="46"/>
      <c r="Q31" s="46"/>
      <c r="R31" s="94"/>
      <c r="S31" s="95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3121615</v>
      </c>
      <c r="G32" s="103">
        <v>130000</v>
      </c>
      <c r="H32" s="103">
        <v>756165</v>
      </c>
      <c r="I32" s="103">
        <v>0</v>
      </c>
      <c r="J32" s="103">
        <v>2235450</v>
      </c>
      <c r="K32" s="36"/>
      <c r="L32" s="231" t="s">
        <v>2297</v>
      </c>
      <c r="M32" s="94"/>
      <c r="N32" s="222"/>
      <c r="O32" s="46"/>
      <c r="P32" s="46"/>
      <c r="Q32" s="46"/>
      <c r="R32" s="94"/>
      <c r="S32" s="95"/>
      <c r="T32" s="9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12913084</v>
      </c>
      <c r="G33" s="103">
        <v>6017701</v>
      </c>
      <c r="H33" s="103">
        <v>1212483</v>
      </c>
      <c r="I33" s="103">
        <v>5622000</v>
      </c>
      <c r="J33" s="103">
        <v>60900</v>
      </c>
      <c r="K33" s="36"/>
      <c r="L33" s="231" t="s">
        <v>2293</v>
      </c>
      <c r="M33" s="94"/>
      <c r="N33" s="222"/>
      <c r="O33" s="4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 t="s">
        <v>9</v>
      </c>
      <c r="G34" s="102" t="s">
        <v>9</v>
      </c>
      <c r="H34" s="102" t="s">
        <v>9</v>
      </c>
      <c r="I34" s="102" t="s">
        <v>9</v>
      </c>
      <c r="J34" s="102" t="s">
        <v>9</v>
      </c>
      <c r="K34" s="36"/>
      <c r="L34" s="231" t="s">
        <v>9</v>
      </c>
      <c r="M34" s="94"/>
      <c r="N34" s="222"/>
      <c r="O34" s="96"/>
      <c r="P34" s="46"/>
      <c r="Q34" s="46"/>
      <c r="R34" s="94"/>
      <c r="S34" s="95"/>
      <c r="T34" s="77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aca="true" t="shared" si="0" ref="F35:F53">G35+H35+I35+J35</f>
        <v>111843</v>
      </c>
      <c r="G35" s="103">
        <v>18000</v>
      </c>
      <c r="H35" s="103">
        <v>86743</v>
      </c>
      <c r="I35" s="103">
        <v>0</v>
      </c>
      <c r="J35" s="103">
        <v>7100</v>
      </c>
      <c r="K35" s="36"/>
      <c r="L35" s="231" t="s">
        <v>2293</v>
      </c>
      <c r="M35" s="94"/>
      <c r="N35" s="222"/>
      <c r="O35" s="96"/>
      <c r="P35" s="46"/>
      <c r="Q35" s="46"/>
      <c r="R35" s="94"/>
      <c r="S35" s="95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8350</v>
      </c>
      <c r="G36" s="103">
        <v>0</v>
      </c>
      <c r="H36" s="103">
        <v>850</v>
      </c>
      <c r="I36" s="103">
        <v>2500</v>
      </c>
      <c r="J36" s="103">
        <v>5000</v>
      </c>
      <c r="K36" s="36"/>
      <c r="L36" s="231" t="s">
        <v>2293</v>
      </c>
      <c r="M36" s="94"/>
      <c r="N36" s="222"/>
      <c r="O36" s="96"/>
      <c r="P36" s="46"/>
      <c r="Q36" s="46"/>
      <c r="R36" s="94"/>
      <c r="S36" s="95"/>
      <c r="T36" s="9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708671</v>
      </c>
      <c r="G37" s="103">
        <v>0</v>
      </c>
      <c r="H37" s="103">
        <v>151087</v>
      </c>
      <c r="I37" s="103">
        <v>469640</v>
      </c>
      <c r="J37" s="103">
        <v>87944</v>
      </c>
      <c r="K37" s="36"/>
      <c r="L37" s="231" t="s">
        <v>2293</v>
      </c>
      <c r="M37" s="94"/>
      <c r="N37" s="222"/>
      <c r="O37" s="96"/>
      <c r="P37" s="46"/>
      <c r="Q37" s="46"/>
      <c r="R37" s="94"/>
      <c r="S37" s="95"/>
      <c r="T37" s="9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4596391</v>
      </c>
      <c r="G38" s="103">
        <v>3121403</v>
      </c>
      <c r="H38" s="103">
        <v>989403</v>
      </c>
      <c r="I38" s="103">
        <v>0</v>
      </c>
      <c r="J38" s="103">
        <v>485585</v>
      </c>
      <c r="K38" s="36"/>
      <c r="L38" s="231" t="s">
        <v>2293</v>
      </c>
      <c r="M38" s="94"/>
      <c r="N38" s="222"/>
      <c r="O38" s="46"/>
      <c r="P38" s="46"/>
      <c r="Q38" s="46"/>
      <c r="R38" s="94"/>
      <c r="S38" s="95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129612</v>
      </c>
      <c r="G39" s="103">
        <v>0</v>
      </c>
      <c r="H39" s="103">
        <v>25500</v>
      </c>
      <c r="I39" s="103">
        <v>51000</v>
      </c>
      <c r="J39" s="103">
        <v>53112</v>
      </c>
      <c r="K39" s="36"/>
      <c r="L39" s="231" t="s">
        <v>2297</v>
      </c>
      <c r="M39" s="94"/>
      <c r="N39" s="222"/>
      <c r="O39" s="46"/>
      <c r="P39" s="46"/>
      <c r="Q39" s="46"/>
      <c r="R39" s="94"/>
      <c r="S39" s="95"/>
      <c r="T39" s="9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7850</v>
      </c>
      <c r="G40" s="103">
        <v>0</v>
      </c>
      <c r="H40" s="103">
        <v>7600</v>
      </c>
      <c r="I40" s="103">
        <v>0</v>
      </c>
      <c r="J40" s="103">
        <v>250</v>
      </c>
      <c r="K40" s="36"/>
      <c r="L40" s="231" t="s">
        <v>2297</v>
      </c>
      <c r="M40" s="94"/>
      <c r="N40" s="222"/>
      <c r="O40" s="46"/>
      <c r="P40" s="46"/>
      <c r="Q40" s="46"/>
      <c r="R40" s="94"/>
      <c r="S40" s="95"/>
      <c r="T40" s="9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1334155</v>
      </c>
      <c r="G41" s="103">
        <v>179000</v>
      </c>
      <c r="H41" s="103">
        <v>464257</v>
      </c>
      <c r="I41" s="103">
        <v>535000</v>
      </c>
      <c r="J41" s="103">
        <v>155898</v>
      </c>
      <c r="K41" s="36"/>
      <c r="L41" s="231" t="s">
        <v>2293</v>
      </c>
      <c r="M41" s="94"/>
      <c r="N41" s="222"/>
      <c r="O41" s="96"/>
      <c r="P41" s="46"/>
      <c r="Q41" s="46"/>
      <c r="R41" s="94"/>
      <c r="S41" s="95"/>
      <c r="T41" s="9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4098513</v>
      </c>
      <c r="G42" s="103">
        <v>816570</v>
      </c>
      <c r="H42" s="103">
        <v>489768</v>
      </c>
      <c r="I42" s="103">
        <v>1820581</v>
      </c>
      <c r="J42" s="103">
        <v>971594</v>
      </c>
      <c r="K42" s="36"/>
      <c r="L42" s="231" t="s">
        <v>2293</v>
      </c>
      <c r="M42" s="94"/>
      <c r="N42" s="222"/>
      <c r="O42" s="96"/>
      <c r="P42" s="46"/>
      <c r="Q42" s="46"/>
      <c r="R42" s="94"/>
      <c r="S42" s="95"/>
      <c r="T42" s="9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1164790</v>
      </c>
      <c r="G43" s="103">
        <v>661800</v>
      </c>
      <c r="H43" s="103">
        <v>171400</v>
      </c>
      <c r="I43" s="103">
        <v>133000</v>
      </c>
      <c r="J43" s="103">
        <v>198590</v>
      </c>
      <c r="K43" s="36"/>
      <c r="L43" s="231" t="s">
        <v>2293</v>
      </c>
      <c r="M43" s="94"/>
      <c r="N43" s="222"/>
      <c r="O43" s="46"/>
      <c r="P43" s="46"/>
      <c r="Q43" s="46"/>
      <c r="R43" s="94"/>
      <c r="S43" s="95"/>
      <c r="T43" s="9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382961</v>
      </c>
      <c r="G44" s="103">
        <v>60300</v>
      </c>
      <c r="H44" s="103">
        <v>322661</v>
      </c>
      <c r="I44" s="103">
        <v>0</v>
      </c>
      <c r="J44" s="103">
        <v>0</v>
      </c>
      <c r="K44" s="36"/>
      <c r="L44" s="231" t="s">
        <v>2297</v>
      </c>
      <c r="M44" s="94"/>
      <c r="N44" s="222"/>
      <c r="O44" s="96"/>
      <c r="P44" s="46"/>
      <c r="Q44" s="46"/>
      <c r="R44" s="94"/>
      <c r="S44" s="95"/>
      <c r="T44" s="9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676464</v>
      </c>
      <c r="G45" s="103">
        <v>0</v>
      </c>
      <c r="H45" s="103">
        <v>676464</v>
      </c>
      <c r="I45" s="103">
        <v>0</v>
      </c>
      <c r="J45" s="103">
        <v>0</v>
      </c>
      <c r="K45" s="36"/>
      <c r="L45" s="231" t="s">
        <v>2293</v>
      </c>
      <c r="M45" s="94"/>
      <c r="N45" s="222"/>
      <c r="O45" s="46"/>
      <c r="P45" s="46"/>
      <c r="Q45" s="46"/>
      <c r="R45" s="94"/>
      <c r="S45" s="95"/>
      <c r="T45" s="9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4423643</v>
      </c>
      <c r="G46" s="103">
        <v>3530170</v>
      </c>
      <c r="H46" s="103">
        <v>518574</v>
      </c>
      <c r="I46" s="103">
        <v>0</v>
      </c>
      <c r="J46" s="103">
        <v>374899</v>
      </c>
      <c r="K46" s="36"/>
      <c r="L46" s="231" t="s">
        <v>2293</v>
      </c>
      <c r="M46" s="94"/>
      <c r="N46" s="222"/>
      <c r="O46" s="46"/>
      <c r="P46" s="46"/>
      <c r="Q46" s="46"/>
      <c r="R46" s="94"/>
      <c r="S46" s="95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746862</v>
      </c>
      <c r="G47" s="103">
        <v>623000</v>
      </c>
      <c r="H47" s="103">
        <v>113362</v>
      </c>
      <c r="I47" s="103">
        <v>0</v>
      </c>
      <c r="J47" s="103">
        <v>10500</v>
      </c>
      <c r="K47" s="36"/>
      <c r="L47" s="231" t="s">
        <v>2293</v>
      </c>
      <c r="M47" s="94"/>
      <c r="N47" s="222"/>
      <c r="O47" s="46"/>
      <c r="P47" s="46"/>
      <c r="Q47" s="46"/>
      <c r="R47" s="94"/>
      <c r="S47" s="95"/>
      <c r="T47" s="9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250151</v>
      </c>
      <c r="G48" s="103">
        <v>0</v>
      </c>
      <c r="H48" s="103">
        <v>243351</v>
      </c>
      <c r="I48" s="103">
        <v>0</v>
      </c>
      <c r="J48" s="103">
        <v>6800</v>
      </c>
      <c r="K48" s="36"/>
      <c r="L48" s="231" t="s">
        <v>2293</v>
      </c>
      <c r="M48" s="94"/>
      <c r="N48" s="222"/>
      <c r="O48" s="4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399148</v>
      </c>
      <c r="G49" s="103">
        <v>0</v>
      </c>
      <c r="H49" s="103">
        <v>264648</v>
      </c>
      <c r="I49" s="103">
        <v>0</v>
      </c>
      <c r="J49" s="103">
        <v>134500</v>
      </c>
      <c r="K49" s="36"/>
      <c r="L49" s="231" t="s">
        <v>2293</v>
      </c>
      <c r="M49" s="94"/>
      <c r="N49" s="222"/>
      <c r="O49" s="96"/>
      <c r="P49" s="46"/>
      <c r="Q49" s="46"/>
      <c r="R49" s="94"/>
      <c r="S49" s="95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909055</v>
      </c>
      <c r="G50" s="103">
        <v>150000</v>
      </c>
      <c r="H50" s="103">
        <v>20055</v>
      </c>
      <c r="I50" s="103">
        <v>0</v>
      </c>
      <c r="J50" s="103">
        <v>739000</v>
      </c>
      <c r="K50" s="36"/>
      <c r="L50" s="231" t="s">
        <v>2293</v>
      </c>
      <c r="M50" s="94"/>
      <c r="N50" s="222"/>
      <c r="O50" s="46"/>
      <c r="P50" s="46"/>
      <c r="Q50" s="46"/>
      <c r="R50" s="94"/>
      <c r="S50" s="95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190541</v>
      </c>
      <c r="G51" s="103">
        <v>0</v>
      </c>
      <c r="H51" s="103">
        <v>179541</v>
      </c>
      <c r="I51" s="103">
        <v>0</v>
      </c>
      <c r="J51" s="103">
        <v>11000</v>
      </c>
      <c r="K51" s="36"/>
      <c r="L51" s="231" t="s">
        <v>2297</v>
      </c>
      <c r="M51" s="94"/>
      <c r="N51" s="222"/>
      <c r="O51" s="46"/>
      <c r="P51" s="46"/>
      <c r="Q51" s="46"/>
      <c r="R51" s="94"/>
      <c r="S51" s="95"/>
      <c r="T51" s="77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3127440</v>
      </c>
      <c r="G52" s="103">
        <v>2473250</v>
      </c>
      <c r="H52" s="103">
        <v>615990</v>
      </c>
      <c r="I52" s="103">
        <v>0</v>
      </c>
      <c r="J52" s="103">
        <v>38200</v>
      </c>
      <c r="K52" s="36"/>
      <c r="L52" s="231" t="s">
        <v>2297</v>
      </c>
      <c r="M52" s="94"/>
      <c r="N52" s="222"/>
      <c r="O52" s="46"/>
      <c r="P52" s="46"/>
      <c r="Q52" s="46"/>
      <c r="R52" s="94"/>
      <c r="S52" s="95"/>
      <c r="T52" s="77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130450</v>
      </c>
      <c r="G53" s="103">
        <v>0</v>
      </c>
      <c r="H53" s="103">
        <v>34525</v>
      </c>
      <c r="I53" s="103">
        <v>80225</v>
      </c>
      <c r="J53" s="103">
        <v>15700</v>
      </c>
      <c r="K53" s="36"/>
      <c r="L53" s="231" t="s">
        <v>2293</v>
      </c>
      <c r="M53" s="94"/>
      <c r="N53" s="222"/>
      <c r="O53" s="4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31" t="s">
        <v>9</v>
      </c>
      <c r="M54" s="94"/>
      <c r="N54" s="222"/>
      <c r="O54" s="46"/>
      <c r="P54" s="46"/>
      <c r="Q54" s="46"/>
      <c r="R54" s="94"/>
      <c r="S54" s="95"/>
      <c r="T54" s="9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63">G55+H55+I55+J55</f>
        <v>2554038</v>
      </c>
      <c r="G55" s="103">
        <v>435844</v>
      </c>
      <c r="H55" s="103">
        <v>2063569</v>
      </c>
      <c r="I55" s="103">
        <v>0</v>
      </c>
      <c r="J55" s="103">
        <v>54625</v>
      </c>
      <c r="K55" s="36"/>
      <c r="L55" s="231" t="s">
        <v>2297</v>
      </c>
      <c r="M55" s="94"/>
      <c r="N55" s="222"/>
      <c r="O55" s="46"/>
      <c r="P55" s="46"/>
      <c r="Q55" s="46"/>
      <c r="R55" s="94"/>
      <c r="S55" s="95"/>
      <c r="T55" s="9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1050886</v>
      </c>
      <c r="G56" s="103">
        <v>2000</v>
      </c>
      <c r="H56" s="103">
        <v>1048886</v>
      </c>
      <c r="I56" s="103">
        <v>0</v>
      </c>
      <c r="J56" s="103">
        <v>0</v>
      </c>
      <c r="K56" s="36"/>
      <c r="L56" s="231" t="s">
        <v>2293</v>
      </c>
      <c r="M56" s="94"/>
      <c r="N56" s="222"/>
      <c r="O56" s="46"/>
      <c r="P56" s="46"/>
      <c r="Q56" s="46"/>
      <c r="R56" s="94"/>
      <c r="S56" s="95"/>
      <c r="T56" s="9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53300</v>
      </c>
      <c r="G57" s="103">
        <v>0</v>
      </c>
      <c r="H57" s="103">
        <v>51500</v>
      </c>
      <c r="I57" s="103">
        <v>0</v>
      </c>
      <c r="J57" s="103">
        <v>1800</v>
      </c>
      <c r="K57" s="36"/>
      <c r="L57" s="231" t="s">
        <v>2293</v>
      </c>
      <c r="M57" s="94"/>
      <c r="N57" s="222"/>
      <c r="O57" s="46"/>
      <c r="P57" s="46"/>
      <c r="Q57" s="46"/>
      <c r="R57" s="94"/>
      <c r="S57" s="95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868048</v>
      </c>
      <c r="G58" s="103">
        <v>0</v>
      </c>
      <c r="H58" s="103">
        <v>372859</v>
      </c>
      <c r="I58" s="103">
        <v>0</v>
      </c>
      <c r="J58" s="103">
        <v>495189</v>
      </c>
      <c r="K58" s="36"/>
      <c r="L58" s="231" t="s">
        <v>2297</v>
      </c>
      <c r="M58" s="94"/>
      <c r="N58" s="222"/>
      <c r="O58" s="46"/>
      <c r="P58" s="46"/>
      <c r="Q58" s="46"/>
      <c r="R58" s="94"/>
      <c r="S58" s="95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1553731</v>
      </c>
      <c r="G59" s="103">
        <v>745000</v>
      </c>
      <c r="H59" s="103">
        <v>182631</v>
      </c>
      <c r="I59" s="103">
        <v>0</v>
      </c>
      <c r="J59" s="103">
        <v>626100</v>
      </c>
      <c r="K59" s="36"/>
      <c r="L59" s="231" t="s">
        <v>2293</v>
      </c>
      <c r="M59" s="94"/>
      <c r="N59" s="222"/>
      <c r="O59" s="96"/>
      <c r="P59" s="46"/>
      <c r="Q59" s="46"/>
      <c r="R59" s="94"/>
      <c r="S59" s="95"/>
      <c r="T59" s="77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434636</v>
      </c>
      <c r="G60" s="103">
        <v>36000</v>
      </c>
      <c r="H60" s="103">
        <v>269686</v>
      </c>
      <c r="I60" s="103">
        <v>0</v>
      </c>
      <c r="J60" s="103">
        <v>128950</v>
      </c>
      <c r="K60" s="36"/>
      <c r="L60" s="231" t="s">
        <v>2293</v>
      </c>
      <c r="M60" s="94"/>
      <c r="N60" s="222"/>
      <c r="O60" s="46"/>
      <c r="P60" s="46"/>
      <c r="Q60" s="46"/>
      <c r="R60" s="94"/>
      <c r="S60" s="95"/>
      <c r="T60" s="77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635652</v>
      </c>
      <c r="G61" s="103">
        <v>0</v>
      </c>
      <c r="H61" s="103">
        <v>628152</v>
      </c>
      <c r="I61" s="103">
        <v>0</v>
      </c>
      <c r="J61" s="103">
        <v>7500</v>
      </c>
      <c r="K61" s="36"/>
      <c r="L61" s="231" t="s">
        <v>2293</v>
      </c>
      <c r="M61" s="94"/>
      <c r="N61" s="222"/>
      <c r="O61" s="46"/>
      <c r="P61" s="46"/>
      <c r="Q61" s="46"/>
      <c r="R61" s="94"/>
      <c r="S61" s="95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374901</v>
      </c>
      <c r="G62" s="103">
        <v>50201</v>
      </c>
      <c r="H62" s="103">
        <v>324700</v>
      </c>
      <c r="I62" s="103">
        <v>0</v>
      </c>
      <c r="J62" s="103">
        <v>0</v>
      </c>
      <c r="K62" s="36"/>
      <c r="L62" s="231" t="s">
        <v>2293</v>
      </c>
      <c r="M62" s="94"/>
      <c r="N62" s="222"/>
      <c r="O62" s="46"/>
      <c r="P62" s="46"/>
      <c r="Q62" s="46"/>
      <c r="R62" s="94"/>
      <c r="S62" s="95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351816</v>
      </c>
      <c r="G63" s="103">
        <v>0</v>
      </c>
      <c r="H63" s="103">
        <v>300816</v>
      </c>
      <c r="I63" s="103">
        <v>0</v>
      </c>
      <c r="J63" s="103">
        <v>51000</v>
      </c>
      <c r="K63" s="36"/>
      <c r="L63" s="231" t="s">
        <v>2293</v>
      </c>
      <c r="M63" s="94"/>
      <c r="N63" s="222"/>
      <c r="O63" s="46"/>
      <c r="P63" s="46"/>
      <c r="Q63" s="46"/>
      <c r="R63" s="94"/>
      <c r="S63" s="95"/>
      <c r="T63" s="9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 t="s">
        <v>9</v>
      </c>
      <c r="G64" s="102" t="s">
        <v>9</v>
      </c>
      <c r="H64" s="102" t="s">
        <v>9</v>
      </c>
      <c r="I64" s="102" t="s">
        <v>9</v>
      </c>
      <c r="J64" s="102" t="s">
        <v>9</v>
      </c>
      <c r="K64" s="36"/>
      <c r="L64" s="231" t="s">
        <v>9</v>
      </c>
      <c r="M64" s="94"/>
      <c r="N64" s="222"/>
      <c r="O64" s="46"/>
      <c r="P64" s="46"/>
      <c r="Q64" s="46"/>
      <c r="R64" s="94"/>
      <c r="S64" s="95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aca="true" t="shared" si="2" ref="F65:F81">G65+H65+I65+J65</f>
        <v>1807721</v>
      </c>
      <c r="G65" s="103">
        <v>0</v>
      </c>
      <c r="H65" s="103">
        <v>0</v>
      </c>
      <c r="I65" s="103">
        <v>0</v>
      </c>
      <c r="J65" s="103">
        <v>1807721</v>
      </c>
      <c r="K65" s="36"/>
      <c r="L65" s="231" t="s">
        <v>2293</v>
      </c>
      <c r="M65" s="94"/>
      <c r="N65" s="222"/>
      <c r="O65" s="46"/>
      <c r="P65" s="46"/>
      <c r="Q65" s="46"/>
      <c r="R65" s="94"/>
      <c r="S65" s="95"/>
      <c r="T65" s="9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579450</v>
      </c>
      <c r="G66" s="103">
        <v>20500</v>
      </c>
      <c r="H66" s="103">
        <v>348700</v>
      </c>
      <c r="I66" s="103">
        <v>0</v>
      </c>
      <c r="J66" s="103">
        <v>210250</v>
      </c>
      <c r="K66" s="36"/>
      <c r="L66" s="231" t="s">
        <v>2293</v>
      </c>
      <c r="M66" s="94"/>
      <c r="N66" s="222"/>
      <c r="O66" s="96"/>
      <c r="P66" s="46"/>
      <c r="Q66" s="46"/>
      <c r="R66" s="94"/>
      <c r="S66" s="95"/>
      <c r="T66" s="9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467931</v>
      </c>
      <c r="G67" s="103">
        <v>0</v>
      </c>
      <c r="H67" s="103">
        <v>433631</v>
      </c>
      <c r="I67" s="103">
        <v>0</v>
      </c>
      <c r="J67" s="103">
        <v>34300</v>
      </c>
      <c r="K67" s="36"/>
      <c r="L67" s="231" t="s">
        <v>2293</v>
      </c>
      <c r="M67" s="94"/>
      <c r="N67" s="222"/>
      <c r="O67" s="96"/>
      <c r="P67" s="46"/>
      <c r="Q67" s="46"/>
      <c r="R67" s="94"/>
      <c r="S67" s="95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488340</v>
      </c>
      <c r="G68" s="103">
        <v>0</v>
      </c>
      <c r="H68" s="103">
        <v>278000</v>
      </c>
      <c r="I68" s="103">
        <v>0</v>
      </c>
      <c r="J68" s="103">
        <v>210340</v>
      </c>
      <c r="K68" s="36"/>
      <c r="L68" s="231" t="s">
        <v>2293</v>
      </c>
      <c r="M68" s="94"/>
      <c r="N68" s="222"/>
      <c r="O68" s="46"/>
      <c r="P68" s="46"/>
      <c r="Q68" s="46"/>
      <c r="R68" s="94"/>
      <c r="S68" s="95"/>
      <c r="T68" s="9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1971212</v>
      </c>
      <c r="G69" s="103">
        <v>1535800</v>
      </c>
      <c r="H69" s="103">
        <v>435212</v>
      </c>
      <c r="I69" s="103">
        <v>0</v>
      </c>
      <c r="J69" s="103">
        <v>200</v>
      </c>
      <c r="K69" s="36"/>
      <c r="L69" s="231" t="s">
        <v>2293</v>
      </c>
      <c r="M69" s="94"/>
      <c r="N69" s="222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3152112</v>
      </c>
      <c r="G70" s="103">
        <v>2232096</v>
      </c>
      <c r="H70" s="103">
        <v>712223</v>
      </c>
      <c r="I70" s="103">
        <v>0</v>
      </c>
      <c r="J70" s="103">
        <v>207793</v>
      </c>
      <c r="K70" s="36"/>
      <c r="L70" s="231" t="s">
        <v>2293</v>
      </c>
      <c r="M70" s="94"/>
      <c r="N70" s="222"/>
      <c r="O70" s="46"/>
      <c r="P70" s="46"/>
      <c r="Q70" s="46"/>
      <c r="R70" s="94"/>
      <c r="S70" s="95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2489245</v>
      </c>
      <c r="G71" s="103">
        <v>2157000</v>
      </c>
      <c r="H71" s="103">
        <v>62520</v>
      </c>
      <c r="I71" s="103">
        <v>0</v>
      </c>
      <c r="J71" s="103">
        <v>269725</v>
      </c>
      <c r="K71" s="36"/>
      <c r="L71" s="231" t="s">
        <v>2293</v>
      </c>
      <c r="M71" s="94"/>
      <c r="N71" s="222"/>
      <c r="O71" s="46"/>
      <c r="P71" s="46"/>
      <c r="Q71" s="46"/>
      <c r="R71" s="94"/>
      <c r="S71" s="95"/>
      <c r="T71" s="9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5250447</v>
      </c>
      <c r="G72" s="103">
        <v>671000</v>
      </c>
      <c r="H72" s="103">
        <v>2120145</v>
      </c>
      <c r="I72" s="103">
        <v>1410000</v>
      </c>
      <c r="J72" s="103">
        <v>1049302</v>
      </c>
      <c r="K72" s="36"/>
      <c r="L72" s="231" t="s">
        <v>2293</v>
      </c>
      <c r="M72" s="94"/>
      <c r="N72" s="222"/>
      <c r="O72" s="96"/>
      <c r="P72" s="46"/>
      <c r="Q72" s="46"/>
      <c r="R72" s="94"/>
      <c r="S72" s="95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11790382</v>
      </c>
      <c r="G73" s="103">
        <v>1869580</v>
      </c>
      <c r="H73" s="103">
        <v>9594779</v>
      </c>
      <c r="I73" s="103">
        <v>0</v>
      </c>
      <c r="J73" s="103">
        <v>326023</v>
      </c>
      <c r="K73" s="36"/>
      <c r="L73" s="231" t="s">
        <v>2293</v>
      </c>
      <c r="M73" s="94"/>
      <c r="N73" s="222"/>
      <c r="O73" s="96"/>
      <c r="P73" s="46"/>
      <c r="Q73" s="46"/>
      <c r="R73" s="94"/>
      <c r="S73" s="95"/>
      <c r="T73" s="9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306327</v>
      </c>
      <c r="G74" s="103">
        <v>0</v>
      </c>
      <c r="H74" s="103">
        <v>280947</v>
      </c>
      <c r="I74" s="103">
        <v>0</v>
      </c>
      <c r="J74" s="103">
        <v>25380</v>
      </c>
      <c r="K74" s="36"/>
      <c r="L74" s="231" t="s">
        <v>2293</v>
      </c>
      <c r="M74" s="94"/>
      <c r="N74" s="222"/>
      <c r="O74" s="46"/>
      <c r="P74" s="46"/>
      <c r="Q74" s="46"/>
      <c r="R74" s="94"/>
      <c r="S74" s="95"/>
      <c r="T74" s="9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1073839</v>
      </c>
      <c r="G75" s="103">
        <v>500</v>
      </c>
      <c r="H75" s="103">
        <v>730749</v>
      </c>
      <c r="I75" s="103">
        <v>0</v>
      </c>
      <c r="J75" s="103">
        <v>342590</v>
      </c>
      <c r="K75" s="36"/>
      <c r="L75" s="231" t="s">
        <v>2297</v>
      </c>
      <c r="M75" s="94"/>
      <c r="N75" s="222"/>
      <c r="O75" s="46"/>
      <c r="P75" s="46"/>
      <c r="Q75" s="46"/>
      <c r="R75" s="94"/>
      <c r="S75" s="95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1685779</v>
      </c>
      <c r="G76" s="103">
        <v>2100</v>
      </c>
      <c r="H76" s="103">
        <v>494010</v>
      </c>
      <c r="I76" s="103">
        <v>0</v>
      </c>
      <c r="J76" s="103">
        <v>1189669</v>
      </c>
      <c r="K76" s="36"/>
      <c r="L76" s="231" t="s">
        <v>2293</v>
      </c>
      <c r="M76" s="94"/>
      <c r="N76" s="222"/>
      <c r="O76" s="46"/>
      <c r="P76" s="46"/>
      <c r="Q76" s="46"/>
      <c r="R76" s="94"/>
      <c r="S76" s="95"/>
      <c r="T76" s="9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620814</v>
      </c>
      <c r="G77" s="103">
        <v>0</v>
      </c>
      <c r="H77" s="103">
        <v>592864</v>
      </c>
      <c r="I77" s="103">
        <v>0</v>
      </c>
      <c r="J77" s="103">
        <v>27950</v>
      </c>
      <c r="K77" s="36"/>
      <c r="L77" s="231" t="s">
        <v>2293</v>
      </c>
      <c r="M77" s="94"/>
      <c r="N77" s="222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282959</v>
      </c>
      <c r="G78" s="103">
        <v>0</v>
      </c>
      <c r="H78" s="103">
        <v>197959</v>
      </c>
      <c r="I78" s="103">
        <v>0</v>
      </c>
      <c r="J78" s="103">
        <v>85000</v>
      </c>
      <c r="K78" s="36"/>
      <c r="L78" s="231" t="s">
        <v>2293</v>
      </c>
      <c r="M78" s="94"/>
      <c r="N78" s="222"/>
      <c r="O78" s="46"/>
      <c r="P78" s="46"/>
      <c r="Q78" s="46"/>
      <c r="R78" s="94"/>
      <c r="S78" s="95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641522</v>
      </c>
      <c r="G79" s="103">
        <v>421200</v>
      </c>
      <c r="H79" s="103">
        <v>219322</v>
      </c>
      <c r="I79" s="103">
        <v>0</v>
      </c>
      <c r="J79" s="103">
        <v>1000</v>
      </c>
      <c r="K79" s="36"/>
      <c r="L79" s="231" t="s">
        <v>2293</v>
      </c>
      <c r="M79" s="94"/>
      <c r="N79" s="222"/>
      <c r="O79" s="46"/>
      <c r="P79" s="46"/>
      <c r="Q79" s="46"/>
      <c r="R79" s="94"/>
      <c r="S79" s="95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853535</v>
      </c>
      <c r="G80" s="103">
        <v>1800</v>
      </c>
      <c r="H80" s="103">
        <v>597910</v>
      </c>
      <c r="I80" s="103">
        <v>0</v>
      </c>
      <c r="J80" s="103">
        <v>253825</v>
      </c>
      <c r="K80" s="36"/>
      <c r="L80" s="231" t="s">
        <v>2293</v>
      </c>
      <c r="M80" s="94"/>
      <c r="N80" s="222"/>
      <c r="O80" s="46"/>
      <c r="P80" s="46"/>
      <c r="Q80" s="46"/>
      <c r="R80" s="94"/>
      <c r="S80" s="95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1337005</v>
      </c>
      <c r="G81" s="103">
        <v>935740</v>
      </c>
      <c r="H81" s="103">
        <v>361065</v>
      </c>
      <c r="I81" s="103">
        <v>6500</v>
      </c>
      <c r="J81" s="103">
        <v>33700</v>
      </c>
      <c r="K81" s="36"/>
      <c r="L81" s="231" t="s">
        <v>2293</v>
      </c>
      <c r="M81" s="94"/>
      <c r="N81" s="222"/>
      <c r="O81" s="46"/>
      <c r="P81" s="46"/>
      <c r="Q81" s="46"/>
      <c r="R81" s="94"/>
      <c r="S81" s="95"/>
      <c r="T81" s="9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 t="s">
        <v>9</v>
      </c>
      <c r="G82" s="102" t="s">
        <v>9</v>
      </c>
      <c r="H82" s="102" t="s">
        <v>9</v>
      </c>
      <c r="I82" s="102" t="s">
        <v>9</v>
      </c>
      <c r="J82" s="102" t="s">
        <v>9</v>
      </c>
      <c r="K82" s="36"/>
      <c r="L82" s="231" t="s">
        <v>9</v>
      </c>
      <c r="M82" s="94"/>
      <c r="N82" s="222"/>
      <c r="O82" s="46"/>
      <c r="P82" s="46"/>
      <c r="Q82" s="46"/>
      <c r="R82" s="94"/>
      <c r="S82" s="95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>G83+H83+I83+J83</f>
        <v>689781</v>
      </c>
      <c r="G83" s="103">
        <v>1500</v>
      </c>
      <c r="H83" s="103">
        <v>266131</v>
      </c>
      <c r="I83" s="103">
        <v>143000</v>
      </c>
      <c r="J83" s="103">
        <v>279150</v>
      </c>
      <c r="K83" s="36"/>
      <c r="L83" s="231" t="s">
        <v>2293</v>
      </c>
      <c r="M83" s="94"/>
      <c r="N83" s="222"/>
      <c r="O83" s="46"/>
      <c r="P83" s="46"/>
      <c r="Q83" s="46"/>
      <c r="R83" s="94"/>
      <c r="S83" s="95"/>
      <c r="T83" s="9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>G84+H84+I84+J84</f>
        <v>30506</v>
      </c>
      <c r="G84" s="103">
        <v>0</v>
      </c>
      <c r="H84" s="103">
        <v>30506</v>
      </c>
      <c r="I84" s="103">
        <v>0</v>
      </c>
      <c r="J84" s="103">
        <v>0</v>
      </c>
      <c r="K84" s="36"/>
      <c r="L84" s="231" t="s">
        <v>2297</v>
      </c>
      <c r="M84" s="94"/>
      <c r="N84" s="222"/>
      <c r="O84" s="46"/>
      <c r="P84" s="46"/>
      <c r="Q84" s="46"/>
      <c r="R84" s="94"/>
      <c r="S84" s="95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>G85+H85+I85+J85</f>
        <v>5690762</v>
      </c>
      <c r="G85" s="103">
        <v>30000</v>
      </c>
      <c r="H85" s="103">
        <v>334823</v>
      </c>
      <c r="I85" s="103">
        <v>4948500</v>
      </c>
      <c r="J85" s="103">
        <v>377439</v>
      </c>
      <c r="K85" s="36"/>
      <c r="L85" s="231" t="s">
        <v>2293</v>
      </c>
      <c r="M85" s="94"/>
      <c r="N85" s="222"/>
      <c r="O85" s="46"/>
      <c r="P85" s="46"/>
      <c r="Q85" s="46"/>
      <c r="R85" s="94"/>
      <c r="S85" s="95"/>
      <c r="T85" s="9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>G86+H86+I86+J86</f>
        <v>1783517</v>
      </c>
      <c r="G86" s="103">
        <v>1021400</v>
      </c>
      <c r="H86" s="103">
        <v>711067</v>
      </c>
      <c r="I86" s="103">
        <v>0</v>
      </c>
      <c r="J86" s="103">
        <v>51050</v>
      </c>
      <c r="K86" s="36"/>
      <c r="L86" s="231" t="s">
        <v>2293</v>
      </c>
      <c r="M86" s="94"/>
      <c r="N86" s="222"/>
      <c r="O86" s="46"/>
      <c r="P86" s="46"/>
      <c r="Q86" s="46"/>
      <c r="R86" s="94"/>
      <c r="S86" s="95"/>
      <c r="T86" s="9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>G87+H87+I87+J87</f>
        <v>455306</v>
      </c>
      <c r="G87" s="103">
        <v>0</v>
      </c>
      <c r="H87" s="103">
        <v>325506</v>
      </c>
      <c r="I87" s="103">
        <v>0</v>
      </c>
      <c r="J87" s="103">
        <v>129800</v>
      </c>
      <c r="K87" s="36"/>
      <c r="L87" s="231" t="s">
        <v>2293</v>
      </c>
      <c r="M87" s="94"/>
      <c r="N87" s="222"/>
      <c r="O87" s="46"/>
      <c r="P87" s="46"/>
      <c r="Q87" s="46"/>
      <c r="R87" s="94"/>
      <c r="S87" s="95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 t="s">
        <v>9</v>
      </c>
      <c r="G88" s="102" t="s">
        <v>9</v>
      </c>
      <c r="H88" s="102" t="s">
        <v>9</v>
      </c>
      <c r="I88" s="102" t="s">
        <v>9</v>
      </c>
      <c r="J88" s="102" t="s">
        <v>9</v>
      </c>
      <c r="K88" s="36"/>
      <c r="L88" s="231" t="s">
        <v>9</v>
      </c>
      <c r="M88" s="94"/>
      <c r="N88" s="222"/>
      <c r="O88" s="96"/>
      <c r="P88" s="46"/>
      <c r="Q88" s="46"/>
      <c r="R88" s="94"/>
      <c r="S88" s="95"/>
      <c r="T88" s="9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aca="true" t="shared" si="3" ref="F89:F102">G89+H89+I89+J89</f>
        <v>1895410</v>
      </c>
      <c r="G89" s="103">
        <v>1270000</v>
      </c>
      <c r="H89" s="103">
        <v>355624</v>
      </c>
      <c r="I89" s="103">
        <v>60000</v>
      </c>
      <c r="J89" s="103">
        <v>209786</v>
      </c>
      <c r="K89" s="36"/>
      <c r="L89" s="231" t="s">
        <v>2297</v>
      </c>
      <c r="M89" s="94"/>
      <c r="N89" s="222"/>
      <c r="O89" s="46"/>
      <c r="P89" s="46"/>
      <c r="Q89" s="46"/>
      <c r="R89" s="94"/>
      <c r="S89" s="95"/>
      <c r="T89" s="77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136698</v>
      </c>
      <c r="G90" s="103">
        <v>0</v>
      </c>
      <c r="H90" s="103">
        <v>0</v>
      </c>
      <c r="I90" s="103">
        <v>0</v>
      </c>
      <c r="J90" s="103">
        <v>136698</v>
      </c>
      <c r="K90" s="36"/>
      <c r="L90" s="231" t="s">
        <v>2293</v>
      </c>
      <c r="M90" s="94"/>
      <c r="N90" s="222"/>
      <c r="O90" s="46"/>
      <c r="P90" s="46"/>
      <c r="Q90" s="46"/>
      <c r="R90" s="94"/>
      <c r="S90" s="95"/>
      <c r="T90" s="9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569281</v>
      </c>
      <c r="G91" s="103">
        <v>0</v>
      </c>
      <c r="H91" s="103">
        <v>560657</v>
      </c>
      <c r="I91" s="103">
        <v>0</v>
      </c>
      <c r="J91" s="103">
        <v>8624</v>
      </c>
      <c r="K91" s="36"/>
      <c r="L91" s="231" t="s">
        <v>2293</v>
      </c>
      <c r="M91" s="94"/>
      <c r="N91" s="222"/>
      <c r="O91" s="46"/>
      <c r="P91" s="46"/>
      <c r="Q91" s="46"/>
      <c r="R91" s="94"/>
      <c r="S91" s="95"/>
      <c r="T91" s="77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2883935</v>
      </c>
      <c r="G92" s="103">
        <v>2600000</v>
      </c>
      <c r="H92" s="103">
        <v>279935</v>
      </c>
      <c r="I92" s="103">
        <v>0</v>
      </c>
      <c r="J92" s="103">
        <v>4000</v>
      </c>
      <c r="K92" s="36"/>
      <c r="L92" s="231" t="s">
        <v>2293</v>
      </c>
      <c r="M92" s="94"/>
      <c r="N92" s="222"/>
      <c r="O92" s="46"/>
      <c r="P92" s="46"/>
      <c r="Q92" s="46"/>
      <c r="R92" s="94"/>
      <c r="S92" s="95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333569</v>
      </c>
      <c r="G93" s="103">
        <v>149000</v>
      </c>
      <c r="H93" s="103">
        <v>166569</v>
      </c>
      <c r="I93" s="103">
        <v>0</v>
      </c>
      <c r="J93" s="103">
        <v>18000</v>
      </c>
      <c r="K93" s="36"/>
      <c r="L93" s="231" t="s">
        <v>2293</v>
      </c>
      <c r="M93" s="94"/>
      <c r="N93" s="222"/>
      <c r="O93" s="46"/>
      <c r="P93" s="46"/>
      <c r="Q93" s="46"/>
      <c r="R93" s="94"/>
      <c r="S93" s="95"/>
      <c r="T93" s="9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127567</v>
      </c>
      <c r="G94" s="103">
        <v>18500</v>
      </c>
      <c r="H94" s="103">
        <v>109067</v>
      </c>
      <c r="I94" s="103">
        <v>0</v>
      </c>
      <c r="J94" s="103">
        <v>0</v>
      </c>
      <c r="K94" s="36"/>
      <c r="L94" s="231" t="s">
        <v>2293</v>
      </c>
      <c r="M94" s="94"/>
      <c r="N94" s="222"/>
      <c r="O94" s="46"/>
      <c r="P94" s="46"/>
      <c r="Q94" s="46"/>
      <c r="R94" s="94"/>
      <c r="S94" s="95"/>
      <c r="T94" s="77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853498</v>
      </c>
      <c r="G95" s="103">
        <v>0</v>
      </c>
      <c r="H95" s="103">
        <v>377652</v>
      </c>
      <c r="I95" s="103">
        <v>24000</v>
      </c>
      <c r="J95" s="103">
        <v>451846</v>
      </c>
      <c r="K95" s="36"/>
      <c r="L95" s="231" t="s">
        <v>2297</v>
      </c>
      <c r="M95" s="94"/>
      <c r="N95" s="222"/>
      <c r="O95" s="46"/>
      <c r="P95" s="46"/>
      <c r="Q95" s="46"/>
      <c r="R95" s="94"/>
      <c r="S95" s="95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986062</v>
      </c>
      <c r="G96" s="103">
        <v>563000</v>
      </c>
      <c r="H96" s="103">
        <v>397162</v>
      </c>
      <c r="I96" s="103">
        <v>0</v>
      </c>
      <c r="J96" s="103">
        <v>25900</v>
      </c>
      <c r="K96" s="36"/>
      <c r="L96" s="231" t="s">
        <v>2293</v>
      </c>
      <c r="M96" s="94"/>
      <c r="N96" s="222"/>
      <c r="O96" s="46"/>
      <c r="P96" s="46"/>
      <c r="Q96" s="46"/>
      <c r="R96" s="94"/>
      <c r="S96" s="95"/>
      <c r="T96" s="9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352478</v>
      </c>
      <c r="G97" s="103">
        <v>0</v>
      </c>
      <c r="H97" s="103">
        <v>352438</v>
      </c>
      <c r="I97" s="103">
        <v>0</v>
      </c>
      <c r="J97" s="103">
        <v>40</v>
      </c>
      <c r="K97" s="36"/>
      <c r="L97" s="231" t="s">
        <v>2297</v>
      </c>
      <c r="M97" s="94"/>
      <c r="N97" s="222"/>
      <c r="O97" s="46"/>
      <c r="P97" s="46"/>
      <c r="Q97" s="46"/>
      <c r="R97" s="94"/>
      <c r="S97" s="95"/>
      <c r="T97" s="9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639350</v>
      </c>
      <c r="G98" s="103">
        <v>500000</v>
      </c>
      <c r="H98" s="103">
        <v>127050</v>
      </c>
      <c r="I98" s="103">
        <v>0</v>
      </c>
      <c r="J98" s="103">
        <v>12300</v>
      </c>
      <c r="K98" s="36"/>
      <c r="L98" s="231" t="s">
        <v>2297</v>
      </c>
      <c r="M98" s="94"/>
      <c r="N98" s="222"/>
      <c r="O98" s="46"/>
      <c r="P98" s="46"/>
      <c r="Q98" s="46"/>
      <c r="R98" s="94"/>
      <c r="S98" s="95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11070613</v>
      </c>
      <c r="G99" s="103">
        <v>6843200</v>
      </c>
      <c r="H99" s="103">
        <v>1198454</v>
      </c>
      <c r="I99" s="103">
        <v>12000</v>
      </c>
      <c r="J99" s="103">
        <v>3016959</v>
      </c>
      <c r="K99" s="36"/>
      <c r="L99" s="231" t="s">
        <v>2293</v>
      </c>
      <c r="M99" s="94"/>
      <c r="N99" s="222"/>
      <c r="O99" s="46"/>
      <c r="P99" s="46"/>
      <c r="Q99" s="46"/>
      <c r="R99" s="94"/>
      <c r="S99" s="95"/>
      <c r="T99" s="9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594743</v>
      </c>
      <c r="G100" s="103">
        <v>0</v>
      </c>
      <c r="H100" s="103">
        <v>562843</v>
      </c>
      <c r="I100" s="103">
        <v>0</v>
      </c>
      <c r="J100" s="103">
        <v>31900</v>
      </c>
      <c r="K100" s="36"/>
      <c r="L100" s="231" t="s">
        <v>2297</v>
      </c>
      <c r="M100" s="94"/>
      <c r="N100" s="222"/>
      <c r="O100" s="46"/>
      <c r="P100" s="46"/>
      <c r="Q100" s="46"/>
      <c r="R100" s="94"/>
      <c r="S100" s="95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1276861</v>
      </c>
      <c r="G101" s="103">
        <v>0</v>
      </c>
      <c r="H101" s="103">
        <v>580417</v>
      </c>
      <c r="I101" s="103">
        <v>22500</v>
      </c>
      <c r="J101" s="103">
        <v>673944</v>
      </c>
      <c r="K101" s="36"/>
      <c r="L101" s="231" t="s">
        <v>2293</v>
      </c>
      <c r="M101" s="94"/>
      <c r="N101" s="222"/>
      <c r="O101" s="46"/>
      <c r="P101" s="46"/>
      <c r="Q101" s="46"/>
      <c r="R101" s="94"/>
      <c r="S101" s="95"/>
      <c r="T101" s="9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1224826</v>
      </c>
      <c r="G102" s="103">
        <v>880010</v>
      </c>
      <c r="H102" s="103">
        <v>126246</v>
      </c>
      <c r="I102" s="103">
        <v>175670</v>
      </c>
      <c r="J102" s="103">
        <v>42900</v>
      </c>
      <c r="K102" s="36"/>
      <c r="L102" s="231" t="s">
        <v>2293</v>
      </c>
      <c r="M102" s="94"/>
      <c r="N102" s="222"/>
      <c r="O102" s="46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31" t="s">
        <v>9</v>
      </c>
      <c r="M103" s="94"/>
      <c r="N103" s="222"/>
      <c r="O103" s="46"/>
      <c r="P103" s="46"/>
      <c r="Q103" s="46"/>
      <c r="R103" s="94"/>
      <c r="S103" s="95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4217539</v>
      </c>
      <c r="G104" s="103">
        <v>820000</v>
      </c>
      <c r="H104" s="103">
        <v>2909178</v>
      </c>
      <c r="I104" s="103">
        <v>98500</v>
      </c>
      <c r="J104" s="103">
        <v>389861</v>
      </c>
      <c r="K104" s="36"/>
      <c r="L104" s="231" t="s">
        <v>2293</v>
      </c>
      <c r="M104" s="94"/>
      <c r="N104" s="222"/>
      <c r="O104" s="46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430353</v>
      </c>
      <c r="G105" s="103">
        <v>0</v>
      </c>
      <c r="H105" s="103">
        <v>397153</v>
      </c>
      <c r="I105" s="103">
        <v>0</v>
      </c>
      <c r="J105" s="103">
        <v>33200</v>
      </c>
      <c r="K105" s="36"/>
      <c r="L105" s="231" t="s">
        <v>2293</v>
      </c>
      <c r="M105" s="94"/>
      <c r="N105" s="222"/>
      <c r="O105" s="46"/>
      <c r="P105" s="46"/>
      <c r="Q105" s="46"/>
      <c r="R105" s="94"/>
      <c r="S105" s="95"/>
      <c r="T105" s="9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699304</v>
      </c>
      <c r="G106" s="103">
        <v>147766</v>
      </c>
      <c r="H106" s="103">
        <v>551538</v>
      </c>
      <c r="I106" s="103">
        <v>0</v>
      </c>
      <c r="J106" s="103">
        <v>0</v>
      </c>
      <c r="K106" s="36"/>
      <c r="L106" s="231" t="s">
        <v>2297</v>
      </c>
      <c r="M106" s="94"/>
      <c r="N106" s="222"/>
      <c r="O106" s="96"/>
      <c r="P106" s="46"/>
      <c r="Q106" s="46"/>
      <c r="R106" s="94"/>
      <c r="S106" s="95"/>
      <c r="T106" s="9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 t="s">
        <v>9</v>
      </c>
      <c r="G107" s="102" t="s">
        <v>9</v>
      </c>
      <c r="H107" s="102" t="s">
        <v>9</v>
      </c>
      <c r="I107" s="102" t="s">
        <v>9</v>
      </c>
      <c r="J107" s="102" t="s">
        <v>9</v>
      </c>
      <c r="K107" s="36"/>
      <c r="L107" s="231" t="s">
        <v>9</v>
      </c>
      <c r="M107" s="94"/>
      <c r="N107" s="222"/>
      <c r="O107" s="46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62"/>
      <c r="L108" s="231" t="s">
        <v>9</v>
      </c>
      <c r="M108" s="94"/>
      <c r="N108" s="222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4">G109+H109+I109+J109</f>
        <v>591578</v>
      </c>
      <c r="G109" s="103">
        <v>0</v>
      </c>
      <c r="H109" s="103">
        <v>446147</v>
      </c>
      <c r="I109" s="103">
        <v>1000</v>
      </c>
      <c r="J109" s="103">
        <v>144431</v>
      </c>
      <c r="K109" s="36"/>
      <c r="L109" s="231" t="s">
        <v>2297</v>
      </c>
      <c r="M109" s="94"/>
      <c r="N109" s="222"/>
      <c r="O109" s="46"/>
      <c r="P109" s="46"/>
      <c r="Q109" s="46"/>
      <c r="R109" s="94"/>
      <c r="S109" s="95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865723</v>
      </c>
      <c r="G110" s="103">
        <v>543501</v>
      </c>
      <c r="H110" s="103">
        <v>268962</v>
      </c>
      <c r="I110" s="103">
        <v>0</v>
      </c>
      <c r="J110" s="103">
        <v>53260</v>
      </c>
      <c r="K110" s="36"/>
      <c r="L110" s="231" t="s">
        <v>2293</v>
      </c>
      <c r="M110" s="94"/>
      <c r="N110" s="222"/>
      <c r="O110" s="46"/>
      <c r="P110" s="46"/>
      <c r="Q110" s="46"/>
      <c r="R110" s="94"/>
      <c r="S110" s="95"/>
      <c r="T110" s="9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453642</v>
      </c>
      <c r="G111" s="103">
        <v>12200</v>
      </c>
      <c r="H111" s="103">
        <v>223600</v>
      </c>
      <c r="I111" s="103">
        <v>0</v>
      </c>
      <c r="J111" s="103">
        <v>217842</v>
      </c>
      <c r="K111" s="36"/>
      <c r="L111" s="231" t="s">
        <v>2293</v>
      </c>
      <c r="M111" s="94"/>
      <c r="N111" s="222"/>
      <c r="O111" s="96"/>
      <c r="P111" s="46"/>
      <c r="Q111" s="46"/>
      <c r="R111" s="94"/>
      <c r="S111" s="95"/>
      <c r="T111" s="9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429301</v>
      </c>
      <c r="G112" s="103">
        <v>376900</v>
      </c>
      <c r="H112" s="103">
        <v>18241</v>
      </c>
      <c r="I112" s="103">
        <v>0</v>
      </c>
      <c r="J112" s="103">
        <v>34160</v>
      </c>
      <c r="K112" s="36"/>
      <c r="L112" s="231" t="s">
        <v>2293</v>
      </c>
      <c r="M112" s="94"/>
      <c r="N112" s="222"/>
      <c r="O112" s="46"/>
      <c r="P112" s="46"/>
      <c r="Q112" s="46"/>
      <c r="R112" s="94"/>
      <c r="S112" s="95"/>
      <c r="T112" s="77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152502</v>
      </c>
      <c r="G113" s="103">
        <v>0</v>
      </c>
      <c r="H113" s="103">
        <v>115752</v>
      </c>
      <c r="I113" s="103">
        <v>0</v>
      </c>
      <c r="J113" s="103">
        <v>36750</v>
      </c>
      <c r="K113" s="36"/>
      <c r="L113" s="231" t="s">
        <v>2297</v>
      </c>
      <c r="M113" s="94"/>
      <c r="N113" s="222"/>
      <c r="O113" s="46"/>
      <c r="P113" s="46"/>
      <c r="Q113" s="46"/>
      <c r="R113" s="94"/>
      <c r="S113" s="95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4047592</v>
      </c>
      <c r="G114" s="103">
        <v>2423800</v>
      </c>
      <c r="H114" s="103">
        <v>1308517</v>
      </c>
      <c r="I114" s="103">
        <v>0</v>
      </c>
      <c r="J114" s="103">
        <v>315275</v>
      </c>
      <c r="K114" s="36"/>
      <c r="L114" s="231" t="s">
        <v>2297</v>
      </c>
      <c r="M114" s="94"/>
      <c r="N114" s="222"/>
      <c r="O114" s="4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 t="s">
        <v>9</v>
      </c>
      <c r="G115" s="102" t="s">
        <v>9</v>
      </c>
      <c r="H115" s="102" t="s">
        <v>9</v>
      </c>
      <c r="I115" s="102" t="s">
        <v>9</v>
      </c>
      <c r="J115" s="102" t="s">
        <v>9</v>
      </c>
      <c r="K115" s="36"/>
      <c r="L115" s="231" t="s">
        <v>9</v>
      </c>
      <c r="M115" s="94"/>
      <c r="N115" s="222"/>
      <c r="O115" s="46"/>
      <c r="P115" s="46"/>
      <c r="Q115" s="46"/>
      <c r="R115" s="94"/>
      <c r="S115" s="95"/>
      <c r="T115" s="77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aca="true" t="shared" si="5" ref="F116:F124">G116+H116+I116+J116</f>
        <v>8591496</v>
      </c>
      <c r="G116" s="103">
        <v>5729847</v>
      </c>
      <c r="H116" s="103">
        <v>733829</v>
      </c>
      <c r="I116" s="103">
        <v>1877820</v>
      </c>
      <c r="J116" s="103">
        <v>250000</v>
      </c>
      <c r="K116" s="36"/>
      <c r="L116" s="231" t="s">
        <v>2293</v>
      </c>
      <c r="M116" s="94"/>
      <c r="N116" s="222"/>
      <c r="O116" s="46"/>
      <c r="P116" s="46"/>
      <c r="Q116" s="46"/>
      <c r="R116" s="94"/>
      <c r="S116" s="95"/>
      <c r="T116" s="77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5"/>
        <v>332221</v>
      </c>
      <c r="G117" s="103">
        <v>0</v>
      </c>
      <c r="H117" s="103">
        <v>302221</v>
      </c>
      <c r="I117" s="103">
        <v>0</v>
      </c>
      <c r="J117" s="103">
        <v>30000</v>
      </c>
      <c r="K117" s="36"/>
      <c r="L117" s="231" t="s">
        <v>2293</v>
      </c>
      <c r="M117" s="94"/>
      <c r="N117" s="222"/>
      <c r="O117" s="46"/>
      <c r="P117" s="46"/>
      <c r="Q117" s="46"/>
      <c r="R117" s="94"/>
      <c r="S117" s="95"/>
      <c r="T117" s="9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5"/>
        <v>418199</v>
      </c>
      <c r="G118" s="103">
        <v>0</v>
      </c>
      <c r="H118" s="103">
        <v>405699</v>
      </c>
      <c r="I118" s="103">
        <v>0</v>
      </c>
      <c r="J118" s="103">
        <v>12500</v>
      </c>
      <c r="K118" s="36"/>
      <c r="L118" s="231" t="s">
        <v>2293</v>
      </c>
      <c r="M118" s="94"/>
      <c r="N118" s="222"/>
      <c r="O118" s="4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5"/>
        <v>753918</v>
      </c>
      <c r="G119" s="103">
        <v>0</v>
      </c>
      <c r="H119" s="103">
        <v>726723</v>
      </c>
      <c r="I119" s="103">
        <v>0</v>
      </c>
      <c r="J119" s="103">
        <v>27195</v>
      </c>
      <c r="K119" s="36"/>
      <c r="L119" s="231" t="s">
        <v>2293</v>
      </c>
      <c r="M119" s="94"/>
      <c r="N119" s="222"/>
      <c r="O119" s="46"/>
      <c r="P119" s="46"/>
      <c r="Q119" s="46"/>
      <c r="R119" s="94"/>
      <c r="S119" s="95"/>
      <c r="T119" s="9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539467</v>
      </c>
      <c r="G120" s="103">
        <v>100</v>
      </c>
      <c r="H120" s="103">
        <v>193157</v>
      </c>
      <c r="I120" s="103">
        <v>0</v>
      </c>
      <c r="J120" s="103">
        <v>346210</v>
      </c>
      <c r="K120" s="36"/>
      <c r="L120" s="231" t="s">
        <v>2293</v>
      </c>
      <c r="M120" s="94"/>
      <c r="N120" s="222"/>
      <c r="O120" s="4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238585</v>
      </c>
      <c r="G121" s="103">
        <v>0</v>
      </c>
      <c r="H121" s="103">
        <v>238585</v>
      </c>
      <c r="I121" s="103">
        <v>0</v>
      </c>
      <c r="J121" s="103">
        <v>0</v>
      </c>
      <c r="K121" s="36"/>
      <c r="L121" s="231" t="s">
        <v>2297</v>
      </c>
      <c r="M121" s="94"/>
      <c r="N121" s="222"/>
      <c r="O121" s="46"/>
      <c r="P121" s="46"/>
      <c r="Q121" s="46"/>
      <c r="R121" s="94"/>
      <c r="S121" s="95"/>
      <c r="T121" s="9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2476706</v>
      </c>
      <c r="G122" s="103">
        <v>2055005</v>
      </c>
      <c r="H122" s="103">
        <v>6900</v>
      </c>
      <c r="I122" s="103">
        <v>6302</v>
      </c>
      <c r="J122" s="103">
        <v>408499</v>
      </c>
      <c r="K122" s="36"/>
      <c r="L122" s="231" t="s">
        <v>2293</v>
      </c>
      <c r="M122" s="94"/>
      <c r="N122" s="222"/>
      <c r="O122" s="46"/>
      <c r="P122" s="46"/>
      <c r="Q122" s="46"/>
      <c r="R122" s="94"/>
      <c r="S122" s="95"/>
      <c r="T122" s="77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1791430</v>
      </c>
      <c r="G123" s="103">
        <v>0</v>
      </c>
      <c r="H123" s="103">
        <v>1592679</v>
      </c>
      <c r="I123" s="103">
        <v>38501</v>
      </c>
      <c r="J123" s="103">
        <v>160250</v>
      </c>
      <c r="K123" s="36"/>
      <c r="L123" s="231" t="s">
        <v>2297</v>
      </c>
      <c r="M123" s="94"/>
      <c r="N123" s="222"/>
      <c r="O123" s="46"/>
      <c r="P123" s="46"/>
      <c r="Q123" s="46"/>
      <c r="R123" s="94"/>
      <c r="S123" s="95"/>
      <c r="T123" s="77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86138</v>
      </c>
      <c r="G124" s="103">
        <v>0</v>
      </c>
      <c r="H124" s="103">
        <v>86138</v>
      </c>
      <c r="I124" s="103">
        <v>0</v>
      </c>
      <c r="J124" s="103">
        <v>0</v>
      </c>
      <c r="K124" s="36"/>
      <c r="L124" s="231" t="s">
        <v>2293</v>
      </c>
      <c r="M124" s="94"/>
      <c r="N124" s="222"/>
      <c r="O124" s="4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31" t="s">
        <v>9</v>
      </c>
      <c r="M125" s="94"/>
      <c r="N125" s="222"/>
      <c r="O125" s="96"/>
      <c r="P125" s="46"/>
      <c r="Q125" s="46"/>
      <c r="R125" s="94"/>
      <c r="S125" s="95"/>
      <c r="T125" s="9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6" ref="F126:F154">G126+H126+I126+J126</f>
        <v>63700</v>
      </c>
      <c r="G126" s="103">
        <v>0</v>
      </c>
      <c r="H126" s="103">
        <v>63700</v>
      </c>
      <c r="I126" s="103">
        <v>0</v>
      </c>
      <c r="J126" s="103">
        <v>0</v>
      </c>
      <c r="K126" s="36"/>
      <c r="L126" s="231" t="s">
        <v>2297</v>
      </c>
      <c r="M126" s="94"/>
      <c r="N126" s="222"/>
      <c r="O126" s="96"/>
      <c r="P126" s="46"/>
      <c r="Q126" s="46"/>
      <c r="R126" s="94"/>
      <c r="S126" s="95"/>
      <c r="T126" s="9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6"/>
        <v>560506</v>
      </c>
      <c r="G127" s="103">
        <v>0</v>
      </c>
      <c r="H127" s="103">
        <v>461215</v>
      </c>
      <c r="I127" s="103">
        <v>49390</v>
      </c>
      <c r="J127" s="103">
        <v>49901</v>
      </c>
      <c r="K127" s="36"/>
      <c r="L127" s="231" t="s">
        <v>2293</v>
      </c>
      <c r="M127" s="94"/>
      <c r="N127" s="222"/>
      <c r="O127" s="46"/>
      <c r="P127" s="46"/>
      <c r="Q127" s="46"/>
      <c r="R127" s="94"/>
      <c r="S127" s="95"/>
      <c r="T127" s="9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6"/>
        <v>604959</v>
      </c>
      <c r="G128" s="103">
        <v>0</v>
      </c>
      <c r="H128" s="103">
        <v>578959</v>
      </c>
      <c r="I128" s="103">
        <v>0</v>
      </c>
      <c r="J128" s="103">
        <v>26000</v>
      </c>
      <c r="K128" s="36"/>
      <c r="L128" s="231" t="s">
        <v>2297</v>
      </c>
      <c r="M128" s="94"/>
      <c r="N128" s="222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6"/>
        <v>5449239</v>
      </c>
      <c r="G129" s="103">
        <v>0</v>
      </c>
      <c r="H129" s="103">
        <v>1000895</v>
      </c>
      <c r="I129" s="103">
        <v>4254700</v>
      </c>
      <c r="J129" s="103">
        <v>193644</v>
      </c>
      <c r="K129" s="36"/>
      <c r="L129" s="231" t="s">
        <v>2293</v>
      </c>
      <c r="M129" s="94"/>
      <c r="N129" s="222"/>
      <c r="O129" s="46"/>
      <c r="P129" s="46"/>
      <c r="Q129" s="46"/>
      <c r="R129" s="94"/>
      <c r="S129" s="95"/>
      <c r="T129" s="9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6"/>
        <v>408881</v>
      </c>
      <c r="G130" s="103">
        <v>0</v>
      </c>
      <c r="H130" s="103">
        <v>278138</v>
      </c>
      <c r="I130" s="103">
        <v>67043</v>
      </c>
      <c r="J130" s="103">
        <v>63700</v>
      </c>
      <c r="K130" s="36"/>
      <c r="L130" s="231" t="s">
        <v>2297</v>
      </c>
      <c r="M130" s="94"/>
      <c r="N130" s="222"/>
      <c r="O130" s="46"/>
      <c r="P130" s="46"/>
      <c r="Q130" s="46"/>
      <c r="R130" s="94"/>
      <c r="S130" s="95"/>
      <c r="T130" s="9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985877</v>
      </c>
      <c r="G131" s="103">
        <v>0</v>
      </c>
      <c r="H131" s="103">
        <v>368717</v>
      </c>
      <c r="I131" s="103">
        <v>17000</v>
      </c>
      <c r="J131" s="103">
        <v>600160</v>
      </c>
      <c r="K131" s="36"/>
      <c r="L131" s="231" t="s">
        <v>2297</v>
      </c>
      <c r="M131" s="94"/>
      <c r="N131" s="222"/>
      <c r="O131" s="96"/>
      <c r="P131" s="46"/>
      <c r="Q131" s="46"/>
      <c r="R131" s="94"/>
      <c r="S131" s="95"/>
      <c r="T131" s="77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1737776</v>
      </c>
      <c r="G132" s="103">
        <v>1460876</v>
      </c>
      <c r="H132" s="103">
        <v>117563</v>
      </c>
      <c r="I132" s="103">
        <v>0</v>
      </c>
      <c r="J132" s="103">
        <v>159337</v>
      </c>
      <c r="K132" s="36"/>
      <c r="L132" s="231" t="s">
        <v>2297</v>
      </c>
      <c r="M132" s="94"/>
      <c r="N132" s="222"/>
      <c r="O132" s="96"/>
      <c r="P132" s="46"/>
      <c r="Q132" s="46"/>
      <c r="R132" s="94"/>
      <c r="S132" s="95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937311</v>
      </c>
      <c r="G133" s="103">
        <v>0</v>
      </c>
      <c r="H133" s="103">
        <v>492936</v>
      </c>
      <c r="I133" s="103">
        <v>0</v>
      </c>
      <c r="J133" s="103">
        <v>444375</v>
      </c>
      <c r="K133" s="36"/>
      <c r="L133" s="231" t="s">
        <v>2293</v>
      </c>
      <c r="M133" s="94"/>
      <c r="N133" s="222"/>
      <c r="O133" s="96"/>
      <c r="P133" s="46"/>
      <c r="Q133" s="46"/>
      <c r="R133" s="94"/>
      <c r="S133" s="95"/>
      <c r="T133" s="9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2830545</v>
      </c>
      <c r="G134" s="103">
        <v>2735300</v>
      </c>
      <c r="H134" s="103">
        <v>87745</v>
      </c>
      <c r="I134" s="103">
        <v>0</v>
      </c>
      <c r="J134" s="103">
        <v>7500</v>
      </c>
      <c r="K134" s="36"/>
      <c r="L134" s="231" t="s">
        <v>2293</v>
      </c>
      <c r="M134" s="94"/>
      <c r="N134" s="222"/>
      <c r="O134" s="4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171527</v>
      </c>
      <c r="G135" s="103">
        <v>0</v>
      </c>
      <c r="H135" s="103">
        <v>143527</v>
      </c>
      <c r="I135" s="103">
        <v>0</v>
      </c>
      <c r="J135" s="103">
        <v>28000</v>
      </c>
      <c r="K135" s="36"/>
      <c r="L135" s="231" t="s">
        <v>2297</v>
      </c>
      <c r="M135" s="94"/>
      <c r="N135" s="222"/>
      <c r="O135" s="46"/>
      <c r="P135" s="46"/>
      <c r="Q135" s="46"/>
      <c r="R135" s="94"/>
      <c r="S135" s="95"/>
      <c r="T135" s="9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2733563</v>
      </c>
      <c r="G136" s="103">
        <v>774860</v>
      </c>
      <c r="H136" s="103">
        <v>1543437</v>
      </c>
      <c r="I136" s="103">
        <v>0</v>
      </c>
      <c r="J136" s="103">
        <v>415266</v>
      </c>
      <c r="K136" s="36"/>
      <c r="L136" s="231" t="s">
        <v>2293</v>
      </c>
      <c r="M136" s="94"/>
      <c r="N136" s="222"/>
      <c r="O136" s="46"/>
      <c r="P136" s="46"/>
      <c r="Q136" s="46"/>
      <c r="R136" s="94"/>
      <c r="S136" s="95"/>
      <c r="T136" s="9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65237</v>
      </c>
      <c r="G137" s="103">
        <v>0</v>
      </c>
      <c r="H137" s="103">
        <v>65237</v>
      </c>
      <c r="I137" s="103">
        <v>0</v>
      </c>
      <c r="J137" s="103">
        <v>0</v>
      </c>
      <c r="K137" s="36"/>
      <c r="L137" s="231" t="s">
        <v>2293</v>
      </c>
      <c r="M137" s="94"/>
      <c r="N137" s="222"/>
      <c r="O137" s="46"/>
      <c r="P137" s="46"/>
      <c r="Q137" s="46"/>
      <c r="R137" s="94"/>
      <c r="S137" s="95"/>
      <c r="T137" s="9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1698241</v>
      </c>
      <c r="G138" s="103">
        <v>579284</v>
      </c>
      <c r="H138" s="103">
        <v>399216</v>
      </c>
      <c r="I138" s="103">
        <v>0</v>
      </c>
      <c r="J138" s="103">
        <v>719741</v>
      </c>
      <c r="K138" s="36"/>
      <c r="L138" s="231" t="s">
        <v>2297</v>
      </c>
      <c r="M138" s="94"/>
      <c r="N138" s="222"/>
      <c r="O138" s="46"/>
      <c r="P138" s="46"/>
      <c r="Q138" s="46"/>
      <c r="R138" s="94"/>
      <c r="S138" s="95"/>
      <c r="T138" s="9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374761</v>
      </c>
      <c r="G139" s="103">
        <v>0</v>
      </c>
      <c r="H139" s="103">
        <v>243361</v>
      </c>
      <c r="I139" s="103">
        <v>61300</v>
      </c>
      <c r="J139" s="103">
        <v>70100</v>
      </c>
      <c r="K139" s="36"/>
      <c r="L139" s="231" t="s">
        <v>2293</v>
      </c>
      <c r="M139" s="94"/>
      <c r="N139" s="222"/>
      <c r="O139" s="96"/>
      <c r="P139" s="46"/>
      <c r="Q139" s="46"/>
      <c r="R139" s="94"/>
      <c r="S139" s="95"/>
      <c r="T139" s="9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6"/>
        <v>896857</v>
      </c>
      <c r="G140" s="103">
        <v>0</v>
      </c>
      <c r="H140" s="103">
        <v>392507</v>
      </c>
      <c r="I140" s="103">
        <v>0</v>
      </c>
      <c r="J140" s="103">
        <v>504350</v>
      </c>
      <c r="K140" s="36"/>
      <c r="L140" s="231" t="s">
        <v>2297</v>
      </c>
      <c r="M140" s="94"/>
      <c r="N140" s="222"/>
      <c r="O140" s="46"/>
      <c r="P140" s="46"/>
      <c r="Q140" s="46"/>
      <c r="R140" s="94"/>
      <c r="S140" s="95"/>
      <c r="T140" s="9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6"/>
        <v>2395563</v>
      </c>
      <c r="G141" s="103">
        <v>0</v>
      </c>
      <c r="H141" s="103">
        <v>99588</v>
      </c>
      <c r="I141" s="103">
        <v>1500</v>
      </c>
      <c r="J141" s="103">
        <v>2294475</v>
      </c>
      <c r="K141" s="36"/>
      <c r="L141" s="231" t="s">
        <v>2297</v>
      </c>
      <c r="M141" s="94"/>
      <c r="N141" s="222"/>
      <c r="O141" s="46"/>
      <c r="P141" s="46"/>
      <c r="Q141" s="46"/>
      <c r="R141" s="94"/>
      <c r="S141" s="95"/>
      <c r="T141" s="9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6"/>
        <v>838428</v>
      </c>
      <c r="G142" s="103">
        <v>12000</v>
      </c>
      <c r="H142" s="103">
        <v>309828</v>
      </c>
      <c r="I142" s="103">
        <v>0</v>
      </c>
      <c r="J142" s="103">
        <v>516600</v>
      </c>
      <c r="K142" s="36"/>
      <c r="L142" s="231" t="s">
        <v>2293</v>
      </c>
      <c r="M142" s="94"/>
      <c r="N142" s="222"/>
      <c r="O142" s="46"/>
      <c r="P142" s="46"/>
      <c r="Q142" s="46"/>
      <c r="R142" s="94"/>
      <c r="S142" s="95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6"/>
        <v>8796591</v>
      </c>
      <c r="G143" s="103">
        <v>7560784</v>
      </c>
      <c r="H143" s="103">
        <v>781542</v>
      </c>
      <c r="I143" s="103">
        <v>0</v>
      </c>
      <c r="J143" s="103">
        <v>454265</v>
      </c>
      <c r="K143" s="36"/>
      <c r="L143" s="231" t="s">
        <v>2297</v>
      </c>
      <c r="M143" s="94"/>
      <c r="N143" s="222"/>
      <c r="O143" s="96"/>
      <c r="P143" s="46"/>
      <c r="Q143" s="46"/>
      <c r="R143" s="94"/>
      <c r="S143" s="95"/>
      <c r="T143" s="9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6"/>
        <v>244120</v>
      </c>
      <c r="G144" s="103">
        <v>23400</v>
      </c>
      <c r="H144" s="103">
        <v>219420</v>
      </c>
      <c r="I144" s="103">
        <v>0</v>
      </c>
      <c r="J144" s="103">
        <v>1300</v>
      </c>
      <c r="K144" s="36"/>
      <c r="L144" s="231" t="s">
        <v>2293</v>
      </c>
      <c r="M144" s="94"/>
      <c r="N144" s="222"/>
      <c r="O144" s="96"/>
      <c r="P144" s="46"/>
      <c r="Q144" s="46"/>
      <c r="R144" s="94"/>
      <c r="S144" s="95"/>
      <c r="T144" s="77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6"/>
        <v>2512998</v>
      </c>
      <c r="G145" s="103">
        <v>178950</v>
      </c>
      <c r="H145" s="103">
        <v>1544494</v>
      </c>
      <c r="I145" s="103">
        <v>0</v>
      </c>
      <c r="J145" s="103">
        <v>789554</v>
      </c>
      <c r="K145" s="36"/>
      <c r="L145" s="231" t="s">
        <v>2293</v>
      </c>
      <c r="M145" s="94"/>
      <c r="N145" s="222"/>
      <c r="O145" s="46"/>
      <c r="P145" s="46"/>
      <c r="Q145" s="46"/>
      <c r="R145" s="94"/>
      <c r="S145" s="95"/>
      <c r="T145" s="9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6"/>
        <v>262692</v>
      </c>
      <c r="G146" s="103">
        <v>0</v>
      </c>
      <c r="H146" s="103">
        <v>149583</v>
      </c>
      <c r="I146" s="103">
        <v>0</v>
      </c>
      <c r="J146" s="103">
        <v>113109</v>
      </c>
      <c r="K146" s="36"/>
      <c r="L146" s="231" t="s">
        <v>2297</v>
      </c>
      <c r="M146" s="94"/>
      <c r="N146" s="222"/>
      <c r="O146" s="46"/>
      <c r="P146" s="46"/>
      <c r="Q146" s="46"/>
      <c r="R146" s="94"/>
      <c r="S146" s="95"/>
      <c r="T146" s="77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6"/>
        <v>19027979</v>
      </c>
      <c r="G147" s="103">
        <v>13360474</v>
      </c>
      <c r="H147" s="103">
        <v>4945620</v>
      </c>
      <c r="I147" s="103">
        <v>16200</v>
      </c>
      <c r="J147" s="103">
        <v>705685</v>
      </c>
      <c r="K147" s="36"/>
      <c r="L147" s="231" t="s">
        <v>2297</v>
      </c>
      <c r="M147" s="94"/>
      <c r="N147" s="222"/>
      <c r="O147" s="46"/>
      <c r="P147" s="46"/>
      <c r="Q147" s="46"/>
      <c r="R147" s="94"/>
      <c r="S147" s="95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6"/>
        <v>40749</v>
      </c>
      <c r="G148" s="103">
        <v>0</v>
      </c>
      <c r="H148" s="103">
        <v>40749</v>
      </c>
      <c r="I148" s="103">
        <v>0</v>
      </c>
      <c r="J148" s="103">
        <v>0</v>
      </c>
      <c r="K148" s="36"/>
      <c r="L148" s="231" t="s">
        <v>2297</v>
      </c>
      <c r="M148" s="94"/>
      <c r="N148" s="222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6"/>
        <v>9955</v>
      </c>
      <c r="G149" s="103">
        <v>0</v>
      </c>
      <c r="H149" s="103">
        <v>2950</v>
      </c>
      <c r="I149" s="103">
        <v>5000</v>
      </c>
      <c r="J149" s="103">
        <v>2005</v>
      </c>
      <c r="K149" s="36"/>
      <c r="L149" s="231" t="s">
        <v>2291</v>
      </c>
      <c r="M149" s="94"/>
      <c r="N149" s="222"/>
      <c r="O149" s="96"/>
      <c r="P149" s="46"/>
      <c r="Q149" s="46"/>
      <c r="R149" s="94"/>
      <c r="S149" s="95"/>
      <c r="T149" s="9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6"/>
        <v>209006</v>
      </c>
      <c r="G150" s="103">
        <v>0</v>
      </c>
      <c r="H150" s="103">
        <v>164856</v>
      </c>
      <c r="I150" s="103">
        <v>0</v>
      </c>
      <c r="J150" s="103">
        <v>44150</v>
      </c>
      <c r="K150" s="36"/>
      <c r="L150" s="231" t="s">
        <v>2297</v>
      </c>
      <c r="M150" s="94"/>
      <c r="N150" s="222"/>
      <c r="O150" s="46"/>
      <c r="P150" s="46"/>
      <c r="Q150" s="46"/>
      <c r="R150" s="94"/>
      <c r="S150" s="95"/>
      <c r="T150" s="9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6"/>
        <v>35727</v>
      </c>
      <c r="G151" s="103">
        <v>0</v>
      </c>
      <c r="H151" s="103">
        <v>35727</v>
      </c>
      <c r="I151" s="103">
        <v>0</v>
      </c>
      <c r="J151" s="103">
        <v>0</v>
      </c>
      <c r="K151" s="36"/>
      <c r="L151" s="231" t="s">
        <v>2293</v>
      </c>
      <c r="M151" s="94"/>
      <c r="N151" s="222"/>
      <c r="O151" s="46"/>
      <c r="P151" s="46"/>
      <c r="Q151" s="46"/>
      <c r="R151" s="94"/>
      <c r="S151" s="95"/>
      <c r="T151" s="9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6"/>
        <v>940629</v>
      </c>
      <c r="G152" s="103">
        <v>0</v>
      </c>
      <c r="H152" s="103">
        <v>417680</v>
      </c>
      <c r="I152" s="103">
        <v>28894</v>
      </c>
      <c r="J152" s="103">
        <v>494055</v>
      </c>
      <c r="K152" s="36"/>
      <c r="L152" s="231" t="s">
        <v>2293</v>
      </c>
      <c r="M152" s="94"/>
      <c r="N152" s="222"/>
      <c r="O152" s="46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6"/>
        <v>2804330</v>
      </c>
      <c r="G153" s="103">
        <v>2594196</v>
      </c>
      <c r="H153" s="103">
        <v>209634</v>
      </c>
      <c r="I153" s="103">
        <v>0</v>
      </c>
      <c r="J153" s="103">
        <v>500</v>
      </c>
      <c r="K153" s="36"/>
      <c r="L153" s="231" t="s">
        <v>2297</v>
      </c>
      <c r="M153" s="94"/>
      <c r="N153" s="222"/>
      <c r="O153" s="46"/>
      <c r="P153" s="46"/>
      <c r="Q153" s="46"/>
      <c r="R153" s="94"/>
      <c r="S153" s="95"/>
      <c r="T153" s="9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6"/>
        <v>127564</v>
      </c>
      <c r="G154" s="103">
        <v>0</v>
      </c>
      <c r="H154" s="103">
        <v>125260</v>
      </c>
      <c r="I154" s="103">
        <v>0</v>
      </c>
      <c r="J154" s="103">
        <v>2304</v>
      </c>
      <c r="K154" s="36"/>
      <c r="L154" s="231" t="s">
        <v>2293</v>
      </c>
      <c r="M154" s="94"/>
      <c r="N154" s="222"/>
      <c r="O154" s="46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 t="s">
        <v>9</v>
      </c>
      <c r="G155" s="102" t="s">
        <v>9</v>
      </c>
      <c r="H155" s="102" t="s">
        <v>9</v>
      </c>
      <c r="I155" s="102" t="s">
        <v>9</v>
      </c>
      <c r="J155" s="102" t="s">
        <v>9</v>
      </c>
      <c r="K155" s="36"/>
      <c r="L155" s="231" t="s">
        <v>9</v>
      </c>
      <c r="M155" s="94"/>
      <c r="N155" s="222"/>
      <c r="O155" s="46"/>
      <c r="P155" s="46"/>
      <c r="Q155" s="46"/>
      <c r="R155" s="94"/>
      <c r="S155" s="95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>G156+H156+I156+J156</f>
        <v>537708</v>
      </c>
      <c r="G156" s="103">
        <v>0</v>
      </c>
      <c r="H156" s="103">
        <v>474313</v>
      </c>
      <c r="I156" s="103">
        <v>15600</v>
      </c>
      <c r="J156" s="103">
        <v>47795</v>
      </c>
      <c r="K156" s="36"/>
      <c r="L156" s="231" t="s">
        <v>2293</v>
      </c>
      <c r="M156" s="94"/>
      <c r="N156" s="222"/>
      <c r="O156" s="46"/>
      <c r="P156" s="46"/>
      <c r="Q156" s="46"/>
      <c r="R156" s="94"/>
      <c r="S156" s="95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>G157+H157+I157+J157</f>
        <v>192114</v>
      </c>
      <c r="G157" s="103">
        <v>0</v>
      </c>
      <c r="H157" s="103">
        <v>116364</v>
      </c>
      <c r="I157" s="103">
        <v>67000</v>
      </c>
      <c r="J157" s="103">
        <v>8750</v>
      </c>
      <c r="K157" s="36"/>
      <c r="L157" s="231" t="s">
        <v>2297</v>
      </c>
      <c r="M157" s="94"/>
      <c r="N157" s="222"/>
      <c r="O157" s="46"/>
      <c r="P157" s="46"/>
      <c r="Q157" s="46"/>
      <c r="R157" s="94"/>
      <c r="S157" s="95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>G158+H158+I158+J158</f>
        <v>1960907</v>
      </c>
      <c r="G158" s="103">
        <v>1583000</v>
      </c>
      <c r="H158" s="103">
        <v>226507</v>
      </c>
      <c r="I158" s="103">
        <v>0</v>
      </c>
      <c r="J158" s="103">
        <v>151400</v>
      </c>
      <c r="K158" s="36"/>
      <c r="L158" s="231" t="s">
        <v>2293</v>
      </c>
      <c r="M158" s="94"/>
      <c r="N158" s="222"/>
      <c r="O158" s="46"/>
      <c r="P158" s="46"/>
      <c r="Q158" s="46"/>
      <c r="R158" s="94"/>
      <c r="S158" s="95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>G159+H159+I159+J159</f>
        <v>76483</v>
      </c>
      <c r="G159" s="103">
        <v>0</v>
      </c>
      <c r="H159" s="103">
        <v>27590</v>
      </c>
      <c r="I159" s="103">
        <v>33043</v>
      </c>
      <c r="J159" s="103">
        <v>15850</v>
      </c>
      <c r="K159" s="50"/>
      <c r="L159" s="231" t="s">
        <v>2293</v>
      </c>
      <c r="M159" s="94"/>
      <c r="N159" s="222"/>
      <c r="O159" s="46"/>
      <c r="P159" s="46"/>
      <c r="Q159" s="46"/>
      <c r="R159" s="94"/>
      <c r="S159" s="95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 t="s">
        <v>9</v>
      </c>
      <c r="G160" s="102" t="s">
        <v>9</v>
      </c>
      <c r="H160" s="102" t="s">
        <v>9</v>
      </c>
      <c r="I160" s="102" t="s">
        <v>9</v>
      </c>
      <c r="J160" s="102" t="s">
        <v>9</v>
      </c>
      <c r="K160" s="36"/>
      <c r="L160" s="231" t="s">
        <v>9</v>
      </c>
      <c r="M160" s="94"/>
      <c r="N160" s="222"/>
      <c r="O160" s="46"/>
      <c r="P160" s="46"/>
      <c r="Q160" s="46"/>
      <c r="R160" s="94"/>
      <c r="S160" s="95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>G161+H161+I161+J161</f>
        <v>1306601</v>
      </c>
      <c r="G161" s="103">
        <v>0</v>
      </c>
      <c r="H161" s="103">
        <v>1245056</v>
      </c>
      <c r="I161" s="103">
        <v>0</v>
      </c>
      <c r="J161" s="103">
        <v>61545</v>
      </c>
      <c r="K161" s="36"/>
      <c r="L161" s="231" t="s">
        <v>2293</v>
      </c>
      <c r="M161" s="94"/>
      <c r="N161" s="222"/>
      <c r="O161" s="4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31" t="s">
        <v>9</v>
      </c>
      <c r="M162" s="94"/>
      <c r="N162" s="222"/>
      <c r="O162" s="96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31" t="s">
        <v>9</v>
      </c>
      <c r="M163" s="94"/>
      <c r="N163" s="222"/>
      <c r="O163" s="96"/>
      <c r="P163" s="46"/>
      <c r="Q163" s="46"/>
      <c r="R163" s="94"/>
      <c r="S163" s="95"/>
      <c r="T163" s="9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aca="true" t="shared" si="7" ref="F164:F183">G164+H164+I164+J164</f>
        <v>523876</v>
      </c>
      <c r="G164" s="103">
        <v>127500</v>
      </c>
      <c r="H164" s="103">
        <v>276773</v>
      </c>
      <c r="I164" s="103">
        <v>0</v>
      </c>
      <c r="J164" s="103">
        <v>119603</v>
      </c>
      <c r="K164" s="36"/>
      <c r="L164" s="231" t="s">
        <v>2293</v>
      </c>
      <c r="M164" s="94"/>
      <c r="N164" s="222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7"/>
        <v>20025</v>
      </c>
      <c r="G165" s="103">
        <v>0</v>
      </c>
      <c r="H165" s="103">
        <v>20025</v>
      </c>
      <c r="I165" s="103">
        <v>0</v>
      </c>
      <c r="J165" s="103">
        <v>0</v>
      </c>
      <c r="K165" s="36"/>
      <c r="L165" s="231" t="s">
        <v>2293</v>
      </c>
      <c r="M165" s="94"/>
      <c r="N165" s="222"/>
      <c r="O165" s="46"/>
      <c r="P165" s="46"/>
      <c r="Q165" s="46"/>
      <c r="R165" s="94"/>
      <c r="S165" s="95"/>
      <c r="T165" s="9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7"/>
        <v>279763</v>
      </c>
      <c r="G166" s="103">
        <v>0</v>
      </c>
      <c r="H166" s="103">
        <v>271411</v>
      </c>
      <c r="I166" s="103">
        <v>0</v>
      </c>
      <c r="J166" s="103">
        <v>8352</v>
      </c>
      <c r="K166" s="36"/>
      <c r="L166" s="231" t="s">
        <v>2297</v>
      </c>
      <c r="M166" s="94"/>
      <c r="N166" s="222"/>
      <c r="O166" s="46"/>
      <c r="P166" s="46"/>
      <c r="Q166" s="46"/>
      <c r="R166" s="94"/>
      <c r="S166" s="95"/>
      <c r="T166" s="9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7"/>
        <v>219151</v>
      </c>
      <c r="G167" s="103">
        <v>0</v>
      </c>
      <c r="H167" s="103">
        <v>153051</v>
      </c>
      <c r="I167" s="103">
        <v>0</v>
      </c>
      <c r="J167" s="103">
        <v>66100</v>
      </c>
      <c r="K167" s="36"/>
      <c r="L167" s="231" t="s">
        <v>2293</v>
      </c>
      <c r="M167" s="94"/>
      <c r="N167" s="222"/>
      <c r="O167" s="96"/>
      <c r="P167" s="46"/>
      <c r="Q167" s="46"/>
      <c r="R167" s="94"/>
      <c r="S167" s="95"/>
      <c r="T167" s="96"/>
      <c r="U167" s="46"/>
    </row>
    <row r="168" spans="1:2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7"/>
        <v>738524</v>
      </c>
      <c r="G168" s="103">
        <v>369000</v>
      </c>
      <c r="H168" s="103">
        <v>345674</v>
      </c>
      <c r="I168" s="103">
        <v>0</v>
      </c>
      <c r="J168" s="103">
        <v>23850</v>
      </c>
      <c r="K168" s="36"/>
      <c r="L168" s="231" t="s">
        <v>2293</v>
      </c>
      <c r="M168" s="94"/>
      <c r="N168" s="222"/>
      <c r="O168" s="96"/>
      <c r="P168" s="46"/>
      <c r="Q168" s="46"/>
      <c r="R168" s="94"/>
      <c r="S168" s="95"/>
      <c r="T168" s="77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7"/>
        <v>1462001</v>
      </c>
      <c r="G169" s="103">
        <v>131000</v>
      </c>
      <c r="H169" s="103">
        <v>98321</v>
      </c>
      <c r="I169" s="103">
        <v>0</v>
      </c>
      <c r="J169" s="103">
        <v>1232680</v>
      </c>
      <c r="K169" s="36"/>
      <c r="L169" s="231" t="s">
        <v>2293</v>
      </c>
      <c r="M169" s="94"/>
      <c r="N169" s="222"/>
      <c r="O169" s="4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7"/>
        <v>37666</v>
      </c>
      <c r="G170" s="103">
        <v>0</v>
      </c>
      <c r="H170" s="103">
        <v>37666</v>
      </c>
      <c r="I170" s="103">
        <v>0</v>
      </c>
      <c r="J170" s="103">
        <v>0</v>
      </c>
      <c r="K170" s="36"/>
      <c r="L170" s="231" t="s">
        <v>2293</v>
      </c>
      <c r="M170" s="94"/>
      <c r="N170" s="222"/>
      <c r="O170" s="96"/>
      <c r="P170" s="46"/>
      <c r="Q170" s="46"/>
      <c r="R170" s="94"/>
      <c r="S170" s="95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7"/>
        <v>2914203</v>
      </c>
      <c r="G171" s="103">
        <v>218200</v>
      </c>
      <c r="H171" s="103">
        <v>137003</v>
      </c>
      <c r="I171" s="103">
        <v>100000</v>
      </c>
      <c r="J171" s="103">
        <v>2459000</v>
      </c>
      <c r="K171" s="36"/>
      <c r="L171" s="231" t="s">
        <v>2293</v>
      </c>
      <c r="M171" s="94"/>
      <c r="N171" s="222"/>
      <c r="O171" s="96"/>
      <c r="P171" s="46"/>
      <c r="Q171" s="46"/>
      <c r="R171" s="94"/>
      <c r="S171" s="95"/>
      <c r="T171" s="9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7"/>
        <v>1082672</v>
      </c>
      <c r="G172" s="103">
        <v>0</v>
      </c>
      <c r="H172" s="103">
        <v>293347</v>
      </c>
      <c r="I172" s="103">
        <v>370000</v>
      </c>
      <c r="J172" s="103">
        <v>419325</v>
      </c>
      <c r="K172" s="36"/>
      <c r="L172" s="231" t="s">
        <v>2293</v>
      </c>
      <c r="M172" s="94"/>
      <c r="N172" s="222"/>
      <c r="O172" s="46"/>
      <c r="P172" s="46"/>
      <c r="Q172" s="46"/>
      <c r="R172" s="94"/>
      <c r="S172" s="95"/>
      <c r="T172" s="9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7"/>
        <v>64766</v>
      </c>
      <c r="G173" s="103">
        <v>0</v>
      </c>
      <c r="H173" s="103">
        <v>64766</v>
      </c>
      <c r="I173" s="103">
        <v>0</v>
      </c>
      <c r="J173" s="103">
        <v>0</v>
      </c>
      <c r="K173" s="36"/>
      <c r="L173" s="231" t="s">
        <v>2293</v>
      </c>
      <c r="M173" s="94"/>
      <c r="N173" s="222"/>
      <c r="O173" s="96"/>
      <c r="P173" s="46"/>
      <c r="Q173" s="46"/>
      <c r="R173" s="94"/>
      <c r="S173" s="95"/>
      <c r="T173" s="9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7"/>
        <v>612897</v>
      </c>
      <c r="G174" s="103">
        <v>0</v>
      </c>
      <c r="H174" s="103">
        <v>312999</v>
      </c>
      <c r="I174" s="103">
        <v>0</v>
      </c>
      <c r="J174" s="103">
        <v>299898</v>
      </c>
      <c r="K174" s="36"/>
      <c r="L174" s="231" t="s">
        <v>2297</v>
      </c>
      <c r="M174" s="94"/>
      <c r="N174" s="222"/>
      <c r="O174" s="46"/>
      <c r="P174" s="46"/>
      <c r="Q174" s="46"/>
      <c r="R174" s="94"/>
      <c r="S174" s="95"/>
      <c r="T174" s="9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7"/>
        <v>680862</v>
      </c>
      <c r="G175" s="103">
        <v>0</v>
      </c>
      <c r="H175" s="103">
        <v>510435</v>
      </c>
      <c r="I175" s="103">
        <v>20800</v>
      </c>
      <c r="J175" s="103">
        <v>149627</v>
      </c>
      <c r="K175" s="36"/>
      <c r="L175" s="231" t="s">
        <v>2293</v>
      </c>
      <c r="M175" s="94"/>
      <c r="N175" s="222"/>
      <c r="O175" s="46"/>
      <c r="P175" s="46"/>
      <c r="Q175" s="46"/>
      <c r="R175" s="94"/>
      <c r="S175" s="95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7"/>
        <v>114881</v>
      </c>
      <c r="G176" s="103">
        <v>0</v>
      </c>
      <c r="H176" s="103">
        <v>72481</v>
      </c>
      <c r="I176" s="103">
        <v>33000</v>
      </c>
      <c r="J176" s="103">
        <v>9400</v>
      </c>
      <c r="K176" s="36"/>
      <c r="L176" s="231" t="s">
        <v>2297</v>
      </c>
      <c r="M176" s="94"/>
      <c r="N176" s="222"/>
      <c r="O176" s="46"/>
      <c r="P176" s="46"/>
      <c r="Q176" s="46"/>
      <c r="R176" s="94"/>
      <c r="S176" s="95"/>
      <c r="T176" s="9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7"/>
        <v>263556</v>
      </c>
      <c r="G177" s="103">
        <v>0</v>
      </c>
      <c r="H177" s="103">
        <v>244556</v>
      </c>
      <c r="I177" s="103">
        <v>0</v>
      </c>
      <c r="J177" s="103">
        <v>19000</v>
      </c>
      <c r="K177" s="36"/>
      <c r="L177" s="231" t="s">
        <v>2293</v>
      </c>
      <c r="M177" s="94"/>
      <c r="N177" s="222"/>
      <c r="O177" s="46"/>
      <c r="P177" s="46"/>
      <c r="Q177" s="46"/>
      <c r="R177" s="94"/>
      <c r="S177" s="95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7"/>
        <v>3578763</v>
      </c>
      <c r="G178" s="103">
        <v>990500</v>
      </c>
      <c r="H178" s="103">
        <v>2225161</v>
      </c>
      <c r="I178" s="103">
        <v>9500</v>
      </c>
      <c r="J178" s="103">
        <v>353602</v>
      </c>
      <c r="K178" s="36"/>
      <c r="L178" s="231" t="s">
        <v>2293</v>
      </c>
      <c r="M178" s="94"/>
      <c r="N178" s="222"/>
      <c r="O178" s="46"/>
      <c r="P178" s="46"/>
      <c r="Q178" s="46"/>
      <c r="R178" s="94"/>
      <c r="S178" s="95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7"/>
        <v>601997</v>
      </c>
      <c r="G179" s="103">
        <v>0</v>
      </c>
      <c r="H179" s="103">
        <v>582097</v>
      </c>
      <c r="I179" s="103">
        <v>0</v>
      </c>
      <c r="J179" s="103">
        <v>19900</v>
      </c>
      <c r="K179" s="36"/>
      <c r="L179" s="231" t="s">
        <v>2293</v>
      </c>
      <c r="M179" s="94"/>
      <c r="N179" s="222"/>
      <c r="O179" s="46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7"/>
        <v>2615362</v>
      </c>
      <c r="G180" s="103">
        <v>1324600</v>
      </c>
      <c r="H180" s="103">
        <v>1078862</v>
      </c>
      <c r="I180" s="103">
        <v>0</v>
      </c>
      <c r="J180" s="103">
        <v>211900</v>
      </c>
      <c r="K180" s="36"/>
      <c r="L180" s="231" t="s">
        <v>2293</v>
      </c>
      <c r="M180" s="94"/>
      <c r="N180" s="222"/>
      <c r="O180" s="46"/>
      <c r="P180" s="46"/>
      <c r="Q180" s="46"/>
      <c r="R180" s="94"/>
      <c r="S180" s="95"/>
      <c r="T180" s="77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7"/>
        <v>244920</v>
      </c>
      <c r="G181" s="103">
        <v>0</v>
      </c>
      <c r="H181" s="103">
        <v>156820</v>
      </c>
      <c r="I181" s="103">
        <v>0</v>
      </c>
      <c r="J181" s="103">
        <v>88100</v>
      </c>
      <c r="K181" s="36"/>
      <c r="L181" s="231" t="s">
        <v>2293</v>
      </c>
      <c r="M181" s="94"/>
      <c r="N181" s="222"/>
      <c r="O181" s="96"/>
      <c r="P181" s="46"/>
      <c r="Q181" s="46"/>
      <c r="R181" s="94"/>
      <c r="S181" s="95"/>
      <c r="T181" s="9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7"/>
        <v>29989</v>
      </c>
      <c r="G182" s="103">
        <v>0</v>
      </c>
      <c r="H182" s="103">
        <v>4021</v>
      </c>
      <c r="I182" s="103">
        <v>0</v>
      </c>
      <c r="J182" s="103">
        <v>25968</v>
      </c>
      <c r="K182" s="36"/>
      <c r="L182" s="231" t="s">
        <v>2293</v>
      </c>
      <c r="M182" s="94"/>
      <c r="N182" s="222"/>
      <c r="O182" s="46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7"/>
        <v>53900</v>
      </c>
      <c r="G183" s="103">
        <v>0</v>
      </c>
      <c r="H183" s="103">
        <v>53900</v>
      </c>
      <c r="I183" s="103">
        <v>0</v>
      </c>
      <c r="J183" s="103">
        <v>0</v>
      </c>
      <c r="K183" s="36"/>
      <c r="L183" s="231" t="s">
        <v>2293</v>
      </c>
      <c r="M183" s="94"/>
      <c r="N183" s="222"/>
      <c r="O183" s="46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31" t="s">
        <v>9</v>
      </c>
      <c r="M184" s="94"/>
      <c r="N184" s="222"/>
      <c r="O184" s="96"/>
      <c r="P184" s="46"/>
      <c r="Q184" s="46"/>
      <c r="R184" s="94"/>
      <c r="S184" s="95"/>
      <c r="T184" s="77"/>
      <c r="U184" s="46"/>
    </row>
    <row r="185" spans="1:2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aca="true" t="shared" si="8" ref="F185:F190">G185+H185+I185+J185</f>
        <v>369614</v>
      </c>
      <c r="G185" s="103">
        <v>0</v>
      </c>
      <c r="H185" s="103">
        <v>363514</v>
      </c>
      <c r="I185" s="103">
        <v>0</v>
      </c>
      <c r="J185" s="103">
        <v>6100</v>
      </c>
      <c r="K185" s="36"/>
      <c r="L185" s="231" t="s">
        <v>2293</v>
      </c>
      <c r="M185" s="94"/>
      <c r="N185" s="222"/>
      <c r="O185" s="96"/>
      <c r="P185" s="46"/>
      <c r="Q185" s="46"/>
      <c r="R185" s="94"/>
      <c r="S185" s="95"/>
      <c r="T185" s="77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8"/>
        <v>123134</v>
      </c>
      <c r="G186" s="103">
        <v>0</v>
      </c>
      <c r="H186" s="103">
        <v>105834</v>
      </c>
      <c r="I186" s="103">
        <v>0</v>
      </c>
      <c r="J186" s="103">
        <v>17300</v>
      </c>
      <c r="K186" s="36"/>
      <c r="L186" s="231" t="s">
        <v>2293</v>
      </c>
      <c r="M186" s="94"/>
      <c r="N186" s="222"/>
      <c r="O186" s="46"/>
      <c r="P186" s="46"/>
      <c r="Q186" s="46"/>
      <c r="R186" s="94"/>
      <c r="S186" s="95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8"/>
        <v>1757515</v>
      </c>
      <c r="G187" s="103">
        <v>0</v>
      </c>
      <c r="H187" s="103">
        <v>204315</v>
      </c>
      <c r="I187" s="103">
        <v>0</v>
      </c>
      <c r="J187" s="103">
        <v>1553200</v>
      </c>
      <c r="K187" s="36"/>
      <c r="L187" s="231" t="s">
        <v>2293</v>
      </c>
      <c r="M187" s="94"/>
      <c r="N187" s="222"/>
      <c r="O187" s="46"/>
      <c r="P187" s="46"/>
      <c r="Q187" s="46"/>
      <c r="R187" s="94"/>
      <c r="S187" s="95"/>
      <c r="T187" s="9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8"/>
        <v>445789</v>
      </c>
      <c r="G188" s="103">
        <v>375900</v>
      </c>
      <c r="H188" s="103">
        <v>69889</v>
      </c>
      <c r="I188" s="103">
        <v>0</v>
      </c>
      <c r="J188" s="103">
        <v>0</v>
      </c>
      <c r="K188" s="36"/>
      <c r="L188" s="231" t="s">
        <v>2297</v>
      </c>
      <c r="M188" s="94"/>
      <c r="N188" s="222"/>
      <c r="O188" s="96"/>
      <c r="P188" s="46"/>
      <c r="Q188" s="46"/>
      <c r="R188" s="94"/>
      <c r="S188" s="95"/>
      <c r="T188" s="9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8"/>
        <v>1500</v>
      </c>
      <c r="G189" s="103">
        <v>0</v>
      </c>
      <c r="H189" s="103">
        <v>1500</v>
      </c>
      <c r="I189" s="103">
        <v>0</v>
      </c>
      <c r="J189" s="103">
        <v>0</v>
      </c>
      <c r="K189" s="36"/>
      <c r="L189" s="231" t="s">
        <v>2297</v>
      </c>
      <c r="M189" s="94"/>
      <c r="N189" s="222"/>
      <c r="O189" s="96"/>
      <c r="P189" s="46"/>
      <c r="Q189" s="46"/>
      <c r="R189" s="94"/>
      <c r="S189" s="95"/>
      <c r="T189" s="9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8"/>
        <v>2375715</v>
      </c>
      <c r="G190" s="103">
        <v>1009500</v>
      </c>
      <c r="H190" s="103">
        <v>1048341</v>
      </c>
      <c r="I190" s="103">
        <v>0</v>
      </c>
      <c r="J190" s="103">
        <v>317874</v>
      </c>
      <c r="K190" s="36"/>
      <c r="L190" s="231" t="s">
        <v>2297</v>
      </c>
      <c r="M190" s="94"/>
      <c r="N190" s="222"/>
      <c r="O190" s="96"/>
      <c r="P190" s="46"/>
      <c r="Q190" s="46"/>
      <c r="R190" s="94"/>
      <c r="S190" s="95"/>
      <c r="T190" s="9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 t="s">
        <v>9</v>
      </c>
      <c r="G191" s="102" t="s">
        <v>9</v>
      </c>
      <c r="H191" s="102" t="s">
        <v>9</v>
      </c>
      <c r="I191" s="102" t="s">
        <v>9</v>
      </c>
      <c r="J191" s="102" t="s">
        <v>9</v>
      </c>
      <c r="K191" s="36"/>
      <c r="L191" s="231" t="s">
        <v>9</v>
      </c>
      <c r="M191" s="94"/>
      <c r="N191" s="222"/>
      <c r="O191" s="96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31" t="s">
        <v>9</v>
      </c>
      <c r="M192" s="94"/>
      <c r="N192" s="222"/>
      <c r="O192" s="46"/>
      <c r="P192" s="46"/>
      <c r="Q192" s="46"/>
      <c r="R192" s="94"/>
      <c r="S192" s="95"/>
      <c r="T192" s="9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432057</v>
      </c>
      <c r="G193" s="103">
        <v>113000</v>
      </c>
      <c r="H193" s="103">
        <v>256212</v>
      </c>
      <c r="I193" s="103">
        <v>0</v>
      </c>
      <c r="J193" s="103">
        <v>62845</v>
      </c>
      <c r="K193" s="36"/>
      <c r="L193" s="231" t="s">
        <v>2293</v>
      </c>
      <c r="M193" s="94"/>
      <c r="N193" s="222"/>
      <c r="O193" s="46"/>
      <c r="P193" s="46"/>
      <c r="Q193" s="46"/>
      <c r="R193" s="94"/>
      <c r="S193" s="95"/>
      <c r="T193" s="9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157450</v>
      </c>
      <c r="G194" s="103">
        <v>0</v>
      </c>
      <c r="H194" s="103">
        <v>151150</v>
      </c>
      <c r="I194" s="103">
        <v>0</v>
      </c>
      <c r="J194" s="103">
        <v>6300</v>
      </c>
      <c r="K194" s="62"/>
      <c r="L194" s="231" t="s">
        <v>2297</v>
      </c>
      <c r="M194" s="94"/>
      <c r="N194" s="222"/>
      <c r="O194" s="46"/>
      <c r="P194" s="46"/>
      <c r="Q194" s="46"/>
      <c r="R194" s="94"/>
      <c r="S194" s="95"/>
      <c r="T194" s="9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169930</v>
      </c>
      <c r="G195" s="103">
        <v>0</v>
      </c>
      <c r="H195" s="103">
        <v>143830</v>
      </c>
      <c r="I195" s="103">
        <v>21600</v>
      </c>
      <c r="J195" s="103">
        <v>4500</v>
      </c>
      <c r="K195" s="36"/>
      <c r="L195" s="231" t="s">
        <v>2293</v>
      </c>
      <c r="M195" s="94"/>
      <c r="N195" s="222"/>
      <c r="O195" s="4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31" t="s">
        <v>9</v>
      </c>
      <c r="M196" s="94"/>
      <c r="N196" s="222"/>
      <c r="O196" s="96"/>
      <c r="P196" s="46"/>
      <c r="Q196" s="46"/>
      <c r="R196" s="94"/>
      <c r="S196" s="95"/>
      <c r="T196" s="9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1529598</v>
      </c>
      <c r="G197" s="103">
        <v>0</v>
      </c>
      <c r="H197" s="103">
        <v>768557</v>
      </c>
      <c r="I197" s="103">
        <v>66000</v>
      </c>
      <c r="J197" s="103">
        <v>695041</v>
      </c>
      <c r="K197" s="36"/>
      <c r="L197" s="231" t="s">
        <v>2297</v>
      </c>
      <c r="M197" s="94"/>
      <c r="N197" s="222"/>
      <c r="O197" s="46"/>
      <c r="P197" s="46"/>
      <c r="Q197" s="46"/>
      <c r="R197" s="94"/>
      <c r="S197" s="95"/>
      <c r="T197" s="77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223388</v>
      </c>
      <c r="G198" s="103">
        <v>0</v>
      </c>
      <c r="H198" s="103">
        <v>169438</v>
      </c>
      <c r="I198" s="103">
        <v>43000</v>
      </c>
      <c r="J198" s="103">
        <v>10950</v>
      </c>
      <c r="K198" s="36"/>
      <c r="L198" s="231" t="s">
        <v>2293</v>
      </c>
      <c r="M198" s="94"/>
      <c r="N198" s="222"/>
      <c r="O198" s="96"/>
      <c r="P198" s="46"/>
      <c r="Q198" s="46"/>
      <c r="R198" s="94"/>
      <c r="S198" s="95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4016143</v>
      </c>
      <c r="G199" s="103">
        <v>595900</v>
      </c>
      <c r="H199" s="103">
        <v>1505315</v>
      </c>
      <c r="I199" s="103">
        <v>40000</v>
      </c>
      <c r="J199" s="103">
        <v>1874928</v>
      </c>
      <c r="K199" s="36"/>
      <c r="L199" s="231" t="s">
        <v>2293</v>
      </c>
      <c r="M199" s="94"/>
      <c r="N199" s="222"/>
      <c r="O199" s="4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31" t="s">
        <v>9</v>
      </c>
      <c r="M200" s="94"/>
      <c r="N200" s="222"/>
      <c r="O200" s="96"/>
      <c r="P200" s="46"/>
      <c r="Q200" s="46"/>
      <c r="R200" s="94"/>
      <c r="S200" s="95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36">G201+H201+I201+J201</f>
        <v>8378123</v>
      </c>
      <c r="G201" s="103">
        <v>6810791</v>
      </c>
      <c r="H201" s="103">
        <v>953067</v>
      </c>
      <c r="I201" s="103">
        <v>0</v>
      </c>
      <c r="J201" s="103">
        <v>614265</v>
      </c>
      <c r="K201" s="36"/>
      <c r="L201" s="231" t="s">
        <v>2293</v>
      </c>
      <c r="M201" s="94"/>
      <c r="N201" s="222"/>
      <c r="O201" s="46"/>
      <c r="P201" s="46"/>
      <c r="Q201" s="46"/>
      <c r="R201" s="94"/>
      <c r="S201" s="95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1396430</v>
      </c>
      <c r="G202" s="103">
        <v>100</v>
      </c>
      <c r="H202" s="103">
        <v>1175330</v>
      </c>
      <c r="I202" s="103">
        <v>0</v>
      </c>
      <c r="J202" s="103">
        <v>221000</v>
      </c>
      <c r="K202" s="36"/>
      <c r="L202" s="231" t="s">
        <v>2293</v>
      </c>
      <c r="M202" s="94"/>
      <c r="N202" s="222"/>
      <c r="O202" s="4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898900</v>
      </c>
      <c r="G203" s="103">
        <v>845300</v>
      </c>
      <c r="H203" s="103">
        <v>53600</v>
      </c>
      <c r="I203" s="103">
        <v>0</v>
      </c>
      <c r="J203" s="103">
        <v>0</v>
      </c>
      <c r="K203" s="36"/>
      <c r="L203" s="231" t="s">
        <v>2293</v>
      </c>
      <c r="M203" s="94"/>
      <c r="N203" s="222"/>
      <c r="O203" s="96"/>
      <c r="P203" s="46"/>
      <c r="Q203" s="46"/>
      <c r="R203" s="94"/>
      <c r="S203" s="95"/>
      <c r="T203" s="9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219616</v>
      </c>
      <c r="G204" s="103">
        <v>0</v>
      </c>
      <c r="H204" s="103">
        <v>164616</v>
      </c>
      <c r="I204" s="103">
        <v>15000</v>
      </c>
      <c r="J204" s="103">
        <v>40000</v>
      </c>
      <c r="K204" s="36"/>
      <c r="L204" s="231" t="s">
        <v>2293</v>
      </c>
      <c r="M204" s="94"/>
      <c r="N204" s="222"/>
      <c r="O204" s="46"/>
      <c r="P204" s="46"/>
      <c r="Q204" s="46"/>
      <c r="R204" s="94"/>
      <c r="S204" s="95"/>
      <c r="T204" s="9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2503834</v>
      </c>
      <c r="G205" s="103">
        <v>729006</v>
      </c>
      <c r="H205" s="103">
        <v>1056652</v>
      </c>
      <c r="I205" s="103">
        <v>524900</v>
      </c>
      <c r="J205" s="103">
        <v>193276</v>
      </c>
      <c r="K205" s="36"/>
      <c r="L205" s="231" t="s">
        <v>2293</v>
      </c>
      <c r="M205" s="94"/>
      <c r="N205" s="222"/>
      <c r="O205" s="46"/>
      <c r="P205" s="46"/>
      <c r="Q205" s="46"/>
      <c r="R205" s="94"/>
      <c r="S205" s="95"/>
      <c r="T205" s="9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1150014</v>
      </c>
      <c r="G206" s="103">
        <v>485818</v>
      </c>
      <c r="H206" s="103">
        <v>372871</v>
      </c>
      <c r="I206" s="103">
        <v>0</v>
      </c>
      <c r="J206" s="103">
        <v>291325</v>
      </c>
      <c r="K206" s="36"/>
      <c r="L206" s="231" t="s">
        <v>2293</v>
      </c>
      <c r="M206" s="94"/>
      <c r="N206" s="222"/>
      <c r="O206" s="96"/>
      <c r="P206" s="46"/>
      <c r="Q206" s="46"/>
      <c r="R206" s="94"/>
      <c r="S206" s="95"/>
      <c r="T206" s="9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1464280</v>
      </c>
      <c r="G207" s="103">
        <v>910606</v>
      </c>
      <c r="H207" s="103">
        <v>406924</v>
      </c>
      <c r="I207" s="103">
        <v>0</v>
      </c>
      <c r="J207" s="103">
        <v>146750</v>
      </c>
      <c r="K207" s="36"/>
      <c r="L207" s="231" t="s">
        <v>2293</v>
      </c>
      <c r="M207" s="94"/>
      <c r="N207" s="222"/>
      <c r="O207" s="46"/>
      <c r="P207" s="46"/>
      <c r="Q207" s="46"/>
      <c r="R207" s="94"/>
      <c r="S207" s="95"/>
      <c r="T207" s="9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10582660</v>
      </c>
      <c r="G208" s="103">
        <v>9160304</v>
      </c>
      <c r="H208" s="103">
        <v>1193156</v>
      </c>
      <c r="I208" s="103">
        <v>62000</v>
      </c>
      <c r="J208" s="103">
        <v>167200</v>
      </c>
      <c r="K208" s="36"/>
      <c r="L208" s="231" t="s">
        <v>2293</v>
      </c>
      <c r="M208" s="94"/>
      <c r="N208" s="222"/>
      <c r="O208" s="46"/>
      <c r="P208" s="46"/>
      <c r="Q208" s="46"/>
      <c r="R208" s="94"/>
      <c r="S208" s="95"/>
      <c r="T208" s="77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3726001</v>
      </c>
      <c r="G209" s="103">
        <v>3215639</v>
      </c>
      <c r="H209" s="103">
        <v>510362</v>
      </c>
      <c r="I209" s="103">
        <v>0</v>
      </c>
      <c r="J209" s="103">
        <v>0</v>
      </c>
      <c r="K209" s="36"/>
      <c r="L209" s="231" t="s">
        <v>2293</v>
      </c>
      <c r="M209" s="94"/>
      <c r="N209" s="222"/>
      <c r="O209" s="96"/>
      <c r="P209" s="46"/>
      <c r="Q209" s="46"/>
      <c r="R209" s="94"/>
      <c r="S209" s="95"/>
      <c r="T209" s="96"/>
      <c r="U209" s="46"/>
    </row>
    <row r="210" spans="1:2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2914166</v>
      </c>
      <c r="G210" s="103">
        <v>1950135</v>
      </c>
      <c r="H210" s="103">
        <v>694700</v>
      </c>
      <c r="I210" s="103">
        <v>0</v>
      </c>
      <c r="J210" s="103">
        <v>269331</v>
      </c>
      <c r="K210" s="36"/>
      <c r="L210" s="231" t="s">
        <v>2293</v>
      </c>
      <c r="M210" s="94"/>
      <c r="N210" s="222"/>
      <c r="O210" s="46"/>
      <c r="P210" s="46"/>
      <c r="Q210" s="46"/>
      <c r="R210" s="94"/>
      <c r="S210" s="95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778479</v>
      </c>
      <c r="G211" s="103">
        <v>259360</v>
      </c>
      <c r="H211" s="103">
        <v>465174</v>
      </c>
      <c r="I211" s="103">
        <v>14000</v>
      </c>
      <c r="J211" s="103">
        <v>39945</v>
      </c>
      <c r="K211" s="36"/>
      <c r="L211" s="231" t="s">
        <v>2293</v>
      </c>
      <c r="M211" s="94"/>
      <c r="N211" s="222"/>
      <c r="O211" s="46"/>
      <c r="P211" s="46"/>
      <c r="Q211" s="46"/>
      <c r="R211" s="94"/>
      <c r="S211" s="95"/>
      <c r="T211" s="77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862935</v>
      </c>
      <c r="G212" s="103">
        <v>0</v>
      </c>
      <c r="H212" s="103">
        <v>862935</v>
      </c>
      <c r="I212" s="103">
        <v>0</v>
      </c>
      <c r="J212" s="103">
        <v>0</v>
      </c>
      <c r="K212" s="36"/>
      <c r="L212" s="231" t="s">
        <v>2293</v>
      </c>
      <c r="M212" s="94"/>
      <c r="N212" s="222"/>
      <c r="O212" s="96"/>
      <c r="P212" s="46"/>
      <c r="Q212" s="46"/>
      <c r="R212" s="94"/>
      <c r="S212" s="95"/>
      <c r="T212" s="9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47152</v>
      </c>
      <c r="G213" s="103">
        <v>2</v>
      </c>
      <c r="H213" s="103">
        <v>47150</v>
      </c>
      <c r="I213" s="103">
        <v>0</v>
      </c>
      <c r="J213" s="103">
        <v>0</v>
      </c>
      <c r="K213" s="36"/>
      <c r="L213" s="231" t="s">
        <v>2293</v>
      </c>
      <c r="M213" s="94"/>
      <c r="N213" s="222"/>
      <c r="O213" s="96"/>
      <c r="P213" s="46"/>
      <c r="Q213" s="46"/>
      <c r="R213" s="94"/>
      <c r="S213" s="95"/>
      <c r="T213" s="9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543479</v>
      </c>
      <c r="G214" s="103">
        <v>154101</v>
      </c>
      <c r="H214" s="103">
        <v>238640</v>
      </c>
      <c r="I214" s="103">
        <v>2</v>
      </c>
      <c r="J214" s="103">
        <v>150736</v>
      </c>
      <c r="K214" s="36"/>
      <c r="L214" s="231" t="s">
        <v>2293</v>
      </c>
      <c r="M214" s="94"/>
      <c r="N214" s="222"/>
      <c r="O214" s="96"/>
      <c r="P214" s="46"/>
      <c r="Q214" s="46"/>
      <c r="R214" s="94"/>
      <c r="S214" s="95"/>
      <c r="T214" s="9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1320578</v>
      </c>
      <c r="G215" s="103">
        <v>692702</v>
      </c>
      <c r="H215" s="103">
        <v>445376</v>
      </c>
      <c r="I215" s="103">
        <v>0</v>
      </c>
      <c r="J215" s="103">
        <v>182500</v>
      </c>
      <c r="K215" s="36"/>
      <c r="L215" s="231" t="s">
        <v>2293</v>
      </c>
      <c r="M215" s="94"/>
      <c r="N215" s="222"/>
      <c r="O215" s="96"/>
      <c r="P215" s="46"/>
      <c r="Q215" s="46"/>
      <c r="R215" s="94"/>
      <c r="S215" s="95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23194</v>
      </c>
      <c r="G216" s="103">
        <v>0</v>
      </c>
      <c r="H216" s="103">
        <v>7800</v>
      </c>
      <c r="I216" s="103">
        <v>0</v>
      </c>
      <c r="J216" s="103">
        <v>15394</v>
      </c>
      <c r="K216" s="36"/>
      <c r="L216" s="231" t="s">
        <v>2297</v>
      </c>
      <c r="M216" s="94"/>
      <c r="N216" s="222"/>
      <c r="O216" s="46"/>
      <c r="P216" s="46"/>
      <c r="Q216" s="46"/>
      <c r="R216" s="94"/>
      <c r="S216" s="95"/>
      <c r="T216" s="9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323130</v>
      </c>
      <c r="G217" s="103">
        <v>0</v>
      </c>
      <c r="H217" s="103">
        <v>127130</v>
      </c>
      <c r="I217" s="103">
        <v>0</v>
      </c>
      <c r="J217" s="103">
        <v>196000</v>
      </c>
      <c r="K217" s="36"/>
      <c r="L217" s="231" t="s">
        <v>2297</v>
      </c>
      <c r="M217" s="94"/>
      <c r="N217" s="222"/>
      <c r="O217" s="46"/>
      <c r="P217" s="46"/>
      <c r="Q217" s="46"/>
      <c r="R217" s="94"/>
      <c r="S217" s="95"/>
      <c r="T217" s="9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9"/>
        <v>185520</v>
      </c>
      <c r="G218" s="103">
        <v>0</v>
      </c>
      <c r="H218" s="103">
        <v>52220</v>
      </c>
      <c r="I218" s="103">
        <v>0</v>
      </c>
      <c r="J218" s="103">
        <v>133300</v>
      </c>
      <c r="K218" s="36"/>
      <c r="L218" s="231" t="s">
        <v>2293</v>
      </c>
      <c r="M218" s="94"/>
      <c r="N218" s="222"/>
      <c r="O218" s="96"/>
      <c r="P218" s="46"/>
      <c r="Q218" s="46"/>
      <c r="R218" s="94"/>
      <c r="S218" s="95"/>
      <c r="T218" s="9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9"/>
        <v>530804</v>
      </c>
      <c r="G219" s="103">
        <v>460000</v>
      </c>
      <c r="H219" s="103">
        <v>18750</v>
      </c>
      <c r="I219" s="103">
        <v>0</v>
      </c>
      <c r="J219" s="103">
        <v>52054</v>
      </c>
      <c r="K219" s="36"/>
      <c r="L219" s="231" t="s">
        <v>2293</v>
      </c>
      <c r="M219" s="94"/>
      <c r="N219" s="222"/>
      <c r="O219" s="46"/>
      <c r="P219" s="46"/>
      <c r="Q219" s="46"/>
      <c r="R219" s="94"/>
      <c r="S219" s="95"/>
      <c r="T219" s="9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9"/>
        <v>79616</v>
      </c>
      <c r="G220" s="103">
        <v>42765</v>
      </c>
      <c r="H220" s="103">
        <v>13351</v>
      </c>
      <c r="I220" s="103">
        <v>22000</v>
      </c>
      <c r="J220" s="103">
        <v>1500</v>
      </c>
      <c r="K220" s="36"/>
      <c r="L220" s="231" t="s">
        <v>2297</v>
      </c>
      <c r="M220" s="94"/>
      <c r="N220" s="222"/>
      <c r="O220" s="96"/>
      <c r="P220" s="46"/>
      <c r="Q220" s="46"/>
      <c r="R220" s="94"/>
      <c r="S220" s="95"/>
      <c r="T220" s="9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9"/>
        <v>108369</v>
      </c>
      <c r="G221" s="103">
        <v>0</v>
      </c>
      <c r="H221" s="103">
        <v>44919</v>
      </c>
      <c r="I221" s="103">
        <v>38400</v>
      </c>
      <c r="J221" s="103">
        <v>25050</v>
      </c>
      <c r="K221" s="36"/>
      <c r="L221" s="231" t="s">
        <v>2293</v>
      </c>
      <c r="M221" s="94"/>
      <c r="N221" s="222"/>
      <c r="O221" s="4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9"/>
        <v>2650</v>
      </c>
      <c r="G222" s="103">
        <v>0</v>
      </c>
      <c r="H222" s="103">
        <v>2650</v>
      </c>
      <c r="I222" s="103">
        <v>0</v>
      </c>
      <c r="J222" s="103">
        <v>0</v>
      </c>
      <c r="K222" s="36"/>
      <c r="L222" s="231" t="s">
        <v>2293</v>
      </c>
      <c r="M222" s="94"/>
      <c r="N222" s="222"/>
      <c r="O222" s="46"/>
      <c r="P222" s="46"/>
      <c r="Q222" s="46"/>
      <c r="R222" s="94"/>
      <c r="S222" s="95"/>
      <c r="T222" s="9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9"/>
        <v>85630</v>
      </c>
      <c r="G223" s="103">
        <v>0</v>
      </c>
      <c r="H223" s="103">
        <v>50830</v>
      </c>
      <c r="I223" s="103">
        <v>25000</v>
      </c>
      <c r="J223" s="103">
        <v>9800</v>
      </c>
      <c r="K223" s="36"/>
      <c r="L223" s="231" t="s">
        <v>2293</v>
      </c>
      <c r="M223" s="94"/>
      <c r="N223" s="222"/>
      <c r="O223" s="46"/>
      <c r="P223" s="46"/>
      <c r="Q223" s="46"/>
      <c r="R223" s="94"/>
      <c r="S223" s="95"/>
      <c r="T223" s="9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115760</v>
      </c>
      <c r="G224" s="103">
        <v>0</v>
      </c>
      <c r="H224" s="103">
        <v>106560</v>
      </c>
      <c r="I224" s="103">
        <v>9200</v>
      </c>
      <c r="J224" s="103">
        <v>0</v>
      </c>
      <c r="K224" s="36"/>
      <c r="L224" s="231" t="s">
        <v>2293</v>
      </c>
      <c r="M224" s="94"/>
      <c r="N224" s="222"/>
      <c r="O224" s="96"/>
      <c r="P224" s="46"/>
      <c r="Q224" s="46"/>
      <c r="R224" s="94"/>
      <c r="S224" s="95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66750</v>
      </c>
      <c r="G225" s="103">
        <v>0</v>
      </c>
      <c r="H225" s="103">
        <v>65750</v>
      </c>
      <c r="I225" s="103">
        <v>0</v>
      </c>
      <c r="J225" s="103">
        <v>1000</v>
      </c>
      <c r="K225" s="36"/>
      <c r="L225" s="231" t="s">
        <v>2297</v>
      </c>
      <c r="M225" s="94"/>
      <c r="N225" s="222"/>
      <c r="O225" s="46"/>
      <c r="P225" s="46"/>
      <c r="Q225" s="46"/>
      <c r="R225" s="94"/>
      <c r="S225" s="95"/>
      <c r="T225" s="9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9"/>
        <v>682574</v>
      </c>
      <c r="G226" s="103">
        <v>48000</v>
      </c>
      <c r="H226" s="103">
        <v>407949</v>
      </c>
      <c r="I226" s="103">
        <v>0</v>
      </c>
      <c r="J226" s="103">
        <v>226625</v>
      </c>
      <c r="K226" s="36"/>
      <c r="L226" s="231" t="s">
        <v>2293</v>
      </c>
      <c r="M226" s="94"/>
      <c r="N226" s="222"/>
      <c r="O226" s="46"/>
      <c r="P226" s="46"/>
      <c r="Q226" s="46"/>
      <c r="R226" s="94"/>
      <c r="S226" s="95"/>
      <c r="T226" s="9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9"/>
        <v>10050</v>
      </c>
      <c r="G227" s="103">
        <v>0</v>
      </c>
      <c r="H227" s="103">
        <v>9800</v>
      </c>
      <c r="I227" s="103">
        <v>0</v>
      </c>
      <c r="J227" s="103">
        <v>250</v>
      </c>
      <c r="K227" s="36"/>
      <c r="L227" s="231" t="s">
        <v>2293</v>
      </c>
      <c r="M227" s="94"/>
      <c r="N227" s="222"/>
      <c r="O227" s="96"/>
      <c r="P227" s="46"/>
      <c r="Q227" s="46"/>
      <c r="R227" s="94"/>
      <c r="S227" s="95"/>
      <c r="T227" s="77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9"/>
        <v>43176</v>
      </c>
      <c r="G228" s="103">
        <v>0</v>
      </c>
      <c r="H228" s="103">
        <v>32276</v>
      </c>
      <c r="I228" s="103">
        <v>10000</v>
      </c>
      <c r="J228" s="103">
        <v>900</v>
      </c>
      <c r="K228" s="36"/>
      <c r="L228" s="231" t="s">
        <v>2293</v>
      </c>
      <c r="M228" s="94"/>
      <c r="N228" s="222"/>
      <c r="O228" s="46"/>
      <c r="P228" s="46"/>
      <c r="Q228" s="46"/>
      <c r="R228" s="94"/>
      <c r="S228" s="95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9"/>
        <v>322696</v>
      </c>
      <c r="G229" s="103">
        <v>190720</v>
      </c>
      <c r="H229" s="103">
        <v>43348</v>
      </c>
      <c r="I229" s="103">
        <v>23600</v>
      </c>
      <c r="J229" s="103">
        <v>65028</v>
      </c>
      <c r="K229" s="36"/>
      <c r="L229" s="231" t="s">
        <v>2293</v>
      </c>
      <c r="M229" s="94"/>
      <c r="N229" s="222"/>
      <c r="O229" s="96"/>
      <c r="P229" s="46"/>
      <c r="Q229" s="46"/>
      <c r="R229" s="94"/>
      <c r="S229" s="95"/>
      <c r="T229" s="9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9"/>
        <v>1393714</v>
      </c>
      <c r="G230" s="103">
        <v>600</v>
      </c>
      <c r="H230" s="103">
        <v>418385</v>
      </c>
      <c r="I230" s="103">
        <v>184395</v>
      </c>
      <c r="J230" s="103">
        <v>790334</v>
      </c>
      <c r="K230" s="36"/>
      <c r="L230" s="231" t="s">
        <v>2293</v>
      </c>
      <c r="M230" s="94"/>
      <c r="N230" s="222"/>
      <c r="O230" s="46"/>
      <c r="P230" s="46"/>
      <c r="Q230" s="46"/>
      <c r="R230" s="94"/>
      <c r="S230" s="95"/>
      <c r="T230" s="9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9"/>
        <v>3782434</v>
      </c>
      <c r="G231" s="103">
        <v>1800000</v>
      </c>
      <c r="H231" s="103">
        <v>1980734</v>
      </c>
      <c r="I231" s="103">
        <v>0</v>
      </c>
      <c r="J231" s="103">
        <v>1700</v>
      </c>
      <c r="K231" s="62"/>
      <c r="L231" s="231" t="s">
        <v>2293</v>
      </c>
      <c r="M231" s="94"/>
      <c r="N231" s="222"/>
      <c r="O231" s="96"/>
      <c r="P231" s="46"/>
      <c r="Q231" s="46"/>
      <c r="R231" s="94"/>
      <c r="S231" s="95"/>
      <c r="T231" s="9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9"/>
        <v>1810402</v>
      </c>
      <c r="G232" s="103">
        <v>0</v>
      </c>
      <c r="H232" s="103">
        <v>1380162</v>
      </c>
      <c r="I232" s="103">
        <v>0</v>
      </c>
      <c r="J232" s="103">
        <v>430240</v>
      </c>
      <c r="K232" s="36"/>
      <c r="L232" s="231" t="s">
        <v>2297</v>
      </c>
      <c r="M232" s="94"/>
      <c r="N232" s="222"/>
      <c r="O232" s="46"/>
      <c r="P232" s="46"/>
      <c r="Q232" s="46"/>
      <c r="R232" s="94"/>
      <c r="S232" s="95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9"/>
        <v>300830</v>
      </c>
      <c r="G233" s="103">
        <v>0</v>
      </c>
      <c r="H233" s="103">
        <v>250921</v>
      </c>
      <c r="I233" s="103">
        <v>0</v>
      </c>
      <c r="J233" s="103">
        <v>49909</v>
      </c>
      <c r="K233" s="36"/>
      <c r="L233" s="231" t="s">
        <v>2293</v>
      </c>
      <c r="M233" s="94"/>
      <c r="N233" s="222"/>
      <c r="O233" s="96"/>
      <c r="P233" s="46"/>
      <c r="Q233" s="46"/>
      <c r="R233" s="94"/>
      <c r="S233" s="95"/>
      <c r="T233" s="9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9"/>
        <v>6222466</v>
      </c>
      <c r="G234" s="103">
        <v>5197500</v>
      </c>
      <c r="H234" s="103">
        <v>932107</v>
      </c>
      <c r="I234" s="103">
        <v>0</v>
      </c>
      <c r="J234" s="103">
        <v>92859</v>
      </c>
      <c r="K234" s="36"/>
      <c r="L234" s="231" t="s">
        <v>2293</v>
      </c>
      <c r="M234" s="94"/>
      <c r="N234" s="222"/>
      <c r="O234" s="96"/>
      <c r="P234" s="46"/>
      <c r="Q234" s="46"/>
      <c r="R234" s="94"/>
      <c r="S234" s="95"/>
      <c r="T234" s="9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9"/>
        <v>62281</v>
      </c>
      <c r="G235" s="103">
        <v>0</v>
      </c>
      <c r="H235" s="103">
        <v>60781</v>
      </c>
      <c r="I235" s="103">
        <v>0</v>
      </c>
      <c r="J235" s="103">
        <v>1500</v>
      </c>
      <c r="K235" s="36"/>
      <c r="L235" s="231" t="s">
        <v>2291</v>
      </c>
      <c r="M235" s="94"/>
      <c r="N235" s="222"/>
      <c r="O235" s="96"/>
      <c r="P235" s="46"/>
      <c r="Q235" s="46"/>
      <c r="R235" s="94"/>
      <c r="S235" s="95"/>
      <c r="T235" s="9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9"/>
        <v>10500</v>
      </c>
      <c r="G236" s="103">
        <v>0</v>
      </c>
      <c r="H236" s="103">
        <v>10500</v>
      </c>
      <c r="I236" s="103">
        <v>0</v>
      </c>
      <c r="J236" s="103">
        <v>0</v>
      </c>
      <c r="K236" s="36"/>
      <c r="L236" s="231" t="s">
        <v>2291</v>
      </c>
      <c r="M236" s="94"/>
      <c r="N236" s="222"/>
      <c r="O236" s="46"/>
      <c r="P236" s="46"/>
      <c r="Q236" s="46"/>
      <c r="R236" s="94"/>
      <c r="S236" s="95"/>
      <c r="T236" s="77"/>
      <c r="U236" s="46"/>
    </row>
    <row r="237" spans="1:2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 t="s">
        <v>9</v>
      </c>
      <c r="G237" s="102" t="s">
        <v>9</v>
      </c>
      <c r="H237" s="102" t="s">
        <v>9</v>
      </c>
      <c r="I237" s="102" t="s">
        <v>9</v>
      </c>
      <c r="J237" s="102" t="s">
        <v>9</v>
      </c>
      <c r="K237" s="36"/>
      <c r="L237" s="231" t="s">
        <v>9</v>
      </c>
      <c r="M237" s="94"/>
      <c r="N237" s="222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aca="true" t="shared" si="10" ref="F238:F246">G238+H238+I238+J238</f>
        <v>11000</v>
      </c>
      <c r="G238" s="103">
        <v>0</v>
      </c>
      <c r="H238" s="103">
        <v>11000</v>
      </c>
      <c r="I238" s="103">
        <v>0</v>
      </c>
      <c r="J238" s="103">
        <v>0</v>
      </c>
      <c r="K238" s="36"/>
      <c r="L238" s="231" t="s">
        <v>2293</v>
      </c>
      <c r="M238" s="94"/>
      <c r="N238" s="222"/>
      <c r="O238" s="4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10"/>
        <v>333856</v>
      </c>
      <c r="G239" s="103">
        <v>0</v>
      </c>
      <c r="H239" s="103">
        <v>316848</v>
      </c>
      <c r="I239" s="103">
        <v>0</v>
      </c>
      <c r="J239" s="103">
        <v>17008</v>
      </c>
      <c r="K239" s="36"/>
      <c r="L239" s="231" t="s">
        <v>2293</v>
      </c>
      <c r="M239" s="94"/>
      <c r="N239" s="222"/>
      <c r="O239" s="96"/>
      <c r="P239" s="46"/>
      <c r="Q239" s="46"/>
      <c r="R239" s="94"/>
      <c r="S239" s="95"/>
      <c r="T239" s="9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10"/>
        <v>11375286</v>
      </c>
      <c r="G240" s="103">
        <v>7513500</v>
      </c>
      <c r="H240" s="103">
        <v>3483039</v>
      </c>
      <c r="I240" s="103">
        <v>77000</v>
      </c>
      <c r="J240" s="103">
        <v>301747</v>
      </c>
      <c r="K240" s="36"/>
      <c r="L240" s="231" t="s">
        <v>2293</v>
      </c>
      <c r="M240" s="94"/>
      <c r="N240" s="222"/>
      <c r="O240" s="46"/>
      <c r="P240" s="46"/>
      <c r="Q240" s="46"/>
      <c r="R240" s="94"/>
      <c r="S240" s="95"/>
      <c r="T240" s="77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0"/>
        <v>309049</v>
      </c>
      <c r="G241" s="103">
        <v>0</v>
      </c>
      <c r="H241" s="103">
        <v>309049</v>
      </c>
      <c r="I241" s="103">
        <v>0</v>
      </c>
      <c r="J241" s="103">
        <v>0</v>
      </c>
      <c r="K241" s="36"/>
      <c r="L241" s="231" t="s">
        <v>2291</v>
      </c>
      <c r="M241" s="94"/>
      <c r="N241" s="222"/>
      <c r="O241" s="46"/>
      <c r="P241" s="46"/>
      <c r="Q241" s="46"/>
      <c r="R241" s="94"/>
      <c r="S241" s="95"/>
      <c r="T241" s="9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0"/>
        <v>7597642</v>
      </c>
      <c r="G242" s="103">
        <v>667764</v>
      </c>
      <c r="H242" s="103">
        <v>3109550</v>
      </c>
      <c r="I242" s="103">
        <v>0</v>
      </c>
      <c r="J242" s="103">
        <v>3820328</v>
      </c>
      <c r="K242" s="36"/>
      <c r="L242" s="231" t="s">
        <v>2293</v>
      </c>
      <c r="M242" s="94"/>
      <c r="N242" s="222"/>
      <c r="O242" s="46"/>
      <c r="P242" s="46"/>
      <c r="Q242" s="46"/>
      <c r="R242" s="94"/>
      <c r="S242" s="95"/>
      <c r="T242" s="9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0"/>
        <v>5107977</v>
      </c>
      <c r="G243" s="103">
        <v>0</v>
      </c>
      <c r="H243" s="103">
        <v>2736103</v>
      </c>
      <c r="I243" s="103">
        <v>228268</v>
      </c>
      <c r="J243" s="103">
        <v>2143606</v>
      </c>
      <c r="K243" s="36"/>
      <c r="L243" s="231" t="s">
        <v>2297</v>
      </c>
      <c r="M243" s="94"/>
      <c r="N243" s="222"/>
      <c r="O243" s="46"/>
      <c r="P243" s="46"/>
      <c r="Q243" s="46"/>
      <c r="R243" s="94"/>
      <c r="S243" s="95"/>
      <c r="T243" s="9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0"/>
        <v>53894443</v>
      </c>
      <c r="G244" s="103">
        <v>47274651</v>
      </c>
      <c r="H244" s="103">
        <v>1677784</v>
      </c>
      <c r="I244" s="103">
        <v>2338502</v>
      </c>
      <c r="J244" s="103">
        <v>2603506</v>
      </c>
      <c r="K244" s="36"/>
      <c r="L244" s="231" t="s">
        <v>2297</v>
      </c>
      <c r="M244" s="94"/>
      <c r="N244" s="222"/>
      <c r="O244" s="46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0"/>
        <v>879240</v>
      </c>
      <c r="G245" s="103">
        <v>0</v>
      </c>
      <c r="H245" s="103">
        <v>748240</v>
      </c>
      <c r="I245" s="103">
        <v>0</v>
      </c>
      <c r="J245" s="103">
        <v>131000</v>
      </c>
      <c r="K245" s="36"/>
      <c r="L245" s="231" t="s">
        <v>2293</v>
      </c>
      <c r="M245" s="94"/>
      <c r="N245" s="222"/>
      <c r="O245" s="96"/>
      <c r="P245" s="46"/>
      <c r="Q245" s="46"/>
      <c r="R245" s="94"/>
      <c r="S245" s="95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0"/>
        <v>1477500</v>
      </c>
      <c r="G246" s="103">
        <v>123500</v>
      </c>
      <c r="H246" s="103">
        <v>642429</v>
      </c>
      <c r="I246" s="103">
        <v>0</v>
      </c>
      <c r="J246" s="103">
        <v>711571</v>
      </c>
      <c r="K246" s="36"/>
      <c r="L246" s="231" t="s">
        <v>2293</v>
      </c>
      <c r="M246" s="94"/>
      <c r="N246" s="222"/>
      <c r="O246" s="46"/>
      <c r="P246" s="46"/>
      <c r="Q246" s="46"/>
      <c r="R246" s="94"/>
      <c r="S246" s="95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 t="s">
        <v>9</v>
      </c>
      <c r="G247" s="102" t="s">
        <v>9</v>
      </c>
      <c r="H247" s="102" t="s">
        <v>9</v>
      </c>
      <c r="I247" s="102" t="s">
        <v>9</v>
      </c>
      <c r="J247" s="102" t="s">
        <v>9</v>
      </c>
      <c r="K247" s="36"/>
      <c r="L247" s="231" t="s">
        <v>9</v>
      </c>
      <c r="M247" s="94"/>
      <c r="N247" s="222"/>
      <c r="O247" s="46"/>
      <c r="P247" s="46"/>
      <c r="Q247" s="46"/>
      <c r="R247" s="94"/>
      <c r="S247" s="95"/>
      <c r="T247" s="9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aca="true" t="shared" si="11" ref="F248:F264">G248+H248+I248+J248</f>
        <v>1117383</v>
      </c>
      <c r="G248" s="103">
        <v>0</v>
      </c>
      <c r="H248" s="103">
        <v>62983</v>
      </c>
      <c r="I248" s="103">
        <v>0</v>
      </c>
      <c r="J248" s="103">
        <v>1054400</v>
      </c>
      <c r="K248" s="36"/>
      <c r="L248" s="231" t="s">
        <v>2293</v>
      </c>
      <c r="M248" s="94"/>
      <c r="N248" s="222"/>
      <c r="O248" s="96"/>
      <c r="P248" s="46"/>
      <c r="Q248" s="46"/>
      <c r="R248" s="94"/>
      <c r="S248" s="95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1"/>
        <v>10919586</v>
      </c>
      <c r="G249" s="103">
        <v>1200000</v>
      </c>
      <c r="H249" s="103">
        <v>824946</v>
      </c>
      <c r="I249" s="103">
        <v>0</v>
      </c>
      <c r="J249" s="103">
        <v>8894640</v>
      </c>
      <c r="K249" s="36"/>
      <c r="L249" s="231" t="s">
        <v>2297</v>
      </c>
      <c r="M249" s="94"/>
      <c r="N249" s="222"/>
      <c r="O249" s="46"/>
      <c r="P249" s="46"/>
      <c r="Q249" s="46"/>
      <c r="R249" s="94"/>
      <c r="S249" s="95"/>
      <c r="T249" s="9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11"/>
        <v>747490</v>
      </c>
      <c r="G250" s="103">
        <v>0</v>
      </c>
      <c r="H250" s="103">
        <v>732790</v>
      </c>
      <c r="I250" s="103">
        <v>0</v>
      </c>
      <c r="J250" s="103">
        <v>14700</v>
      </c>
      <c r="K250" s="62"/>
      <c r="L250" s="231" t="s">
        <v>2297</v>
      </c>
      <c r="M250" s="94"/>
      <c r="N250" s="222"/>
      <c r="O250" s="46"/>
      <c r="P250" s="46"/>
      <c r="Q250" s="46"/>
      <c r="R250" s="94"/>
      <c r="S250" s="95"/>
      <c r="T250" s="9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11"/>
        <v>2579365</v>
      </c>
      <c r="G251" s="103">
        <v>0</v>
      </c>
      <c r="H251" s="103">
        <v>529708</v>
      </c>
      <c r="I251" s="103">
        <v>1315107</v>
      </c>
      <c r="J251" s="103">
        <v>734550</v>
      </c>
      <c r="K251" s="36"/>
      <c r="L251" s="231" t="s">
        <v>2297</v>
      </c>
      <c r="M251" s="94"/>
      <c r="N251" s="222"/>
      <c r="O251" s="96"/>
      <c r="P251" s="46"/>
      <c r="Q251" s="46"/>
      <c r="R251" s="94"/>
      <c r="S251" s="95"/>
      <c r="T251" s="77"/>
      <c r="U251" s="46"/>
    </row>
    <row r="252" spans="1:2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11"/>
        <v>1828729</v>
      </c>
      <c r="G252" s="103">
        <v>238100</v>
      </c>
      <c r="H252" s="103">
        <v>1335228</v>
      </c>
      <c r="I252" s="103">
        <v>1</v>
      </c>
      <c r="J252" s="103">
        <v>255400</v>
      </c>
      <c r="K252" s="36"/>
      <c r="L252" s="231" t="s">
        <v>2293</v>
      </c>
      <c r="M252" s="94"/>
      <c r="N252" s="222"/>
      <c r="O252" s="96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11"/>
        <v>187676</v>
      </c>
      <c r="G253" s="103">
        <v>0</v>
      </c>
      <c r="H253" s="103">
        <v>169676</v>
      </c>
      <c r="I253" s="103">
        <v>0</v>
      </c>
      <c r="J253" s="103">
        <v>18000</v>
      </c>
      <c r="K253" s="36"/>
      <c r="L253" s="231" t="s">
        <v>2293</v>
      </c>
      <c r="M253" s="94"/>
      <c r="N253" s="222"/>
      <c r="O253" s="46"/>
      <c r="P253" s="46"/>
      <c r="Q253" s="46"/>
      <c r="R253" s="94"/>
      <c r="S253" s="95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11"/>
        <v>1701494</v>
      </c>
      <c r="G254" s="103">
        <v>903000</v>
      </c>
      <c r="H254" s="103">
        <v>637505</v>
      </c>
      <c r="I254" s="103">
        <v>0</v>
      </c>
      <c r="J254" s="103">
        <v>160989</v>
      </c>
      <c r="K254" s="36"/>
      <c r="L254" s="231" t="s">
        <v>2293</v>
      </c>
      <c r="M254" s="94"/>
      <c r="N254" s="222"/>
      <c r="O254" s="46"/>
      <c r="P254" s="46"/>
      <c r="Q254" s="46"/>
      <c r="R254" s="94"/>
      <c r="S254" s="95"/>
      <c r="T254" s="9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1"/>
        <v>2760866</v>
      </c>
      <c r="G255" s="103">
        <v>2046500</v>
      </c>
      <c r="H255" s="103">
        <v>235621</v>
      </c>
      <c r="I255" s="103">
        <v>35200</v>
      </c>
      <c r="J255" s="103">
        <v>443545</v>
      </c>
      <c r="K255" s="36"/>
      <c r="L255" s="231" t="s">
        <v>2293</v>
      </c>
      <c r="M255" s="94"/>
      <c r="N255" s="222"/>
      <c r="O255" s="46"/>
      <c r="P255" s="46"/>
      <c r="Q255" s="46"/>
      <c r="R255" s="94"/>
      <c r="S255" s="95"/>
      <c r="T255" s="77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1"/>
        <v>8399</v>
      </c>
      <c r="G256" s="103">
        <v>0</v>
      </c>
      <c r="H256" s="103">
        <v>0</v>
      </c>
      <c r="I256" s="103">
        <v>0</v>
      </c>
      <c r="J256" s="103">
        <v>8399</v>
      </c>
      <c r="K256" s="36"/>
      <c r="L256" s="231" t="s">
        <v>2297</v>
      </c>
      <c r="M256" s="94"/>
      <c r="N256" s="222"/>
      <c r="O256" s="46"/>
      <c r="P256" s="46"/>
      <c r="Q256" s="46"/>
      <c r="R256" s="94"/>
      <c r="S256" s="95"/>
      <c r="T256" s="9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1"/>
        <v>1023585</v>
      </c>
      <c r="G257" s="103">
        <v>513450</v>
      </c>
      <c r="H257" s="103">
        <v>500835</v>
      </c>
      <c r="I257" s="103">
        <v>0</v>
      </c>
      <c r="J257" s="103">
        <v>9300</v>
      </c>
      <c r="K257" s="36"/>
      <c r="L257" s="231" t="s">
        <v>2297</v>
      </c>
      <c r="M257" s="94"/>
      <c r="N257" s="222"/>
      <c r="O257" s="96"/>
      <c r="P257" s="46"/>
      <c r="Q257" s="46"/>
      <c r="R257" s="94"/>
      <c r="S257" s="95"/>
      <c r="T257" s="9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1"/>
        <v>1431054</v>
      </c>
      <c r="G258" s="103">
        <v>0</v>
      </c>
      <c r="H258" s="103">
        <v>306818</v>
      </c>
      <c r="I258" s="103">
        <v>612936</v>
      </c>
      <c r="J258" s="103">
        <v>511300</v>
      </c>
      <c r="K258" s="36"/>
      <c r="L258" s="231" t="s">
        <v>2297</v>
      </c>
      <c r="M258" s="94"/>
      <c r="N258" s="222"/>
      <c r="O258" s="96"/>
      <c r="P258" s="46"/>
      <c r="Q258" s="46"/>
      <c r="R258" s="94"/>
      <c r="S258" s="95"/>
      <c r="T258" s="77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1"/>
        <v>153705</v>
      </c>
      <c r="G259" s="103">
        <v>0</v>
      </c>
      <c r="H259" s="103">
        <v>64355</v>
      </c>
      <c r="I259" s="103">
        <v>0</v>
      </c>
      <c r="J259" s="103">
        <v>89350</v>
      </c>
      <c r="K259" s="36"/>
      <c r="L259" s="231" t="s">
        <v>2293</v>
      </c>
      <c r="M259" s="94"/>
      <c r="N259" s="222"/>
      <c r="O259" s="46"/>
      <c r="P259" s="46"/>
      <c r="Q259" s="46"/>
      <c r="R259" s="94"/>
      <c r="S259" s="95"/>
      <c r="T259" s="77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1"/>
        <v>1747670</v>
      </c>
      <c r="G260" s="103">
        <v>866700</v>
      </c>
      <c r="H260" s="103">
        <v>502663</v>
      </c>
      <c r="I260" s="103">
        <v>10000</v>
      </c>
      <c r="J260" s="103">
        <v>368307</v>
      </c>
      <c r="K260" s="36"/>
      <c r="L260" s="231" t="s">
        <v>2293</v>
      </c>
      <c r="M260" s="94"/>
      <c r="N260" s="222"/>
      <c r="O260" s="46"/>
      <c r="P260" s="46"/>
      <c r="Q260" s="46"/>
      <c r="R260" s="94"/>
      <c r="S260" s="95"/>
      <c r="T260" s="77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1"/>
        <v>1526927</v>
      </c>
      <c r="G261" s="103">
        <v>0</v>
      </c>
      <c r="H261" s="103">
        <v>116150</v>
      </c>
      <c r="I261" s="103">
        <v>0</v>
      </c>
      <c r="J261" s="103">
        <v>1410777</v>
      </c>
      <c r="K261" s="36"/>
      <c r="L261" s="231" t="s">
        <v>2297</v>
      </c>
      <c r="M261" s="94"/>
      <c r="N261" s="222"/>
      <c r="O261" s="96"/>
      <c r="P261" s="46"/>
      <c r="Q261" s="46"/>
      <c r="R261" s="94"/>
      <c r="S261" s="95"/>
      <c r="T261" s="9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1"/>
        <v>901290</v>
      </c>
      <c r="G262" s="103">
        <v>95026</v>
      </c>
      <c r="H262" s="103">
        <v>292714</v>
      </c>
      <c r="I262" s="103">
        <v>0</v>
      </c>
      <c r="J262" s="103">
        <v>513550</v>
      </c>
      <c r="K262" s="36"/>
      <c r="L262" s="231" t="s">
        <v>2293</v>
      </c>
      <c r="M262" s="94"/>
      <c r="N262" s="222"/>
      <c r="O262" s="46"/>
      <c r="P262" s="46"/>
      <c r="Q262" s="46"/>
      <c r="R262" s="94"/>
      <c r="S262" s="95"/>
      <c r="T262" s="9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1"/>
        <v>4522798</v>
      </c>
      <c r="G263" s="103">
        <v>819958</v>
      </c>
      <c r="H263" s="103">
        <v>1038864</v>
      </c>
      <c r="I263" s="103">
        <v>21000</v>
      </c>
      <c r="J263" s="103">
        <v>2642976</v>
      </c>
      <c r="K263" s="36"/>
      <c r="L263" s="231" t="s">
        <v>2293</v>
      </c>
      <c r="M263" s="94"/>
      <c r="N263" s="222"/>
      <c r="O263" s="46"/>
      <c r="P263" s="46"/>
      <c r="Q263" s="46"/>
      <c r="R263" s="94"/>
      <c r="S263" s="95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1"/>
        <v>408153</v>
      </c>
      <c r="G264" s="103">
        <v>268500</v>
      </c>
      <c r="H264" s="103">
        <v>139653</v>
      </c>
      <c r="I264" s="103">
        <v>0</v>
      </c>
      <c r="J264" s="103">
        <v>0</v>
      </c>
      <c r="K264" s="36"/>
      <c r="L264" s="231" t="s">
        <v>2297</v>
      </c>
      <c r="M264" s="94"/>
      <c r="N264" s="222"/>
      <c r="O264" s="96"/>
      <c r="P264" s="46"/>
      <c r="Q264" s="46"/>
      <c r="R264" s="94"/>
      <c r="S264" s="95"/>
      <c r="T264" s="9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31" t="s">
        <v>9</v>
      </c>
      <c r="M265" s="94"/>
      <c r="N265" s="222"/>
      <c r="O265" s="46"/>
      <c r="P265" s="46"/>
      <c r="Q265" s="46"/>
      <c r="R265" s="94"/>
      <c r="S265" s="95"/>
      <c r="T265" s="9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>G266+H266+I266+J266</f>
        <v>114750</v>
      </c>
      <c r="G266" s="103">
        <v>0</v>
      </c>
      <c r="H266" s="103">
        <v>57650</v>
      </c>
      <c r="I266" s="103">
        <v>0</v>
      </c>
      <c r="J266" s="103">
        <v>57100</v>
      </c>
      <c r="K266" s="36"/>
      <c r="L266" s="231" t="s">
        <v>2293</v>
      </c>
      <c r="M266" s="94"/>
      <c r="N266" s="222"/>
      <c r="O266" s="96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102" t="s">
        <v>9</v>
      </c>
      <c r="H267" s="102" t="s">
        <v>9</v>
      </c>
      <c r="I267" s="102" t="s">
        <v>9</v>
      </c>
      <c r="J267" s="102" t="s">
        <v>9</v>
      </c>
      <c r="K267" s="36"/>
      <c r="L267" s="231" t="s">
        <v>9</v>
      </c>
      <c r="M267" s="94"/>
      <c r="N267" s="222"/>
      <c r="O267" s="96"/>
      <c r="P267" s="46"/>
      <c r="Q267" s="46"/>
      <c r="R267" s="94"/>
      <c r="S267" s="95"/>
      <c r="T267" s="9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aca="true" t="shared" si="12" ref="F268:F277">G268+H268+I268+J268</f>
        <v>1250356</v>
      </c>
      <c r="G268" s="103">
        <v>1064500</v>
      </c>
      <c r="H268" s="103">
        <v>147656</v>
      </c>
      <c r="I268" s="103">
        <v>0</v>
      </c>
      <c r="J268" s="103">
        <v>38200</v>
      </c>
      <c r="K268" s="36"/>
      <c r="L268" s="231" t="s">
        <v>2297</v>
      </c>
      <c r="M268" s="94"/>
      <c r="N268" s="222"/>
      <c r="O268" s="96"/>
      <c r="P268" s="46"/>
      <c r="Q268" s="46"/>
      <c r="R268" s="94"/>
      <c r="S268" s="95"/>
      <c r="T268" s="9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12"/>
        <v>56097</v>
      </c>
      <c r="G269" s="103">
        <v>0</v>
      </c>
      <c r="H269" s="103">
        <v>50</v>
      </c>
      <c r="I269" s="103">
        <v>0</v>
      </c>
      <c r="J269" s="103">
        <v>56047</v>
      </c>
      <c r="K269" s="36"/>
      <c r="L269" s="231" t="s">
        <v>2293</v>
      </c>
      <c r="M269" s="94"/>
      <c r="N269" s="222"/>
      <c r="O269" s="46"/>
      <c r="P269" s="46"/>
      <c r="Q269" s="46"/>
      <c r="R269" s="94"/>
      <c r="S269" s="95"/>
      <c r="T269" s="9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2"/>
        <v>4093556</v>
      </c>
      <c r="G270" s="103">
        <v>1295500</v>
      </c>
      <c r="H270" s="103">
        <v>1448086</v>
      </c>
      <c r="I270" s="103">
        <v>0</v>
      </c>
      <c r="J270" s="103">
        <v>1349970</v>
      </c>
      <c r="K270" s="36"/>
      <c r="L270" s="231" t="s">
        <v>2293</v>
      </c>
      <c r="M270" s="94"/>
      <c r="N270" s="222"/>
      <c r="O270" s="46"/>
      <c r="P270" s="46"/>
      <c r="Q270" s="46"/>
      <c r="R270" s="94"/>
      <c r="S270" s="95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2"/>
        <v>67163</v>
      </c>
      <c r="G271" s="103">
        <v>0</v>
      </c>
      <c r="H271" s="103">
        <v>67163</v>
      </c>
      <c r="I271" s="103">
        <v>0</v>
      </c>
      <c r="J271" s="103">
        <v>0</v>
      </c>
      <c r="K271" s="36"/>
      <c r="L271" s="231" t="s">
        <v>2293</v>
      </c>
      <c r="M271" s="94"/>
      <c r="N271" s="222"/>
      <c r="O271" s="96"/>
      <c r="P271" s="46"/>
      <c r="Q271" s="46"/>
      <c r="R271" s="94"/>
      <c r="S271" s="95"/>
      <c r="T271" s="9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2"/>
        <v>2472950</v>
      </c>
      <c r="G272" s="103">
        <v>604601</v>
      </c>
      <c r="H272" s="103">
        <v>552708</v>
      </c>
      <c r="I272" s="103">
        <v>0</v>
      </c>
      <c r="J272" s="103">
        <v>1315641</v>
      </c>
      <c r="K272" s="62"/>
      <c r="L272" s="231" t="s">
        <v>2297</v>
      </c>
      <c r="M272" s="94"/>
      <c r="N272" s="222"/>
      <c r="O272" s="96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2"/>
        <v>190675</v>
      </c>
      <c r="G273" s="103">
        <v>0</v>
      </c>
      <c r="H273" s="103">
        <v>101940</v>
      </c>
      <c r="I273" s="103">
        <v>0</v>
      </c>
      <c r="J273" s="103">
        <v>88735</v>
      </c>
      <c r="K273" s="36"/>
      <c r="L273" s="231" t="s">
        <v>2297</v>
      </c>
      <c r="M273" s="157"/>
      <c r="N273" s="222"/>
      <c r="O273" s="46"/>
      <c r="P273" s="46"/>
      <c r="Q273" s="46"/>
      <c r="R273" s="94"/>
      <c r="S273" s="95"/>
      <c r="T273" s="9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2"/>
        <v>417133</v>
      </c>
      <c r="G274" s="103">
        <v>180850</v>
      </c>
      <c r="H274" s="103">
        <v>140243</v>
      </c>
      <c r="I274" s="103">
        <v>0</v>
      </c>
      <c r="J274" s="103">
        <v>96040</v>
      </c>
      <c r="K274" s="36"/>
      <c r="L274" s="231" t="s">
        <v>2293</v>
      </c>
      <c r="M274" s="94"/>
      <c r="N274" s="222"/>
      <c r="O274" s="46"/>
      <c r="P274" s="46"/>
      <c r="Q274" s="46"/>
      <c r="R274" s="94"/>
      <c r="S274" s="95"/>
      <c r="T274" s="9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2"/>
        <v>85112</v>
      </c>
      <c r="G275" s="103">
        <v>0</v>
      </c>
      <c r="H275" s="103">
        <v>85112</v>
      </c>
      <c r="I275" s="103">
        <v>0</v>
      </c>
      <c r="J275" s="103">
        <v>0</v>
      </c>
      <c r="K275" s="36"/>
      <c r="L275" s="231" t="s">
        <v>2293</v>
      </c>
      <c r="M275" s="94"/>
      <c r="N275" s="222"/>
      <c r="O275" s="46"/>
      <c r="P275" s="46"/>
      <c r="Q275" s="46"/>
      <c r="R275" s="94"/>
      <c r="S275" s="95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2"/>
        <v>1869765</v>
      </c>
      <c r="G276" s="103">
        <v>1370110</v>
      </c>
      <c r="H276" s="103">
        <v>239630</v>
      </c>
      <c r="I276" s="103">
        <v>15000</v>
      </c>
      <c r="J276" s="103">
        <v>245025</v>
      </c>
      <c r="K276" s="36"/>
      <c r="L276" s="231" t="s">
        <v>2293</v>
      </c>
      <c r="M276" s="94"/>
      <c r="N276" s="222"/>
      <c r="O276" s="96"/>
      <c r="P276" s="46"/>
      <c r="Q276" s="46"/>
      <c r="R276" s="94"/>
      <c r="S276" s="95"/>
      <c r="T276" s="77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2"/>
        <v>4904703</v>
      </c>
      <c r="G277" s="103">
        <v>653000</v>
      </c>
      <c r="H277" s="103">
        <v>2939993</v>
      </c>
      <c r="I277" s="103">
        <v>0</v>
      </c>
      <c r="J277" s="103">
        <v>1311710</v>
      </c>
      <c r="K277" s="36"/>
      <c r="L277" s="231" t="s">
        <v>2293</v>
      </c>
      <c r="M277" s="94"/>
      <c r="N277" s="222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31" t="s">
        <v>9</v>
      </c>
      <c r="M278" s="94"/>
      <c r="N278" s="222"/>
      <c r="O278" s="46"/>
      <c r="P278" s="46"/>
      <c r="Q278" s="46"/>
      <c r="R278" s="94"/>
      <c r="S278" s="95"/>
      <c r="T278" s="9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3" ref="F279:F301">G279+H279+I279+J279</f>
        <v>763068</v>
      </c>
      <c r="G279" s="103">
        <v>0</v>
      </c>
      <c r="H279" s="103">
        <v>763068</v>
      </c>
      <c r="I279" s="103">
        <v>0</v>
      </c>
      <c r="J279" s="103">
        <v>0</v>
      </c>
      <c r="K279" s="36"/>
      <c r="L279" s="231" t="s">
        <v>2293</v>
      </c>
      <c r="M279" s="94"/>
      <c r="N279" s="222"/>
      <c r="O279" s="46"/>
      <c r="P279" s="46"/>
      <c r="Q279" s="46"/>
      <c r="R279" s="94"/>
      <c r="S279" s="95"/>
      <c r="T279" s="9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3"/>
        <v>377103</v>
      </c>
      <c r="G280" s="103">
        <v>13200</v>
      </c>
      <c r="H280" s="103">
        <v>173653</v>
      </c>
      <c r="I280" s="103">
        <v>0</v>
      </c>
      <c r="J280" s="103">
        <v>190250</v>
      </c>
      <c r="K280" s="36"/>
      <c r="L280" s="231" t="s">
        <v>2297</v>
      </c>
      <c r="M280" s="94"/>
      <c r="N280" s="222"/>
      <c r="O280" s="96"/>
      <c r="P280" s="46"/>
      <c r="Q280" s="46"/>
      <c r="R280" s="94"/>
      <c r="S280" s="95"/>
      <c r="T280" s="96"/>
      <c r="U280" s="46"/>
    </row>
    <row r="281" spans="1:2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3"/>
        <v>4063813</v>
      </c>
      <c r="G281" s="103">
        <v>0</v>
      </c>
      <c r="H281" s="103">
        <v>3148360</v>
      </c>
      <c r="I281" s="103">
        <v>0</v>
      </c>
      <c r="J281" s="103">
        <v>915453</v>
      </c>
      <c r="K281" s="36"/>
      <c r="L281" s="231" t="s">
        <v>2293</v>
      </c>
      <c r="M281" s="94"/>
      <c r="N281" s="222"/>
      <c r="O281" s="96"/>
      <c r="P281" s="46"/>
      <c r="Q281" s="46"/>
      <c r="R281" s="94"/>
      <c r="S281" s="95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3"/>
        <v>73585597</v>
      </c>
      <c r="G282" s="103">
        <v>46549271</v>
      </c>
      <c r="H282" s="103">
        <v>13257513</v>
      </c>
      <c r="I282" s="103">
        <v>326800</v>
      </c>
      <c r="J282" s="103">
        <v>13452013</v>
      </c>
      <c r="K282" s="36"/>
      <c r="L282" s="231" t="s">
        <v>2293</v>
      </c>
      <c r="M282" s="94"/>
      <c r="N282" s="222"/>
      <c r="O282" s="46"/>
      <c r="P282" s="46"/>
      <c r="Q282" s="46"/>
      <c r="R282" s="94"/>
      <c r="S282" s="95"/>
      <c r="T282" s="9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3"/>
        <v>3715774</v>
      </c>
      <c r="G283" s="103">
        <v>572500</v>
      </c>
      <c r="H283" s="103">
        <v>616789</v>
      </c>
      <c r="I283" s="103">
        <v>0</v>
      </c>
      <c r="J283" s="103">
        <v>2526485</v>
      </c>
      <c r="K283" s="36"/>
      <c r="L283" s="231" t="s">
        <v>2293</v>
      </c>
      <c r="M283" s="94"/>
      <c r="N283" s="222"/>
      <c r="O283" s="96"/>
      <c r="P283" s="46"/>
      <c r="Q283" s="46"/>
      <c r="R283" s="94"/>
      <c r="S283" s="95"/>
      <c r="T283" s="9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3"/>
        <v>1550745</v>
      </c>
      <c r="G284" s="103">
        <v>0</v>
      </c>
      <c r="H284" s="103">
        <v>344126</v>
      </c>
      <c r="I284" s="103">
        <v>0</v>
      </c>
      <c r="J284" s="103">
        <v>1206619</v>
      </c>
      <c r="K284" s="36"/>
      <c r="L284" s="231" t="s">
        <v>2297</v>
      </c>
      <c r="M284" s="94"/>
      <c r="N284" s="222"/>
      <c r="O284" s="46"/>
      <c r="P284" s="46"/>
      <c r="Q284" s="46"/>
      <c r="R284" s="94"/>
      <c r="S284" s="95"/>
      <c r="T284" s="77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3"/>
        <v>1972195</v>
      </c>
      <c r="G285" s="103">
        <v>0</v>
      </c>
      <c r="H285" s="103">
        <v>511620</v>
      </c>
      <c r="I285" s="103">
        <v>0</v>
      </c>
      <c r="J285" s="103">
        <v>1460575</v>
      </c>
      <c r="K285" s="36"/>
      <c r="L285" s="231" t="s">
        <v>2293</v>
      </c>
      <c r="M285" s="94"/>
      <c r="N285" s="222"/>
      <c r="O285" s="46"/>
      <c r="P285" s="46"/>
      <c r="Q285" s="46"/>
      <c r="R285" s="94"/>
      <c r="S285" s="95"/>
      <c r="T285" s="77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3"/>
        <v>2931453</v>
      </c>
      <c r="G286" s="103">
        <v>1098220</v>
      </c>
      <c r="H286" s="103">
        <v>828022</v>
      </c>
      <c r="I286" s="103">
        <v>0</v>
      </c>
      <c r="J286" s="103">
        <v>1005211</v>
      </c>
      <c r="K286" s="36"/>
      <c r="L286" s="231" t="s">
        <v>2293</v>
      </c>
      <c r="M286" s="94"/>
      <c r="N286" s="222"/>
      <c r="O286" s="46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t="shared" si="13"/>
        <v>700709</v>
      </c>
      <c r="G287" s="103">
        <v>0</v>
      </c>
      <c r="H287" s="103">
        <v>400659</v>
      </c>
      <c r="I287" s="103">
        <v>0</v>
      </c>
      <c r="J287" s="103">
        <v>300050</v>
      </c>
      <c r="K287" s="36"/>
      <c r="L287" s="231" t="s">
        <v>2297</v>
      </c>
      <c r="M287" s="94"/>
      <c r="N287" s="222"/>
      <c r="O287" s="46"/>
      <c r="P287" s="46"/>
      <c r="Q287" s="46"/>
      <c r="R287" s="94"/>
      <c r="S287" s="95"/>
      <c r="T287" s="9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13"/>
        <v>479188</v>
      </c>
      <c r="G288" s="103">
        <v>0</v>
      </c>
      <c r="H288" s="103">
        <v>213488</v>
      </c>
      <c r="I288" s="103">
        <v>0</v>
      </c>
      <c r="J288" s="103">
        <v>265700</v>
      </c>
      <c r="K288" s="36"/>
      <c r="L288" s="231" t="s">
        <v>2293</v>
      </c>
      <c r="M288" s="94"/>
      <c r="N288" s="222"/>
      <c r="O288" s="46"/>
      <c r="P288" s="46"/>
      <c r="Q288" s="46"/>
      <c r="R288" s="94"/>
      <c r="S288" s="95"/>
      <c r="T288" s="77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455261</v>
      </c>
      <c r="G289" s="103">
        <v>0</v>
      </c>
      <c r="H289" s="103">
        <v>210646</v>
      </c>
      <c r="I289" s="103">
        <v>166000</v>
      </c>
      <c r="J289" s="103">
        <v>78615</v>
      </c>
      <c r="K289" s="36"/>
      <c r="L289" s="231" t="s">
        <v>2293</v>
      </c>
      <c r="M289" s="94"/>
      <c r="N289" s="222"/>
      <c r="O289" s="96"/>
      <c r="P289" s="46"/>
      <c r="Q289" s="46"/>
      <c r="R289" s="94"/>
      <c r="S289" s="95"/>
      <c r="T289" s="77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254502</v>
      </c>
      <c r="G290" s="103">
        <v>0</v>
      </c>
      <c r="H290" s="103">
        <v>224502</v>
      </c>
      <c r="I290" s="103">
        <v>30000</v>
      </c>
      <c r="J290" s="103">
        <v>0</v>
      </c>
      <c r="K290" s="36"/>
      <c r="L290" s="231" t="s">
        <v>2293</v>
      </c>
      <c r="M290" s="94"/>
      <c r="N290" s="222"/>
      <c r="O290" s="46"/>
      <c r="P290" s="46"/>
      <c r="Q290" s="46"/>
      <c r="R290" s="94"/>
      <c r="S290" s="95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12545</v>
      </c>
      <c r="G291" s="103">
        <v>0</v>
      </c>
      <c r="H291" s="103">
        <v>12545</v>
      </c>
      <c r="I291" s="103">
        <v>0</v>
      </c>
      <c r="J291" s="103">
        <v>0</v>
      </c>
      <c r="K291" s="36"/>
      <c r="L291" s="231" t="s">
        <v>2293</v>
      </c>
      <c r="M291" s="94"/>
      <c r="N291" s="222"/>
      <c r="O291" s="96"/>
      <c r="P291" s="46"/>
      <c r="Q291" s="46"/>
      <c r="R291" s="94"/>
      <c r="S291" s="95"/>
      <c r="T291" s="9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171302</v>
      </c>
      <c r="G292" s="103">
        <v>130000</v>
      </c>
      <c r="H292" s="103">
        <v>41302</v>
      </c>
      <c r="I292" s="103">
        <v>0</v>
      </c>
      <c r="J292" s="103">
        <v>0</v>
      </c>
      <c r="K292" s="36"/>
      <c r="L292" s="231" t="s">
        <v>2293</v>
      </c>
      <c r="M292" s="94"/>
      <c r="N292" s="222"/>
      <c r="O292" s="96"/>
      <c r="P292" s="46"/>
      <c r="Q292" s="46"/>
      <c r="R292" s="94"/>
      <c r="S292" s="95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145262</v>
      </c>
      <c r="G293" s="103">
        <v>0</v>
      </c>
      <c r="H293" s="103">
        <v>140262</v>
      </c>
      <c r="I293" s="103">
        <v>0</v>
      </c>
      <c r="J293" s="103">
        <v>5000</v>
      </c>
      <c r="K293" s="36"/>
      <c r="L293" s="231" t="s">
        <v>2293</v>
      </c>
      <c r="M293" s="94"/>
      <c r="N293" s="222"/>
      <c r="O293" s="46"/>
      <c r="P293" s="46"/>
      <c r="Q293" s="46"/>
      <c r="R293" s="94"/>
      <c r="S293" s="95"/>
      <c r="T293" s="9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1150526</v>
      </c>
      <c r="G294" s="103">
        <v>0</v>
      </c>
      <c r="H294" s="103">
        <v>651296</v>
      </c>
      <c r="I294" s="103">
        <v>23150</v>
      </c>
      <c r="J294" s="103">
        <v>476080</v>
      </c>
      <c r="K294" s="36"/>
      <c r="L294" s="231" t="s">
        <v>2293</v>
      </c>
      <c r="M294" s="94"/>
      <c r="N294" s="222"/>
      <c r="O294" s="46"/>
      <c r="P294" s="46"/>
      <c r="Q294" s="46"/>
      <c r="R294" s="94"/>
      <c r="S294" s="95"/>
      <c r="T294" s="9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1309041</v>
      </c>
      <c r="G295" s="103">
        <v>700</v>
      </c>
      <c r="H295" s="103">
        <v>161821</v>
      </c>
      <c r="I295" s="103">
        <v>24000</v>
      </c>
      <c r="J295" s="103">
        <v>1122520</v>
      </c>
      <c r="K295" s="36"/>
      <c r="L295" s="231" t="s">
        <v>2297</v>
      </c>
      <c r="M295" s="94"/>
      <c r="N295" s="222"/>
      <c r="O295" s="96"/>
      <c r="P295" s="46"/>
      <c r="Q295" s="46"/>
      <c r="R295" s="94"/>
      <c r="S295" s="95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3"/>
        <v>127045</v>
      </c>
      <c r="G296" s="103">
        <v>0</v>
      </c>
      <c r="H296" s="103">
        <v>127045</v>
      </c>
      <c r="I296" s="103">
        <v>0</v>
      </c>
      <c r="J296" s="103">
        <v>0</v>
      </c>
      <c r="K296" s="36"/>
      <c r="L296" s="231" t="s">
        <v>2297</v>
      </c>
      <c r="M296" s="94"/>
      <c r="N296" s="222"/>
      <c r="O296" s="96"/>
      <c r="P296" s="46"/>
      <c r="Q296" s="46"/>
      <c r="R296" s="94"/>
      <c r="S296" s="95"/>
      <c r="T296" s="96"/>
      <c r="U296" s="46"/>
    </row>
    <row r="297" spans="1:2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3"/>
        <v>70750</v>
      </c>
      <c r="G297" s="103">
        <v>0</v>
      </c>
      <c r="H297" s="103">
        <v>21650</v>
      </c>
      <c r="I297" s="103">
        <v>0</v>
      </c>
      <c r="J297" s="103">
        <v>49100</v>
      </c>
      <c r="K297" s="36"/>
      <c r="L297" s="231" t="s">
        <v>2293</v>
      </c>
      <c r="M297" s="94"/>
      <c r="N297" s="222"/>
      <c r="O297" s="96"/>
      <c r="P297" s="46"/>
      <c r="Q297" s="46"/>
      <c r="R297" s="94"/>
      <c r="S297" s="95"/>
      <c r="T297" s="9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3"/>
        <v>36049</v>
      </c>
      <c r="G298" s="103">
        <v>0</v>
      </c>
      <c r="H298" s="103">
        <v>36049</v>
      </c>
      <c r="I298" s="103">
        <v>0</v>
      </c>
      <c r="J298" s="103">
        <v>0</v>
      </c>
      <c r="K298" s="36"/>
      <c r="L298" s="231" t="s">
        <v>2293</v>
      </c>
      <c r="M298" s="94"/>
      <c r="N298" s="222"/>
      <c r="O298" s="46"/>
      <c r="P298" s="46"/>
      <c r="Q298" s="46"/>
      <c r="R298" s="94"/>
      <c r="S298" s="95"/>
      <c r="T298" s="9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3"/>
        <v>2130</v>
      </c>
      <c r="G299" s="103">
        <v>0</v>
      </c>
      <c r="H299" s="103">
        <v>2130</v>
      </c>
      <c r="I299" s="103">
        <v>0</v>
      </c>
      <c r="J299" s="103">
        <v>0</v>
      </c>
      <c r="K299" s="36"/>
      <c r="L299" s="231" t="s">
        <v>2293</v>
      </c>
      <c r="M299" s="94"/>
      <c r="N299" s="222"/>
      <c r="O299" s="96"/>
      <c r="P299" s="46"/>
      <c r="Q299" s="46"/>
      <c r="R299" s="94"/>
      <c r="S299" s="95"/>
      <c r="T299" s="9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3"/>
        <v>40450</v>
      </c>
      <c r="G300" s="103">
        <v>0</v>
      </c>
      <c r="H300" s="103">
        <v>40450</v>
      </c>
      <c r="I300" s="103">
        <v>0</v>
      </c>
      <c r="J300" s="103">
        <v>0</v>
      </c>
      <c r="K300" s="36"/>
      <c r="L300" s="231" t="s">
        <v>2293</v>
      </c>
      <c r="M300" s="94"/>
      <c r="N300" s="222"/>
      <c r="O300" s="96"/>
      <c r="P300" s="46"/>
      <c r="Q300" s="46"/>
      <c r="R300" s="94"/>
      <c r="S300" s="95"/>
      <c r="T300" s="9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3"/>
        <v>32600</v>
      </c>
      <c r="G301" s="103">
        <v>0</v>
      </c>
      <c r="H301" s="103">
        <v>15500</v>
      </c>
      <c r="I301" s="103">
        <v>0</v>
      </c>
      <c r="J301" s="103">
        <v>17100</v>
      </c>
      <c r="K301" s="36"/>
      <c r="L301" s="231" t="s">
        <v>2293</v>
      </c>
      <c r="M301" s="94"/>
      <c r="N301" s="222"/>
      <c r="O301" s="46"/>
      <c r="P301" s="46"/>
      <c r="Q301" s="46"/>
      <c r="R301" s="94"/>
      <c r="S301" s="95"/>
      <c r="T301" s="9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 t="s">
        <v>9</v>
      </c>
      <c r="G302" s="102" t="s">
        <v>9</v>
      </c>
      <c r="H302" s="102" t="s">
        <v>9</v>
      </c>
      <c r="I302" s="102" t="s">
        <v>9</v>
      </c>
      <c r="J302" s="102" t="s">
        <v>9</v>
      </c>
      <c r="K302" s="36"/>
      <c r="L302" s="231" t="s">
        <v>9</v>
      </c>
      <c r="M302" s="94"/>
      <c r="N302" s="222"/>
      <c r="O302" s="96"/>
      <c r="P302" s="46"/>
      <c r="Q302" s="46"/>
      <c r="R302" s="94"/>
      <c r="S302" s="95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aca="true" t="shared" si="14" ref="F303:F321">G303+H303+I303+J303</f>
        <v>456922</v>
      </c>
      <c r="G303" s="103">
        <v>326400</v>
      </c>
      <c r="H303" s="103">
        <v>127662</v>
      </c>
      <c r="I303" s="103">
        <v>0</v>
      </c>
      <c r="J303" s="103">
        <v>2860</v>
      </c>
      <c r="K303" s="36"/>
      <c r="L303" s="231" t="s">
        <v>2293</v>
      </c>
      <c r="M303" s="94"/>
      <c r="N303" s="222"/>
      <c r="O303" s="96"/>
      <c r="P303" s="46"/>
      <c r="Q303" s="46"/>
      <c r="R303" s="94"/>
      <c r="S303" s="95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4"/>
        <v>153769</v>
      </c>
      <c r="G304" s="103">
        <v>0</v>
      </c>
      <c r="H304" s="103">
        <v>113519</v>
      </c>
      <c r="I304" s="103">
        <v>30000</v>
      </c>
      <c r="J304" s="103">
        <v>10250</v>
      </c>
      <c r="K304" s="36"/>
      <c r="L304" s="231" t="s">
        <v>2293</v>
      </c>
      <c r="M304" s="94"/>
      <c r="N304" s="222"/>
      <c r="O304" s="46"/>
      <c r="P304" s="46"/>
      <c r="Q304" s="46"/>
      <c r="R304" s="94"/>
      <c r="S304" s="95"/>
      <c r="T304" s="9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4"/>
        <v>253160</v>
      </c>
      <c r="G305" s="103">
        <v>0</v>
      </c>
      <c r="H305" s="103">
        <v>253160</v>
      </c>
      <c r="I305" s="103">
        <v>0</v>
      </c>
      <c r="J305" s="103">
        <v>0</v>
      </c>
      <c r="K305" s="36"/>
      <c r="L305" s="231" t="s">
        <v>2293</v>
      </c>
      <c r="M305" s="94"/>
      <c r="N305" s="222"/>
      <c r="O305" s="46"/>
      <c r="P305" s="46"/>
      <c r="Q305" s="46"/>
      <c r="R305" s="94"/>
      <c r="S305" s="95"/>
      <c r="T305" s="9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4"/>
        <v>18050</v>
      </c>
      <c r="G306" s="103">
        <v>0</v>
      </c>
      <c r="H306" s="103">
        <v>18050</v>
      </c>
      <c r="I306" s="103">
        <v>0</v>
      </c>
      <c r="J306" s="103">
        <v>0</v>
      </c>
      <c r="K306" s="36"/>
      <c r="L306" s="231" t="s">
        <v>2293</v>
      </c>
      <c r="M306" s="94"/>
      <c r="N306" s="222"/>
      <c r="O306" s="46"/>
      <c r="P306" s="46"/>
      <c r="Q306" s="46"/>
      <c r="R306" s="94"/>
      <c r="S306" s="95"/>
      <c r="T306" s="9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4"/>
        <v>142949</v>
      </c>
      <c r="G307" s="103">
        <v>0</v>
      </c>
      <c r="H307" s="103">
        <v>134869</v>
      </c>
      <c r="I307" s="103">
        <v>0</v>
      </c>
      <c r="J307" s="103">
        <v>8080</v>
      </c>
      <c r="K307" s="36"/>
      <c r="L307" s="231" t="s">
        <v>2293</v>
      </c>
      <c r="M307" s="94"/>
      <c r="N307" s="222"/>
      <c r="O307" s="46"/>
      <c r="P307" s="46"/>
      <c r="Q307" s="46"/>
      <c r="R307" s="94"/>
      <c r="S307" s="95"/>
      <c r="T307" s="9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4"/>
        <v>4202</v>
      </c>
      <c r="G308" s="103">
        <v>0</v>
      </c>
      <c r="H308" s="103">
        <v>4202</v>
      </c>
      <c r="I308" s="103">
        <v>0</v>
      </c>
      <c r="J308" s="103">
        <v>0</v>
      </c>
      <c r="K308" s="36"/>
      <c r="L308" s="231" t="s">
        <v>2293</v>
      </c>
      <c r="M308" s="94"/>
      <c r="N308" s="222"/>
      <c r="O308" s="96"/>
      <c r="P308" s="46"/>
      <c r="Q308" s="46"/>
      <c r="R308" s="94"/>
      <c r="S308" s="95"/>
      <c r="T308" s="9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4"/>
        <v>9235885</v>
      </c>
      <c r="G309" s="103">
        <v>227975</v>
      </c>
      <c r="H309" s="103">
        <v>901988</v>
      </c>
      <c r="I309" s="103">
        <v>15000</v>
      </c>
      <c r="J309" s="103">
        <v>8090922</v>
      </c>
      <c r="K309" s="36"/>
      <c r="L309" s="231" t="s">
        <v>2293</v>
      </c>
      <c r="M309" s="94"/>
      <c r="N309" s="222"/>
      <c r="O309" s="46"/>
      <c r="P309" s="46"/>
      <c r="Q309" s="46"/>
      <c r="R309" s="94"/>
      <c r="S309" s="95"/>
      <c r="T309" s="9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4"/>
        <v>855420</v>
      </c>
      <c r="G310" s="103">
        <v>0</v>
      </c>
      <c r="H310" s="103">
        <v>510800</v>
      </c>
      <c r="I310" s="103">
        <v>5000</v>
      </c>
      <c r="J310" s="103">
        <v>339620</v>
      </c>
      <c r="K310" s="36"/>
      <c r="L310" s="231" t="s">
        <v>2293</v>
      </c>
      <c r="M310" s="94"/>
      <c r="N310" s="222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14"/>
        <v>2500</v>
      </c>
      <c r="G311" s="103">
        <v>0</v>
      </c>
      <c r="H311" s="103">
        <v>2500</v>
      </c>
      <c r="I311" s="103">
        <v>0</v>
      </c>
      <c r="J311" s="103">
        <v>0</v>
      </c>
      <c r="K311" s="36"/>
      <c r="L311" s="231" t="s">
        <v>2297</v>
      </c>
      <c r="M311" s="94"/>
      <c r="N311" s="222"/>
      <c r="O311" s="46"/>
      <c r="P311" s="46"/>
      <c r="Q311" s="46"/>
      <c r="R311" s="94"/>
      <c r="S311" s="95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14"/>
        <v>232912</v>
      </c>
      <c r="G312" s="103">
        <v>0</v>
      </c>
      <c r="H312" s="103">
        <v>229112</v>
      </c>
      <c r="I312" s="103">
        <v>0</v>
      </c>
      <c r="J312" s="103">
        <v>3800</v>
      </c>
      <c r="K312" s="36"/>
      <c r="L312" s="231" t="s">
        <v>2293</v>
      </c>
      <c r="M312" s="94"/>
      <c r="N312" s="222"/>
      <c r="O312" s="96"/>
      <c r="P312" s="46"/>
      <c r="Q312" s="46"/>
      <c r="R312" s="94"/>
      <c r="S312" s="95"/>
      <c r="T312" s="9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4"/>
        <v>124393</v>
      </c>
      <c r="G313" s="103">
        <v>2500</v>
      </c>
      <c r="H313" s="103">
        <v>103393</v>
      </c>
      <c r="I313" s="103">
        <v>0</v>
      </c>
      <c r="J313" s="103">
        <v>18500</v>
      </c>
      <c r="K313" s="36"/>
      <c r="L313" s="231" t="s">
        <v>2293</v>
      </c>
      <c r="M313" s="94"/>
      <c r="N313" s="222"/>
      <c r="O313" s="96"/>
      <c r="P313" s="46"/>
      <c r="Q313" s="46"/>
      <c r="R313" s="94"/>
      <c r="S313" s="95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4"/>
        <v>181150</v>
      </c>
      <c r="G314" s="103">
        <v>0</v>
      </c>
      <c r="H314" s="103">
        <v>98825</v>
      </c>
      <c r="I314" s="103">
        <v>65225</v>
      </c>
      <c r="J314" s="103">
        <v>17100</v>
      </c>
      <c r="K314" s="36"/>
      <c r="L314" s="231" t="s">
        <v>2297</v>
      </c>
      <c r="M314" s="94"/>
      <c r="N314" s="222"/>
      <c r="O314" s="46"/>
      <c r="P314" s="46"/>
      <c r="Q314" s="46"/>
      <c r="R314" s="94"/>
      <c r="S314" s="95"/>
      <c r="T314" s="9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4"/>
        <v>206524</v>
      </c>
      <c r="G315" s="103">
        <v>0</v>
      </c>
      <c r="H315" s="103">
        <v>197619</v>
      </c>
      <c r="I315" s="103">
        <v>0</v>
      </c>
      <c r="J315" s="103">
        <v>8905</v>
      </c>
      <c r="K315" s="36"/>
      <c r="L315" s="231" t="s">
        <v>2293</v>
      </c>
      <c r="M315" s="94"/>
      <c r="N315" s="222"/>
      <c r="O315" s="46"/>
      <c r="P315" s="46"/>
      <c r="Q315" s="46"/>
      <c r="R315" s="94"/>
      <c r="S315" s="95"/>
      <c r="T315" s="96"/>
      <c r="U315" s="46"/>
    </row>
    <row r="316" spans="1:21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4"/>
        <v>6721321</v>
      </c>
      <c r="G316" s="103">
        <v>709132</v>
      </c>
      <c r="H316" s="103">
        <v>1073092</v>
      </c>
      <c r="I316" s="103">
        <v>2064712</v>
      </c>
      <c r="J316" s="103">
        <v>2874385</v>
      </c>
      <c r="K316" s="36"/>
      <c r="L316" s="231" t="s">
        <v>2293</v>
      </c>
      <c r="M316" s="94"/>
      <c r="N316" s="222"/>
      <c r="O316" s="46"/>
      <c r="P316" s="46"/>
      <c r="Q316" s="46"/>
      <c r="R316" s="94"/>
      <c r="S316" s="95"/>
      <c r="T316" s="77"/>
      <c r="U316" s="46"/>
    </row>
    <row r="317" spans="1:21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4"/>
        <v>2310167</v>
      </c>
      <c r="G317" s="103">
        <v>329000</v>
      </c>
      <c r="H317" s="103">
        <v>1424390</v>
      </c>
      <c r="I317" s="103">
        <v>0</v>
      </c>
      <c r="J317" s="103">
        <v>556777</v>
      </c>
      <c r="K317" s="36"/>
      <c r="L317" s="231" t="s">
        <v>2297</v>
      </c>
      <c r="M317" s="94"/>
      <c r="N317" s="222"/>
      <c r="O317" s="96"/>
      <c r="P317" s="46"/>
      <c r="Q317" s="46"/>
      <c r="R317" s="94"/>
      <c r="S317" s="95"/>
      <c r="T317" s="96"/>
      <c r="U317" s="46"/>
    </row>
    <row r="318" spans="1:21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4"/>
        <v>7229</v>
      </c>
      <c r="G318" s="103">
        <v>0</v>
      </c>
      <c r="H318" s="103">
        <v>7229</v>
      </c>
      <c r="I318" s="103">
        <v>0</v>
      </c>
      <c r="J318" s="103">
        <v>0</v>
      </c>
      <c r="K318" s="36"/>
      <c r="L318" s="231" t="s">
        <v>2297</v>
      </c>
      <c r="M318" s="94"/>
      <c r="N318" s="222"/>
      <c r="O318" s="96"/>
      <c r="P318" s="46"/>
      <c r="Q318" s="46"/>
      <c r="R318" s="94"/>
      <c r="S318" s="95"/>
      <c r="T318" s="77"/>
      <c r="U318" s="46"/>
    </row>
    <row r="319" spans="1:21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4"/>
        <v>106534</v>
      </c>
      <c r="G319" s="103">
        <v>0</v>
      </c>
      <c r="H319" s="103">
        <v>106534</v>
      </c>
      <c r="I319" s="103">
        <v>0</v>
      </c>
      <c r="J319" s="103">
        <v>0</v>
      </c>
      <c r="K319" s="36"/>
      <c r="L319" s="231" t="s">
        <v>2297</v>
      </c>
      <c r="M319" s="94"/>
      <c r="N319" s="222"/>
      <c r="O319" s="96"/>
      <c r="P319" s="46"/>
      <c r="Q319" s="46"/>
      <c r="R319" s="94"/>
      <c r="S319" s="95"/>
      <c r="T319" s="96"/>
      <c r="U319" s="46"/>
    </row>
    <row r="320" spans="1:21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4"/>
        <v>896038</v>
      </c>
      <c r="G320" s="103">
        <v>0</v>
      </c>
      <c r="H320" s="103">
        <v>813313</v>
      </c>
      <c r="I320" s="103">
        <v>0</v>
      </c>
      <c r="J320" s="103">
        <v>82725</v>
      </c>
      <c r="K320" s="36"/>
      <c r="L320" s="231" t="s">
        <v>2293</v>
      </c>
      <c r="M320" s="94"/>
      <c r="N320" s="222"/>
      <c r="O320" s="46"/>
      <c r="P320" s="46"/>
      <c r="Q320" s="46"/>
      <c r="R320" s="94"/>
      <c r="S320" s="95"/>
      <c r="T320" s="96"/>
      <c r="U320" s="46"/>
    </row>
    <row r="321" spans="1:21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4"/>
        <v>7016036</v>
      </c>
      <c r="G321" s="103">
        <v>0</v>
      </c>
      <c r="H321" s="103">
        <v>1375492</v>
      </c>
      <c r="I321" s="103">
        <v>773000</v>
      </c>
      <c r="J321" s="103">
        <v>4867544</v>
      </c>
      <c r="K321" s="36"/>
      <c r="L321" s="231" t="s">
        <v>2293</v>
      </c>
      <c r="M321" s="94"/>
      <c r="N321" s="222"/>
      <c r="O321" s="96"/>
      <c r="P321" s="46"/>
      <c r="Q321" s="46"/>
      <c r="R321" s="94"/>
      <c r="S321" s="95"/>
      <c r="T321" s="96"/>
      <c r="U321" s="46"/>
    </row>
    <row r="322" spans="1:21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 t="s">
        <v>9</v>
      </c>
      <c r="G322" s="102" t="s">
        <v>9</v>
      </c>
      <c r="H322" s="102" t="s">
        <v>9</v>
      </c>
      <c r="I322" s="102" t="s">
        <v>9</v>
      </c>
      <c r="J322" s="102" t="s">
        <v>9</v>
      </c>
      <c r="K322" s="36"/>
      <c r="L322" s="231" t="s">
        <v>9</v>
      </c>
      <c r="M322" s="94"/>
      <c r="N322" s="222"/>
      <c r="O322" s="96"/>
      <c r="P322" s="46"/>
      <c r="Q322" s="46"/>
      <c r="R322" s="94"/>
      <c r="S322" s="95"/>
      <c r="T322" s="77"/>
      <c r="U322" s="46"/>
    </row>
    <row r="323" spans="1:21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2292</v>
      </c>
      <c r="G323" s="103"/>
      <c r="H323" s="103"/>
      <c r="I323" s="103"/>
      <c r="J323" s="103"/>
      <c r="K323" s="36"/>
      <c r="L323" s="232" t="s">
        <v>2292</v>
      </c>
      <c r="M323" s="94"/>
      <c r="N323" s="222"/>
      <c r="O323" s="46"/>
      <c r="P323" s="46"/>
      <c r="Q323" s="46"/>
      <c r="R323" s="94"/>
      <c r="S323" s="95"/>
      <c r="T323" s="96"/>
      <c r="U323" s="46"/>
    </row>
    <row r="324" spans="1:21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2165</v>
      </c>
      <c r="F324" s="102">
        <f aca="true" t="shared" si="15" ref="F324:F371">G324+H324+I324+J324</f>
        <v>7258908</v>
      </c>
      <c r="G324" s="103">
        <v>1559700</v>
      </c>
      <c r="H324" s="103">
        <v>1802315</v>
      </c>
      <c r="I324" s="103">
        <v>0</v>
      </c>
      <c r="J324" s="103">
        <v>3896893</v>
      </c>
      <c r="K324" s="36"/>
      <c r="L324" s="231" t="s">
        <v>2297</v>
      </c>
      <c r="M324" s="94"/>
      <c r="N324" s="222"/>
      <c r="O324" s="46"/>
      <c r="P324" s="46"/>
      <c r="Q324" s="46"/>
      <c r="R324" s="94"/>
      <c r="S324" s="95"/>
      <c r="T324" s="77"/>
      <c r="U324" s="46"/>
    </row>
    <row r="325" spans="1:2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15"/>
        <v>1685894</v>
      </c>
      <c r="G325" s="103">
        <v>0</v>
      </c>
      <c r="H325" s="103">
        <v>1685894</v>
      </c>
      <c r="I325" s="103">
        <v>0</v>
      </c>
      <c r="J325" s="103">
        <v>0</v>
      </c>
      <c r="K325" s="36"/>
      <c r="L325" s="231" t="s">
        <v>2297</v>
      </c>
      <c r="M325" s="94"/>
      <c r="N325" s="222"/>
      <c r="O325" s="46"/>
      <c r="P325" s="46"/>
      <c r="Q325" s="46"/>
      <c r="R325" s="94"/>
      <c r="S325" s="95"/>
      <c r="T325" s="77"/>
      <c r="U325" s="46"/>
    </row>
    <row r="326" spans="1:21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15"/>
        <v>3580051</v>
      </c>
      <c r="G326" s="103">
        <v>1410879</v>
      </c>
      <c r="H326" s="103">
        <v>997120</v>
      </c>
      <c r="I326" s="103">
        <v>11500</v>
      </c>
      <c r="J326" s="103">
        <v>1160552</v>
      </c>
      <c r="K326" s="36"/>
      <c r="L326" s="231" t="s">
        <v>2293</v>
      </c>
      <c r="M326" s="94"/>
      <c r="N326" s="222"/>
      <c r="O326" s="46"/>
      <c r="P326" s="46"/>
      <c r="Q326" s="46"/>
      <c r="R326" s="94"/>
      <c r="S326" s="95"/>
      <c r="T326" s="96"/>
      <c r="U326" s="46"/>
    </row>
    <row r="327" spans="1:21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15"/>
        <v>4275932</v>
      </c>
      <c r="G327" s="103">
        <v>0</v>
      </c>
      <c r="H327" s="103">
        <v>1051708</v>
      </c>
      <c r="I327" s="103">
        <v>402000</v>
      </c>
      <c r="J327" s="103">
        <v>2822224</v>
      </c>
      <c r="K327" s="36"/>
      <c r="L327" s="231" t="s">
        <v>2293</v>
      </c>
      <c r="M327" s="94"/>
      <c r="N327" s="222"/>
      <c r="O327" s="4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15"/>
        <v>1144085</v>
      </c>
      <c r="G328" s="103">
        <v>0</v>
      </c>
      <c r="H328" s="103">
        <v>243465</v>
      </c>
      <c r="I328" s="103">
        <v>0</v>
      </c>
      <c r="J328" s="103">
        <v>900620</v>
      </c>
      <c r="K328" s="36"/>
      <c r="L328" s="231" t="s">
        <v>2293</v>
      </c>
      <c r="M328" s="94"/>
      <c r="N328" s="222"/>
      <c r="O328" s="46"/>
      <c r="P328" s="46"/>
      <c r="Q328" s="46"/>
      <c r="R328" s="94"/>
      <c r="S328" s="95"/>
      <c r="T328" s="77"/>
      <c r="U328" s="46"/>
    </row>
    <row r="329" spans="1:21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15"/>
        <v>790967</v>
      </c>
      <c r="G329" s="103">
        <v>0</v>
      </c>
      <c r="H329" s="103">
        <v>601917</v>
      </c>
      <c r="I329" s="103">
        <v>0</v>
      </c>
      <c r="J329" s="103">
        <v>189050</v>
      </c>
      <c r="K329" s="36"/>
      <c r="L329" s="231" t="s">
        <v>2293</v>
      </c>
      <c r="M329" s="94"/>
      <c r="N329" s="222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5"/>
        <v>101979</v>
      </c>
      <c r="G330" s="103">
        <v>0</v>
      </c>
      <c r="H330" s="103">
        <v>100229</v>
      </c>
      <c r="I330" s="103">
        <v>0</v>
      </c>
      <c r="J330" s="103">
        <v>1750</v>
      </c>
      <c r="K330" s="36"/>
      <c r="L330" s="231" t="s">
        <v>2293</v>
      </c>
      <c r="M330" s="94"/>
      <c r="N330" s="222"/>
      <c r="O330" s="46"/>
      <c r="P330" s="46"/>
      <c r="Q330" s="46"/>
      <c r="R330" s="94"/>
      <c r="S330" s="95"/>
      <c r="T330" s="96"/>
      <c r="U330" s="46"/>
    </row>
    <row r="331" spans="1:21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5"/>
        <v>2762815</v>
      </c>
      <c r="G331" s="103">
        <v>0</v>
      </c>
      <c r="H331" s="103">
        <v>765591</v>
      </c>
      <c r="I331" s="103">
        <v>1173027</v>
      </c>
      <c r="J331" s="103">
        <v>824197</v>
      </c>
      <c r="K331" s="36"/>
      <c r="L331" s="231" t="s">
        <v>2293</v>
      </c>
      <c r="M331" s="94"/>
      <c r="N331" s="222"/>
      <c r="O331" s="46"/>
      <c r="P331" s="46"/>
      <c r="Q331" s="46"/>
      <c r="R331" s="94"/>
      <c r="S331" s="95"/>
      <c r="T331" s="96"/>
      <c r="U331" s="46"/>
    </row>
    <row r="332" spans="1:21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5"/>
        <v>4529155</v>
      </c>
      <c r="G332" s="103">
        <v>105502</v>
      </c>
      <c r="H332" s="103">
        <v>2732428</v>
      </c>
      <c r="I332" s="103">
        <v>14001</v>
      </c>
      <c r="J332" s="103">
        <v>1677224</v>
      </c>
      <c r="K332" s="36"/>
      <c r="L332" s="231" t="s">
        <v>2293</v>
      </c>
      <c r="M332" s="94"/>
      <c r="N332" s="222"/>
      <c r="O332" s="96"/>
      <c r="P332" s="46"/>
      <c r="Q332" s="46"/>
      <c r="R332" s="94"/>
      <c r="S332" s="95"/>
      <c r="T332" s="96"/>
      <c r="U332" s="46"/>
    </row>
    <row r="333" spans="1:21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5"/>
        <v>1</v>
      </c>
      <c r="G333" s="103">
        <v>0</v>
      </c>
      <c r="H333" s="103">
        <v>1</v>
      </c>
      <c r="I333" s="103">
        <v>0</v>
      </c>
      <c r="J333" s="103">
        <v>0</v>
      </c>
      <c r="K333" s="36"/>
      <c r="L333" s="231" t="s">
        <v>2297</v>
      </c>
      <c r="M333" s="94"/>
      <c r="N333" s="222"/>
      <c r="O333" s="96"/>
      <c r="P333" s="46"/>
      <c r="Q333" s="46"/>
      <c r="R333" s="94"/>
      <c r="S333" s="95"/>
      <c r="T333" s="77"/>
      <c r="U333" s="46"/>
    </row>
    <row r="334" spans="1:21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5"/>
        <v>454863</v>
      </c>
      <c r="G334" s="103">
        <v>0</v>
      </c>
      <c r="H334" s="103">
        <v>440563</v>
      </c>
      <c r="I334" s="103">
        <v>0</v>
      </c>
      <c r="J334" s="103">
        <v>14300</v>
      </c>
      <c r="K334" s="36"/>
      <c r="L334" s="231" t="s">
        <v>2297</v>
      </c>
      <c r="M334" s="94"/>
      <c r="N334" s="222"/>
      <c r="O334" s="96"/>
      <c r="P334" s="46"/>
      <c r="Q334" s="46"/>
      <c r="R334" s="94"/>
      <c r="S334" s="95"/>
      <c r="T334" s="96"/>
      <c r="U334" s="46"/>
    </row>
    <row r="335" spans="1:21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5"/>
        <v>107226</v>
      </c>
      <c r="G335" s="103">
        <v>200</v>
      </c>
      <c r="H335" s="103">
        <v>105776</v>
      </c>
      <c r="I335" s="103">
        <v>0</v>
      </c>
      <c r="J335" s="103">
        <v>1250</v>
      </c>
      <c r="K335" s="36"/>
      <c r="L335" s="231" t="s">
        <v>2297</v>
      </c>
      <c r="M335" s="94"/>
      <c r="N335" s="222"/>
      <c r="O335" s="46"/>
      <c r="P335" s="46"/>
      <c r="Q335" s="46"/>
      <c r="R335" s="94"/>
      <c r="S335" s="95"/>
      <c r="T335" s="96"/>
      <c r="U335" s="46"/>
    </row>
    <row r="336" spans="1:21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5"/>
        <v>2195818</v>
      </c>
      <c r="G336" s="103">
        <v>243000</v>
      </c>
      <c r="H336" s="103">
        <v>1465512</v>
      </c>
      <c r="I336" s="103">
        <v>1</v>
      </c>
      <c r="J336" s="103">
        <v>487305</v>
      </c>
      <c r="K336" s="36"/>
      <c r="L336" s="231" t="s">
        <v>2297</v>
      </c>
      <c r="M336" s="94"/>
      <c r="N336" s="222"/>
      <c r="O336" s="96"/>
      <c r="P336" s="46"/>
      <c r="Q336" s="46"/>
      <c r="R336" s="94"/>
      <c r="S336" s="95"/>
      <c r="T336" s="96"/>
      <c r="U336" s="46"/>
    </row>
    <row r="337" spans="1:21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5"/>
        <v>492306</v>
      </c>
      <c r="G337" s="103">
        <v>0</v>
      </c>
      <c r="H337" s="103">
        <v>446836</v>
      </c>
      <c r="I337" s="103">
        <v>0</v>
      </c>
      <c r="J337" s="103">
        <v>45470</v>
      </c>
      <c r="K337" s="36"/>
      <c r="L337" s="231" t="s">
        <v>2293</v>
      </c>
      <c r="M337" s="94"/>
      <c r="N337" s="222"/>
      <c r="O337" s="96"/>
      <c r="P337" s="46"/>
      <c r="Q337" s="46"/>
      <c r="R337" s="94"/>
      <c r="S337" s="95"/>
      <c r="T337" s="77"/>
      <c r="U337" s="46"/>
    </row>
    <row r="338" spans="1:21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5"/>
        <v>833700</v>
      </c>
      <c r="G338" s="103">
        <v>0</v>
      </c>
      <c r="H338" s="103">
        <v>286750</v>
      </c>
      <c r="I338" s="103">
        <v>324660</v>
      </c>
      <c r="J338" s="103">
        <v>222290</v>
      </c>
      <c r="K338" s="36"/>
      <c r="L338" s="231" t="s">
        <v>2297</v>
      </c>
      <c r="M338" s="94"/>
      <c r="N338" s="222"/>
      <c r="O338" s="96"/>
      <c r="P338" s="46"/>
      <c r="Q338" s="46"/>
      <c r="R338" s="94"/>
      <c r="S338" s="95"/>
      <c r="T338" s="77"/>
      <c r="U338" s="46"/>
    </row>
    <row r="339" spans="1:21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5"/>
        <v>131965</v>
      </c>
      <c r="G339" s="103">
        <v>0</v>
      </c>
      <c r="H339" s="103">
        <v>123015</v>
      </c>
      <c r="I339" s="103">
        <v>0</v>
      </c>
      <c r="J339" s="103">
        <v>8950</v>
      </c>
      <c r="K339" s="36"/>
      <c r="L339" s="231" t="s">
        <v>2293</v>
      </c>
      <c r="M339" s="94"/>
      <c r="N339" s="222"/>
      <c r="O339" s="46"/>
      <c r="P339" s="46"/>
      <c r="Q339" s="46"/>
      <c r="R339" s="94"/>
      <c r="S339" s="95"/>
      <c r="T339" s="96"/>
      <c r="U339" s="46"/>
    </row>
    <row r="340" spans="1:21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5"/>
        <v>6458930</v>
      </c>
      <c r="G340" s="103">
        <v>3494816</v>
      </c>
      <c r="H340" s="103">
        <v>1304697</v>
      </c>
      <c r="I340" s="103">
        <v>34671</v>
      </c>
      <c r="J340" s="103">
        <v>1624746</v>
      </c>
      <c r="K340" s="36"/>
      <c r="L340" s="231" t="s">
        <v>2293</v>
      </c>
      <c r="M340" s="94"/>
      <c r="N340" s="222"/>
      <c r="O340" s="46"/>
      <c r="P340" s="46"/>
      <c r="Q340" s="46"/>
      <c r="R340" s="94"/>
      <c r="S340" s="95"/>
      <c r="T340" s="96"/>
      <c r="U340" s="46"/>
    </row>
    <row r="341" spans="1:21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5"/>
        <v>40234272</v>
      </c>
      <c r="G341" s="103">
        <v>0</v>
      </c>
      <c r="H341" s="103">
        <v>777014</v>
      </c>
      <c r="I341" s="103">
        <v>0</v>
      </c>
      <c r="J341" s="103">
        <v>39457258</v>
      </c>
      <c r="K341" s="36"/>
      <c r="L341" s="231" t="s">
        <v>2297</v>
      </c>
      <c r="M341" s="94"/>
      <c r="N341" s="222"/>
      <c r="O341" s="96"/>
      <c r="P341" s="46"/>
      <c r="Q341" s="46"/>
      <c r="R341" s="94"/>
      <c r="S341" s="95"/>
      <c r="T341" s="77"/>
      <c r="U341" s="46"/>
    </row>
    <row r="342" spans="1:21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5"/>
        <v>1509133</v>
      </c>
      <c r="G342" s="103">
        <v>0</v>
      </c>
      <c r="H342" s="103">
        <v>891775</v>
      </c>
      <c r="I342" s="103">
        <v>0</v>
      </c>
      <c r="J342" s="103">
        <v>617358</v>
      </c>
      <c r="K342" s="36"/>
      <c r="L342" s="231" t="s">
        <v>2293</v>
      </c>
      <c r="M342" s="94"/>
      <c r="N342" s="222"/>
      <c r="O342" s="46"/>
      <c r="P342" s="46"/>
      <c r="Q342" s="46"/>
      <c r="R342" s="94"/>
      <c r="S342" s="95"/>
      <c r="T342" s="96"/>
      <c r="U342" s="46"/>
    </row>
    <row r="343" spans="1:21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5"/>
        <v>14880889</v>
      </c>
      <c r="G343" s="103">
        <v>0</v>
      </c>
      <c r="H343" s="103">
        <v>1456589</v>
      </c>
      <c r="I343" s="103">
        <v>13382000</v>
      </c>
      <c r="J343" s="103">
        <v>42300</v>
      </c>
      <c r="K343" s="36"/>
      <c r="L343" s="231" t="s">
        <v>2297</v>
      </c>
      <c r="M343" s="94"/>
      <c r="N343" s="222"/>
      <c r="O343" s="46"/>
      <c r="P343" s="46"/>
      <c r="Q343" s="46"/>
      <c r="R343" s="94"/>
      <c r="S343" s="95"/>
      <c r="T343" s="96"/>
      <c r="U343" s="46"/>
    </row>
    <row r="344" spans="1:21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5"/>
        <v>14463309</v>
      </c>
      <c r="G344" s="103">
        <v>4853000</v>
      </c>
      <c r="H344" s="103">
        <v>2731539</v>
      </c>
      <c r="I344" s="103">
        <v>0</v>
      </c>
      <c r="J344" s="103">
        <v>6878770</v>
      </c>
      <c r="K344" s="36"/>
      <c r="L344" s="231" t="s">
        <v>2297</v>
      </c>
      <c r="M344" s="94"/>
      <c r="N344" s="222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5"/>
        <v>9238001</v>
      </c>
      <c r="G345" s="103">
        <v>1</v>
      </c>
      <c r="H345" s="103">
        <v>1501132</v>
      </c>
      <c r="I345" s="103">
        <v>69001</v>
      </c>
      <c r="J345" s="103">
        <v>7667867</v>
      </c>
      <c r="K345" s="36"/>
      <c r="L345" s="231" t="s">
        <v>2297</v>
      </c>
      <c r="M345" s="94"/>
      <c r="N345" s="222"/>
      <c r="O345" s="46"/>
      <c r="P345" s="46"/>
      <c r="Q345" s="46"/>
      <c r="R345" s="94"/>
      <c r="S345" s="95"/>
      <c r="T345" s="96"/>
      <c r="U345" s="46"/>
    </row>
    <row r="346" spans="1:21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5"/>
        <v>95962</v>
      </c>
      <c r="G346" s="103">
        <v>0</v>
      </c>
      <c r="H346" s="103">
        <v>94962</v>
      </c>
      <c r="I346" s="103">
        <v>0</v>
      </c>
      <c r="J346" s="103">
        <v>1000</v>
      </c>
      <c r="K346" s="36"/>
      <c r="L346" s="231" t="s">
        <v>2297</v>
      </c>
      <c r="M346" s="94"/>
      <c r="N346" s="222"/>
      <c r="O346" s="96"/>
      <c r="P346" s="46"/>
      <c r="Q346" s="46"/>
      <c r="R346" s="94"/>
      <c r="S346" s="95"/>
      <c r="T346" s="77"/>
      <c r="U346" s="46"/>
    </row>
    <row r="347" spans="1:21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5"/>
        <v>241962</v>
      </c>
      <c r="G347" s="103">
        <v>90973</v>
      </c>
      <c r="H347" s="103">
        <v>113039</v>
      </c>
      <c r="I347" s="103">
        <v>0</v>
      </c>
      <c r="J347" s="103">
        <v>37950</v>
      </c>
      <c r="K347" s="36"/>
      <c r="L347" s="231" t="s">
        <v>2293</v>
      </c>
      <c r="M347" s="94"/>
      <c r="N347" s="222"/>
      <c r="O347" s="46"/>
      <c r="P347" s="46"/>
      <c r="Q347" s="46"/>
      <c r="R347" s="94"/>
      <c r="S347" s="95"/>
      <c r="T347" s="77"/>
      <c r="U347" s="46"/>
    </row>
    <row r="348" spans="1:21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5"/>
        <v>2863774</v>
      </c>
      <c r="G348" s="103">
        <v>304676</v>
      </c>
      <c r="H348" s="103">
        <v>1738086</v>
      </c>
      <c r="I348" s="103">
        <v>0</v>
      </c>
      <c r="J348" s="103">
        <v>821012</v>
      </c>
      <c r="K348" s="36"/>
      <c r="L348" s="231" t="s">
        <v>2293</v>
      </c>
      <c r="M348" s="94"/>
      <c r="N348" s="222"/>
      <c r="O348" s="46"/>
      <c r="P348" s="46"/>
      <c r="Q348" s="46"/>
      <c r="R348" s="94"/>
      <c r="S348" s="95"/>
      <c r="T348" s="96"/>
      <c r="U348" s="46"/>
    </row>
    <row r="349" spans="1:21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5"/>
        <v>1137819</v>
      </c>
      <c r="G349" s="103">
        <v>0</v>
      </c>
      <c r="H349" s="103">
        <v>872996</v>
      </c>
      <c r="I349" s="103">
        <v>850</v>
      </c>
      <c r="J349" s="103">
        <v>263973</v>
      </c>
      <c r="K349" s="36"/>
      <c r="L349" s="231" t="s">
        <v>2293</v>
      </c>
      <c r="M349" s="94"/>
      <c r="N349" s="222"/>
      <c r="O349" s="46"/>
      <c r="P349" s="46"/>
      <c r="Q349" s="46"/>
      <c r="R349" s="94"/>
      <c r="S349" s="95"/>
      <c r="T349" s="77"/>
      <c r="U349" s="46"/>
    </row>
    <row r="350" spans="1:21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5"/>
        <v>530334</v>
      </c>
      <c r="G350" s="103">
        <v>0</v>
      </c>
      <c r="H350" s="103">
        <v>530334</v>
      </c>
      <c r="I350" s="103">
        <v>0</v>
      </c>
      <c r="J350" s="103">
        <v>0</v>
      </c>
      <c r="K350" s="36"/>
      <c r="L350" s="231" t="s">
        <v>2293</v>
      </c>
      <c r="M350" s="94"/>
      <c r="N350" s="222"/>
      <c r="O350" s="96"/>
      <c r="P350" s="46"/>
      <c r="Q350" s="46"/>
      <c r="R350" s="94"/>
      <c r="S350" s="95"/>
      <c r="T350" s="96"/>
      <c r="U350" s="46"/>
    </row>
    <row r="351" spans="1:21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5"/>
        <v>351572</v>
      </c>
      <c r="G351" s="103">
        <v>0</v>
      </c>
      <c r="H351" s="103">
        <v>166722</v>
      </c>
      <c r="I351" s="103">
        <v>0</v>
      </c>
      <c r="J351" s="103">
        <v>184850</v>
      </c>
      <c r="K351" s="36"/>
      <c r="L351" s="231" t="s">
        <v>2297</v>
      </c>
      <c r="M351" s="94"/>
      <c r="N351" s="222"/>
      <c r="O351" s="46"/>
      <c r="P351" s="46"/>
      <c r="Q351" s="46"/>
      <c r="R351" s="94"/>
      <c r="S351" s="95"/>
      <c r="T351" s="77"/>
      <c r="U351" s="46"/>
    </row>
    <row r="352" spans="1:21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5"/>
        <v>12132289</v>
      </c>
      <c r="G352" s="103">
        <v>8042466</v>
      </c>
      <c r="H352" s="103">
        <v>2741927</v>
      </c>
      <c r="I352" s="103">
        <v>59000</v>
      </c>
      <c r="J352" s="103">
        <v>1288896</v>
      </c>
      <c r="K352" s="36"/>
      <c r="L352" s="231" t="s">
        <v>2293</v>
      </c>
      <c r="M352" s="94"/>
      <c r="N352" s="222"/>
      <c r="O352" s="46"/>
      <c r="P352" s="46"/>
      <c r="Q352" s="46"/>
      <c r="R352" s="94"/>
      <c r="S352" s="95"/>
      <c r="T352" s="96"/>
      <c r="U352" s="46"/>
    </row>
    <row r="353" spans="1:21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5"/>
        <v>146605</v>
      </c>
      <c r="G353" s="103">
        <v>0</v>
      </c>
      <c r="H353" s="103">
        <v>67605</v>
      </c>
      <c r="I353" s="103">
        <v>79000</v>
      </c>
      <c r="J353" s="103">
        <v>0</v>
      </c>
      <c r="K353" s="36"/>
      <c r="L353" s="231" t="s">
        <v>2297</v>
      </c>
      <c r="M353" s="94"/>
      <c r="N353" s="222"/>
      <c r="O353" s="46"/>
      <c r="P353" s="46"/>
      <c r="Q353" s="46"/>
      <c r="R353" s="94"/>
      <c r="S353" s="95"/>
      <c r="T353" s="96"/>
      <c r="U353" s="46"/>
    </row>
    <row r="354" spans="1:21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5"/>
        <v>79086</v>
      </c>
      <c r="G354" s="103">
        <v>0</v>
      </c>
      <c r="H354" s="103">
        <v>53486</v>
      </c>
      <c r="I354" s="103">
        <v>0</v>
      </c>
      <c r="J354" s="103">
        <v>25600</v>
      </c>
      <c r="K354" s="36"/>
      <c r="L354" s="231" t="s">
        <v>2297</v>
      </c>
      <c r="M354" s="94"/>
      <c r="N354" s="222"/>
      <c r="O354" s="46"/>
      <c r="P354" s="46"/>
      <c r="Q354" s="46"/>
      <c r="R354" s="94"/>
      <c r="S354" s="95"/>
      <c r="T354" s="77"/>
      <c r="U354" s="46"/>
    </row>
    <row r="355" spans="1:21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5"/>
        <v>1947539</v>
      </c>
      <c r="G355" s="103">
        <v>1670000</v>
      </c>
      <c r="H355" s="103">
        <v>198656</v>
      </c>
      <c r="I355" s="103">
        <v>0</v>
      </c>
      <c r="J355" s="103">
        <v>78883</v>
      </c>
      <c r="K355" s="36"/>
      <c r="L355" s="231" t="s">
        <v>2293</v>
      </c>
      <c r="M355" s="94"/>
      <c r="N355" s="222"/>
      <c r="O355" s="46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5"/>
        <v>534259</v>
      </c>
      <c r="G356" s="103">
        <v>0</v>
      </c>
      <c r="H356" s="103">
        <v>526259</v>
      </c>
      <c r="I356" s="103">
        <v>0</v>
      </c>
      <c r="J356" s="103">
        <v>8000</v>
      </c>
      <c r="K356" s="36"/>
      <c r="L356" s="231" t="s">
        <v>2297</v>
      </c>
      <c r="M356" s="94"/>
      <c r="N356" s="222"/>
      <c r="O356" s="4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15"/>
        <v>220035</v>
      </c>
      <c r="G357" s="103">
        <v>1000</v>
      </c>
      <c r="H357" s="103">
        <v>164035</v>
      </c>
      <c r="I357" s="103">
        <v>0</v>
      </c>
      <c r="J357" s="103">
        <v>55000</v>
      </c>
      <c r="K357" s="36"/>
      <c r="L357" s="231" t="s">
        <v>2297</v>
      </c>
      <c r="M357" s="94"/>
      <c r="N357" s="222"/>
      <c r="O357" s="46"/>
      <c r="P357" s="46"/>
      <c r="Q357" s="46"/>
      <c r="R357" s="94"/>
      <c r="S357" s="95"/>
      <c r="T357" s="96"/>
      <c r="U357" s="46"/>
    </row>
    <row r="358" spans="1:21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15"/>
        <v>522931</v>
      </c>
      <c r="G358" s="103">
        <v>105900</v>
      </c>
      <c r="H358" s="103">
        <v>389531</v>
      </c>
      <c r="I358" s="103">
        <v>3500</v>
      </c>
      <c r="J358" s="103">
        <v>24000</v>
      </c>
      <c r="K358" s="36"/>
      <c r="L358" s="231" t="s">
        <v>2293</v>
      </c>
      <c r="M358" s="94"/>
      <c r="N358" s="222"/>
      <c r="O358" s="46"/>
      <c r="P358" s="46"/>
      <c r="Q358" s="46"/>
      <c r="R358" s="94"/>
      <c r="S358" s="95"/>
      <c r="T358" s="96"/>
      <c r="U358" s="46"/>
    </row>
    <row r="359" spans="1:21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5"/>
        <v>1559688</v>
      </c>
      <c r="G359" s="103">
        <v>1019800</v>
      </c>
      <c r="H359" s="103">
        <v>524788</v>
      </c>
      <c r="I359" s="103">
        <v>0</v>
      </c>
      <c r="J359" s="103">
        <v>15100</v>
      </c>
      <c r="K359" s="36"/>
      <c r="L359" s="231" t="s">
        <v>2293</v>
      </c>
      <c r="M359" s="94"/>
      <c r="N359" s="222"/>
      <c r="O359" s="46"/>
      <c r="P359" s="46"/>
      <c r="Q359" s="46"/>
      <c r="R359" s="94"/>
      <c r="S359" s="95"/>
      <c r="T359" s="77"/>
      <c r="U359" s="46"/>
    </row>
    <row r="360" spans="1:21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5"/>
        <v>526514</v>
      </c>
      <c r="G360" s="103">
        <v>250</v>
      </c>
      <c r="H360" s="103">
        <v>351264</v>
      </c>
      <c r="I360" s="103">
        <v>175000</v>
      </c>
      <c r="J360" s="103">
        <v>0</v>
      </c>
      <c r="K360" s="36"/>
      <c r="L360" s="231" t="s">
        <v>2297</v>
      </c>
      <c r="M360" s="94"/>
      <c r="N360" s="222"/>
      <c r="O360" s="46"/>
      <c r="P360" s="46"/>
      <c r="Q360" s="46"/>
      <c r="R360" s="94"/>
      <c r="S360" s="95"/>
      <c r="T360" s="77"/>
      <c r="U360" s="46"/>
    </row>
    <row r="361" spans="1:21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5"/>
        <v>6183943</v>
      </c>
      <c r="G361" s="103">
        <v>0</v>
      </c>
      <c r="H361" s="103">
        <v>630534</v>
      </c>
      <c r="I361" s="103">
        <v>23200</v>
      </c>
      <c r="J361" s="103">
        <v>5530209</v>
      </c>
      <c r="K361" s="36"/>
      <c r="L361" s="231" t="s">
        <v>2297</v>
      </c>
      <c r="M361" s="94"/>
      <c r="N361" s="222"/>
      <c r="O361" s="46"/>
      <c r="P361" s="46"/>
      <c r="Q361" s="46"/>
      <c r="R361" s="94"/>
      <c r="S361" s="95"/>
      <c r="T361" s="96"/>
      <c r="U361" s="46"/>
    </row>
    <row r="362" spans="1:21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5"/>
        <v>2846600</v>
      </c>
      <c r="G362" s="103">
        <v>1677800</v>
      </c>
      <c r="H362" s="103">
        <v>837300</v>
      </c>
      <c r="I362" s="103">
        <v>0</v>
      </c>
      <c r="J362" s="103">
        <v>331500</v>
      </c>
      <c r="K362" s="36"/>
      <c r="L362" s="231" t="s">
        <v>2297</v>
      </c>
      <c r="M362" s="94"/>
      <c r="N362" s="222"/>
      <c r="O362" s="96"/>
      <c r="P362" s="46"/>
      <c r="Q362" s="46"/>
      <c r="R362" s="94"/>
      <c r="S362" s="95"/>
      <c r="T362" s="96"/>
      <c r="U362" s="46"/>
    </row>
    <row r="363" spans="1:21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5"/>
        <v>893503</v>
      </c>
      <c r="G363" s="103">
        <v>0</v>
      </c>
      <c r="H363" s="103">
        <v>345266</v>
      </c>
      <c r="I363" s="103">
        <v>0</v>
      </c>
      <c r="J363" s="103">
        <v>548237</v>
      </c>
      <c r="K363" s="36"/>
      <c r="L363" s="231" t="s">
        <v>2293</v>
      </c>
      <c r="M363" s="94"/>
      <c r="N363" s="222"/>
      <c r="O363" s="96"/>
      <c r="P363" s="46"/>
      <c r="Q363" s="46"/>
      <c r="R363" s="94"/>
      <c r="S363" s="95"/>
      <c r="T363" s="77"/>
      <c r="U363" s="46"/>
    </row>
    <row r="364" spans="1:21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5"/>
        <v>94450</v>
      </c>
      <c r="G364" s="103">
        <v>0</v>
      </c>
      <c r="H364" s="103">
        <v>76850</v>
      </c>
      <c r="I364" s="103">
        <v>0</v>
      </c>
      <c r="J364" s="103">
        <v>17600</v>
      </c>
      <c r="K364" s="36"/>
      <c r="L364" s="231" t="s">
        <v>2297</v>
      </c>
      <c r="M364" s="94"/>
      <c r="N364" s="222"/>
      <c r="O364" s="46"/>
      <c r="P364" s="46"/>
      <c r="Q364" s="46"/>
      <c r="R364" s="94"/>
      <c r="S364" s="95"/>
      <c r="T364" s="96"/>
      <c r="U364" s="46"/>
    </row>
    <row r="365" spans="1:21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5"/>
        <v>1320724</v>
      </c>
      <c r="G365" s="103">
        <v>507020</v>
      </c>
      <c r="H365" s="103">
        <v>417954</v>
      </c>
      <c r="I365" s="103">
        <v>0</v>
      </c>
      <c r="J365" s="103">
        <v>395750</v>
      </c>
      <c r="K365" s="36"/>
      <c r="L365" s="231" t="s">
        <v>2293</v>
      </c>
      <c r="M365" s="94"/>
      <c r="N365" s="222"/>
      <c r="O365" s="46"/>
      <c r="P365" s="46"/>
      <c r="Q365" s="46"/>
      <c r="R365" s="94"/>
      <c r="S365" s="95"/>
      <c r="T365" s="96"/>
      <c r="U365" s="46"/>
    </row>
    <row r="366" spans="1:21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5"/>
        <v>13400</v>
      </c>
      <c r="G366" s="103">
        <v>0</v>
      </c>
      <c r="H366" s="103">
        <v>12000</v>
      </c>
      <c r="I366" s="103">
        <v>0</v>
      </c>
      <c r="J366" s="103">
        <v>1400</v>
      </c>
      <c r="K366" s="36"/>
      <c r="L366" s="231" t="s">
        <v>2293</v>
      </c>
      <c r="M366" s="94"/>
      <c r="N366" s="222"/>
      <c r="O366" s="96"/>
      <c r="P366" s="46"/>
      <c r="Q366" s="46"/>
      <c r="R366" s="94"/>
      <c r="S366" s="95"/>
      <c r="T366" s="77"/>
      <c r="U366" s="46"/>
    </row>
    <row r="367" spans="1:21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5"/>
        <v>297695</v>
      </c>
      <c r="G367" s="103">
        <v>129500</v>
      </c>
      <c r="H367" s="103">
        <v>168187</v>
      </c>
      <c r="I367" s="103">
        <v>0</v>
      </c>
      <c r="J367" s="103">
        <v>8</v>
      </c>
      <c r="K367" s="36"/>
      <c r="L367" s="231" t="s">
        <v>2293</v>
      </c>
      <c r="M367" s="94"/>
      <c r="N367" s="222"/>
      <c r="O367" s="46"/>
      <c r="P367" s="46"/>
      <c r="Q367" s="46"/>
      <c r="R367" s="94"/>
      <c r="S367" s="95"/>
      <c r="T367" s="77"/>
      <c r="U367" s="46"/>
    </row>
    <row r="368" spans="1:21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5"/>
        <v>2676173</v>
      </c>
      <c r="G368" s="103">
        <v>910055</v>
      </c>
      <c r="H368" s="103">
        <v>1393376</v>
      </c>
      <c r="I368" s="103">
        <v>0</v>
      </c>
      <c r="J368" s="103">
        <v>372742</v>
      </c>
      <c r="K368" s="36"/>
      <c r="L368" s="231" t="s">
        <v>2297</v>
      </c>
      <c r="M368" s="94"/>
      <c r="N368" s="222"/>
      <c r="O368" s="46"/>
      <c r="P368" s="46"/>
      <c r="Q368" s="46"/>
      <c r="R368" s="94"/>
      <c r="S368" s="95"/>
      <c r="T368" s="96"/>
      <c r="U368" s="46"/>
    </row>
    <row r="369" spans="1:21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5"/>
        <v>363385</v>
      </c>
      <c r="G369" s="103">
        <v>175000</v>
      </c>
      <c r="H369" s="103">
        <v>188385</v>
      </c>
      <c r="I369" s="103">
        <v>0</v>
      </c>
      <c r="J369" s="103">
        <v>0</v>
      </c>
      <c r="K369" s="36"/>
      <c r="L369" s="231" t="s">
        <v>2297</v>
      </c>
      <c r="M369" s="94"/>
      <c r="N369" s="222"/>
      <c r="O369" s="46"/>
      <c r="P369" s="46"/>
      <c r="Q369" s="46"/>
      <c r="R369" s="94"/>
      <c r="S369" s="95"/>
      <c r="T369" s="77"/>
      <c r="U369" s="46"/>
    </row>
    <row r="370" spans="1:21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5"/>
        <v>621885</v>
      </c>
      <c r="G370" s="103">
        <v>242000</v>
      </c>
      <c r="H370" s="103">
        <v>165885</v>
      </c>
      <c r="I370" s="103">
        <v>189000</v>
      </c>
      <c r="J370" s="103">
        <v>25000</v>
      </c>
      <c r="K370" s="36"/>
      <c r="L370" s="231" t="s">
        <v>2297</v>
      </c>
      <c r="M370" s="94"/>
      <c r="N370" s="222"/>
      <c r="O370" s="46"/>
      <c r="P370" s="46"/>
      <c r="Q370" s="46"/>
      <c r="R370" s="94"/>
      <c r="S370" s="95"/>
      <c r="T370" s="96"/>
      <c r="U370" s="46"/>
    </row>
    <row r="371" spans="1:21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5"/>
        <v>3740421</v>
      </c>
      <c r="G371" s="103">
        <v>1126010</v>
      </c>
      <c r="H371" s="103">
        <v>1871810</v>
      </c>
      <c r="I371" s="103">
        <v>53751</v>
      </c>
      <c r="J371" s="103">
        <v>688850</v>
      </c>
      <c r="K371" s="36"/>
      <c r="L371" s="231" t="s">
        <v>2293</v>
      </c>
      <c r="M371" s="94"/>
      <c r="N371" s="222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31" t="s">
        <v>9</v>
      </c>
      <c r="M372" s="94"/>
      <c r="N372" s="222"/>
      <c r="O372" s="4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aca="true" t="shared" si="16" ref="F373:F410">G373+H373+I373+J373</f>
        <v>20688497</v>
      </c>
      <c r="G373" s="103">
        <v>0</v>
      </c>
      <c r="H373" s="103">
        <v>233293</v>
      </c>
      <c r="I373" s="103">
        <v>0</v>
      </c>
      <c r="J373" s="103">
        <v>20455204</v>
      </c>
      <c r="K373" s="36"/>
      <c r="L373" s="231" t="s">
        <v>2297</v>
      </c>
      <c r="M373" s="94"/>
      <c r="N373" s="222"/>
      <c r="O373" s="46"/>
      <c r="P373" s="46"/>
      <c r="Q373" s="46"/>
      <c r="R373" s="94"/>
      <c r="S373" s="95"/>
      <c r="T373" s="96"/>
      <c r="U373" s="46"/>
    </row>
    <row r="374" spans="1:21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16"/>
        <v>348989</v>
      </c>
      <c r="G374" s="103">
        <v>0</v>
      </c>
      <c r="H374" s="103">
        <v>302395</v>
      </c>
      <c r="I374" s="103">
        <v>0</v>
      </c>
      <c r="J374" s="103">
        <v>46594</v>
      </c>
      <c r="K374" s="36"/>
      <c r="L374" s="231" t="s">
        <v>2293</v>
      </c>
      <c r="M374" s="94"/>
      <c r="N374" s="222"/>
      <c r="O374" s="46"/>
      <c r="P374" s="46"/>
      <c r="Q374" s="46"/>
      <c r="R374" s="94"/>
      <c r="S374" s="95"/>
      <c r="T374" s="77"/>
      <c r="U374" s="46"/>
    </row>
    <row r="375" spans="1:21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6"/>
        <v>632550</v>
      </c>
      <c r="G375" s="103">
        <v>0</v>
      </c>
      <c r="H375" s="103">
        <v>440886</v>
      </c>
      <c r="I375" s="103">
        <v>0</v>
      </c>
      <c r="J375" s="103">
        <v>191664</v>
      </c>
      <c r="K375" s="36"/>
      <c r="L375" s="231" t="s">
        <v>2297</v>
      </c>
      <c r="M375" s="94"/>
      <c r="N375" s="222"/>
      <c r="O375" s="46"/>
      <c r="P375" s="46"/>
      <c r="Q375" s="46"/>
      <c r="R375" s="94"/>
      <c r="S375" s="95"/>
      <c r="T375" s="77"/>
      <c r="U375" s="46"/>
    </row>
    <row r="376" spans="1:21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6"/>
        <v>172500</v>
      </c>
      <c r="G376" s="103">
        <v>0</v>
      </c>
      <c r="H376" s="103">
        <v>172500</v>
      </c>
      <c r="I376" s="103">
        <v>0</v>
      </c>
      <c r="J376" s="103">
        <v>0</v>
      </c>
      <c r="K376" s="36"/>
      <c r="L376" s="231" t="s">
        <v>2297</v>
      </c>
      <c r="M376" s="94"/>
      <c r="N376" s="222"/>
      <c r="O376" s="96"/>
      <c r="P376" s="46"/>
      <c r="Q376" s="46"/>
      <c r="R376" s="94"/>
      <c r="S376" s="95"/>
      <c r="T376" s="77"/>
      <c r="U376" s="46"/>
    </row>
    <row r="377" spans="1:21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6"/>
        <v>5420413</v>
      </c>
      <c r="G377" s="103">
        <v>4247476</v>
      </c>
      <c r="H377" s="103">
        <v>1112637</v>
      </c>
      <c r="I377" s="103">
        <v>800</v>
      </c>
      <c r="J377" s="103">
        <v>59500</v>
      </c>
      <c r="K377" s="36"/>
      <c r="L377" s="231" t="s">
        <v>2293</v>
      </c>
      <c r="M377" s="94"/>
      <c r="N377" s="222"/>
      <c r="O377" s="46"/>
      <c r="P377" s="46"/>
      <c r="Q377" s="46"/>
      <c r="R377" s="94"/>
      <c r="S377" s="95"/>
      <c r="T377" s="96"/>
      <c r="U377" s="46"/>
    </row>
    <row r="378" spans="1:21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6"/>
        <v>3311839</v>
      </c>
      <c r="G378" s="103">
        <v>1134175</v>
      </c>
      <c r="H378" s="103">
        <v>2098164</v>
      </c>
      <c r="I378" s="103">
        <v>0</v>
      </c>
      <c r="J378" s="103">
        <v>79500</v>
      </c>
      <c r="K378" s="36"/>
      <c r="L378" s="231" t="s">
        <v>2293</v>
      </c>
      <c r="M378" s="94"/>
      <c r="N378" s="222"/>
      <c r="O378" s="46"/>
      <c r="P378" s="46"/>
      <c r="Q378" s="46"/>
      <c r="R378" s="94"/>
      <c r="S378" s="95"/>
      <c r="T378" s="96"/>
      <c r="U378" s="46"/>
    </row>
    <row r="379" spans="1:21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6"/>
        <v>1151100</v>
      </c>
      <c r="G379" s="103">
        <v>789300</v>
      </c>
      <c r="H379" s="103">
        <v>361800</v>
      </c>
      <c r="I379" s="103">
        <v>0</v>
      </c>
      <c r="J379" s="103">
        <v>0</v>
      </c>
      <c r="K379" s="36"/>
      <c r="L379" s="231" t="s">
        <v>2297</v>
      </c>
      <c r="M379" s="94"/>
      <c r="N379" s="222"/>
      <c r="O379" s="96"/>
      <c r="P379" s="46"/>
      <c r="Q379" s="46"/>
      <c r="R379" s="94"/>
      <c r="S379" s="95"/>
      <c r="T379" s="77"/>
      <c r="U379" s="46"/>
    </row>
    <row r="380" spans="1:21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6"/>
        <v>3465431</v>
      </c>
      <c r="G380" s="103">
        <v>1516150</v>
      </c>
      <c r="H380" s="103">
        <v>1024531</v>
      </c>
      <c r="I380" s="103">
        <v>95000</v>
      </c>
      <c r="J380" s="103">
        <v>829750</v>
      </c>
      <c r="K380" s="36"/>
      <c r="L380" s="231" t="s">
        <v>2297</v>
      </c>
      <c r="M380" s="94"/>
      <c r="N380" s="222"/>
      <c r="O380" s="46"/>
      <c r="P380" s="46"/>
      <c r="Q380" s="46"/>
      <c r="R380" s="94"/>
      <c r="S380" s="95"/>
      <c r="T380" s="96"/>
      <c r="U380" s="46"/>
    </row>
    <row r="381" spans="1:21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6"/>
        <v>725835</v>
      </c>
      <c r="G381" s="103">
        <v>118895</v>
      </c>
      <c r="H381" s="103">
        <v>553218</v>
      </c>
      <c r="I381" s="103">
        <v>0</v>
      </c>
      <c r="J381" s="103">
        <v>53722</v>
      </c>
      <c r="K381" s="36"/>
      <c r="L381" s="231" t="s">
        <v>2297</v>
      </c>
      <c r="M381" s="94"/>
      <c r="N381" s="222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6"/>
        <v>401932</v>
      </c>
      <c r="G382" s="103">
        <v>500</v>
      </c>
      <c r="H382" s="103">
        <v>387932</v>
      </c>
      <c r="I382" s="103">
        <v>0</v>
      </c>
      <c r="J382" s="103">
        <v>13500</v>
      </c>
      <c r="K382" s="36"/>
      <c r="L382" s="231" t="s">
        <v>2293</v>
      </c>
      <c r="M382" s="94"/>
      <c r="N382" s="222"/>
      <c r="O382" s="46"/>
      <c r="P382" s="46"/>
      <c r="Q382" s="46"/>
      <c r="R382" s="94"/>
      <c r="S382" s="95"/>
      <c r="T382" s="77"/>
      <c r="U382" s="46"/>
    </row>
    <row r="383" spans="1:21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6"/>
        <v>9156336</v>
      </c>
      <c r="G383" s="103">
        <v>5110814</v>
      </c>
      <c r="H383" s="103">
        <v>3670150</v>
      </c>
      <c r="I383" s="103">
        <v>77900</v>
      </c>
      <c r="J383" s="103">
        <v>297472</v>
      </c>
      <c r="K383" s="36"/>
      <c r="L383" s="231" t="s">
        <v>2293</v>
      </c>
      <c r="M383" s="94"/>
      <c r="N383" s="222"/>
      <c r="O383" s="46"/>
      <c r="P383" s="46"/>
      <c r="Q383" s="46"/>
      <c r="R383" s="94"/>
      <c r="S383" s="95"/>
      <c r="T383" s="96"/>
      <c r="U383" s="46"/>
    </row>
    <row r="384" spans="1:21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6"/>
        <v>1325024</v>
      </c>
      <c r="G384" s="103">
        <v>215800</v>
      </c>
      <c r="H384" s="103">
        <v>396655</v>
      </c>
      <c r="I384" s="103">
        <v>545295</v>
      </c>
      <c r="J384" s="103">
        <v>167274</v>
      </c>
      <c r="K384" s="36"/>
      <c r="L384" s="231" t="s">
        <v>2297</v>
      </c>
      <c r="M384" s="94"/>
      <c r="N384" s="222"/>
      <c r="O384" s="96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6"/>
        <v>1016795</v>
      </c>
      <c r="G385" s="103">
        <v>50000</v>
      </c>
      <c r="H385" s="103">
        <v>958795</v>
      </c>
      <c r="I385" s="103">
        <v>0</v>
      </c>
      <c r="J385" s="103">
        <v>8000</v>
      </c>
      <c r="K385" s="36"/>
      <c r="L385" s="231" t="s">
        <v>2297</v>
      </c>
      <c r="M385" s="94"/>
      <c r="N385" s="222"/>
      <c r="O385" s="96"/>
      <c r="P385" s="46"/>
      <c r="Q385" s="46"/>
      <c r="R385" s="94"/>
      <c r="S385" s="95"/>
      <c r="T385" s="96"/>
      <c r="U385" s="46"/>
    </row>
    <row r="386" spans="1:21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16"/>
        <v>4789259</v>
      </c>
      <c r="G386" s="103">
        <v>723000</v>
      </c>
      <c r="H386" s="103">
        <v>3212309</v>
      </c>
      <c r="I386" s="103">
        <v>0</v>
      </c>
      <c r="J386" s="103">
        <v>853950</v>
      </c>
      <c r="K386" s="36"/>
      <c r="L386" s="231" t="s">
        <v>2297</v>
      </c>
      <c r="M386" s="94"/>
      <c r="N386" s="222"/>
      <c r="O386" s="46"/>
      <c r="P386" s="46"/>
      <c r="Q386" s="46"/>
      <c r="R386" s="94"/>
      <c r="S386" s="95"/>
      <c r="T386" s="96"/>
      <c r="U386" s="46"/>
    </row>
    <row r="387" spans="1:21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16"/>
        <v>111284</v>
      </c>
      <c r="G387" s="103">
        <v>0</v>
      </c>
      <c r="H387" s="103">
        <v>58784</v>
      </c>
      <c r="I387" s="103">
        <v>50000</v>
      </c>
      <c r="J387" s="103">
        <v>2500</v>
      </c>
      <c r="K387" s="36"/>
      <c r="L387" s="231" t="s">
        <v>2297</v>
      </c>
      <c r="M387" s="94"/>
      <c r="N387" s="222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6"/>
        <v>3966755</v>
      </c>
      <c r="G388" s="103">
        <v>1477500</v>
      </c>
      <c r="H388" s="103">
        <v>579541</v>
      </c>
      <c r="I388" s="103">
        <v>724500</v>
      </c>
      <c r="J388" s="103">
        <v>1185214</v>
      </c>
      <c r="K388" s="36"/>
      <c r="L388" s="231" t="s">
        <v>2297</v>
      </c>
      <c r="M388" s="94"/>
      <c r="N388" s="222"/>
      <c r="O388" s="46"/>
      <c r="P388" s="46"/>
      <c r="Q388" s="46"/>
      <c r="R388" s="94"/>
      <c r="S388" s="95"/>
      <c r="T388" s="77"/>
      <c r="U388" s="46"/>
    </row>
    <row r="389" spans="1:21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6"/>
        <v>6580909</v>
      </c>
      <c r="G389" s="103">
        <v>2533600</v>
      </c>
      <c r="H389" s="103">
        <v>2206152</v>
      </c>
      <c r="I389" s="103">
        <v>50000</v>
      </c>
      <c r="J389" s="103">
        <v>1791157</v>
      </c>
      <c r="K389" s="36"/>
      <c r="L389" s="231" t="s">
        <v>2293</v>
      </c>
      <c r="M389" s="94"/>
      <c r="N389" s="222"/>
      <c r="O389" s="46"/>
      <c r="P389" s="46"/>
      <c r="Q389" s="46"/>
      <c r="R389" s="94"/>
      <c r="S389" s="95"/>
      <c r="T389" s="96"/>
      <c r="U389" s="46"/>
    </row>
    <row r="390" spans="1:21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6"/>
        <v>395317</v>
      </c>
      <c r="G390" s="103">
        <v>15000</v>
      </c>
      <c r="H390" s="103">
        <v>375717</v>
      </c>
      <c r="I390" s="103">
        <v>0</v>
      </c>
      <c r="J390" s="103">
        <v>4600</v>
      </c>
      <c r="K390" s="36"/>
      <c r="L390" s="231" t="s">
        <v>2293</v>
      </c>
      <c r="M390" s="94"/>
      <c r="N390" s="222"/>
      <c r="O390" s="46"/>
      <c r="P390" s="46"/>
      <c r="Q390" s="46"/>
      <c r="R390" s="94"/>
      <c r="S390" s="95"/>
      <c r="T390" s="77"/>
      <c r="U390" s="46"/>
    </row>
    <row r="391" spans="1:21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6"/>
        <v>1167027</v>
      </c>
      <c r="G391" s="103">
        <v>0</v>
      </c>
      <c r="H391" s="103">
        <v>281018</v>
      </c>
      <c r="I391" s="103">
        <v>1</v>
      </c>
      <c r="J391" s="103">
        <v>886008</v>
      </c>
      <c r="K391" s="36"/>
      <c r="L391" s="231" t="s">
        <v>2297</v>
      </c>
      <c r="M391" s="94"/>
      <c r="N391" s="222"/>
      <c r="O391" s="46"/>
      <c r="P391" s="46"/>
      <c r="Q391" s="46"/>
      <c r="R391" s="94"/>
      <c r="S391" s="95"/>
      <c r="T391" s="96"/>
      <c r="U391" s="46"/>
    </row>
    <row r="392" spans="1:21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6"/>
        <v>460529</v>
      </c>
      <c r="G392" s="103">
        <v>2900</v>
      </c>
      <c r="H392" s="103">
        <v>340710</v>
      </c>
      <c r="I392" s="103">
        <v>5000</v>
      </c>
      <c r="J392" s="103">
        <v>111919</v>
      </c>
      <c r="K392" s="36"/>
      <c r="L392" s="231" t="s">
        <v>2293</v>
      </c>
      <c r="M392" s="94"/>
      <c r="N392" s="222"/>
      <c r="O392" s="46"/>
      <c r="P392" s="46"/>
      <c r="Q392" s="46"/>
      <c r="R392" s="94"/>
      <c r="S392" s="95"/>
      <c r="T392" s="96"/>
      <c r="U392" s="46"/>
    </row>
    <row r="393" spans="1:21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6"/>
        <v>35150</v>
      </c>
      <c r="G393" s="103">
        <v>0</v>
      </c>
      <c r="H393" s="103">
        <v>22150</v>
      </c>
      <c r="I393" s="103">
        <v>0</v>
      </c>
      <c r="J393" s="103">
        <v>13000</v>
      </c>
      <c r="K393" s="36"/>
      <c r="L393" s="231" t="s">
        <v>2293</v>
      </c>
      <c r="M393" s="94"/>
      <c r="N393" s="222"/>
      <c r="O393" s="46"/>
      <c r="P393" s="46"/>
      <c r="Q393" s="46"/>
      <c r="R393" s="94"/>
      <c r="S393" s="95"/>
      <c r="T393" s="77"/>
      <c r="U393" s="46"/>
    </row>
    <row r="394" spans="1:21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6"/>
        <v>773315</v>
      </c>
      <c r="G394" s="103">
        <v>0</v>
      </c>
      <c r="H394" s="103">
        <v>772965</v>
      </c>
      <c r="I394" s="103">
        <v>0</v>
      </c>
      <c r="J394" s="103">
        <v>350</v>
      </c>
      <c r="K394" s="36"/>
      <c r="L394" s="231" t="s">
        <v>2293</v>
      </c>
      <c r="M394" s="94"/>
      <c r="N394" s="222"/>
      <c r="O394" s="46"/>
      <c r="P394" s="46"/>
      <c r="Q394" s="46"/>
      <c r="R394" s="94"/>
      <c r="S394" s="95"/>
      <c r="T394" s="77"/>
      <c r="U394" s="46"/>
    </row>
    <row r="395" spans="1:21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6"/>
        <v>98908</v>
      </c>
      <c r="G395" s="103">
        <v>0</v>
      </c>
      <c r="H395" s="103">
        <v>89808</v>
      </c>
      <c r="I395" s="103">
        <v>0</v>
      </c>
      <c r="J395" s="103">
        <v>9100</v>
      </c>
      <c r="K395" s="36"/>
      <c r="L395" s="231" t="s">
        <v>2297</v>
      </c>
      <c r="M395" s="94"/>
      <c r="N395" s="222"/>
      <c r="O395" s="46"/>
      <c r="P395" s="46"/>
      <c r="Q395" s="46"/>
      <c r="R395" s="94"/>
      <c r="S395" s="95"/>
      <c r="T395" s="96"/>
      <c r="U395" s="46"/>
    </row>
    <row r="396" spans="1:21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6"/>
        <v>707525</v>
      </c>
      <c r="G396" s="103">
        <v>1100</v>
      </c>
      <c r="H396" s="103">
        <v>620900</v>
      </c>
      <c r="I396" s="103">
        <v>55275</v>
      </c>
      <c r="J396" s="103">
        <v>30250</v>
      </c>
      <c r="K396" s="36"/>
      <c r="L396" s="231" t="s">
        <v>2297</v>
      </c>
      <c r="M396" s="94"/>
      <c r="N396" s="222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6"/>
        <v>166880</v>
      </c>
      <c r="G397" s="103">
        <v>0</v>
      </c>
      <c r="H397" s="103">
        <v>151820</v>
      </c>
      <c r="I397" s="103">
        <v>0</v>
      </c>
      <c r="J397" s="103">
        <v>15060</v>
      </c>
      <c r="K397" s="36"/>
      <c r="L397" s="231" t="s">
        <v>2293</v>
      </c>
      <c r="M397" s="94"/>
      <c r="N397" s="222"/>
      <c r="O397" s="46"/>
      <c r="P397" s="46"/>
      <c r="Q397" s="46"/>
      <c r="R397" s="94"/>
      <c r="S397" s="95"/>
      <c r="T397" s="96"/>
      <c r="U397" s="46"/>
    </row>
    <row r="398" spans="1:21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6"/>
        <v>656525</v>
      </c>
      <c r="G398" s="103">
        <v>0</v>
      </c>
      <c r="H398" s="103">
        <v>656525</v>
      </c>
      <c r="I398" s="103">
        <v>0</v>
      </c>
      <c r="J398" s="103">
        <v>0</v>
      </c>
      <c r="K398" s="36"/>
      <c r="L398" s="231" t="s">
        <v>2297</v>
      </c>
      <c r="M398" s="94"/>
      <c r="N398" s="222"/>
      <c r="O398" s="96"/>
      <c r="P398" s="46"/>
      <c r="Q398" s="46"/>
      <c r="R398" s="94"/>
      <c r="S398" s="95"/>
      <c r="T398" s="77"/>
      <c r="U398" s="46"/>
    </row>
    <row r="399" spans="1:21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6"/>
        <v>472154</v>
      </c>
      <c r="G399" s="103">
        <v>405350</v>
      </c>
      <c r="H399" s="103">
        <v>66804</v>
      </c>
      <c r="I399" s="103">
        <v>0</v>
      </c>
      <c r="J399" s="103">
        <v>0</v>
      </c>
      <c r="K399" s="36"/>
      <c r="L399" s="231" t="s">
        <v>2297</v>
      </c>
      <c r="M399" s="94"/>
      <c r="N399" s="222"/>
      <c r="O399" s="96"/>
      <c r="P399" s="46"/>
      <c r="Q399" s="46"/>
      <c r="R399" s="94"/>
      <c r="S399" s="95"/>
      <c r="T399" s="77"/>
      <c r="U399" s="46"/>
    </row>
    <row r="400" spans="1:21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6"/>
        <v>3074405</v>
      </c>
      <c r="G400" s="103">
        <v>2398614</v>
      </c>
      <c r="H400" s="103">
        <v>579291</v>
      </c>
      <c r="I400" s="103">
        <v>94000</v>
      </c>
      <c r="J400" s="103">
        <v>2500</v>
      </c>
      <c r="K400" s="36"/>
      <c r="L400" s="231" t="s">
        <v>2297</v>
      </c>
      <c r="M400" s="94"/>
      <c r="N400" s="222"/>
      <c r="O400" s="46"/>
      <c r="P400" s="46"/>
      <c r="Q400" s="46"/>
      <c r="R400" s="94"/>
      <c r="S400" s="95"/>
      <c r="T400" s="96"/>
      <c r="U400" s="46"/>
    </row>
    <row r="401" spans="1:21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6"/>
        <v>696155</v>
      </c>
      <c r="G401" s="103">
        <v>2500</v>
      </c>
      <c r="H401" s="103">
        <v>693655</v>
      </c>
      <c r="I401" s="103">
        <v>0</v>
      </c>
      <c r="J401" s="103">
        <v>0</v>
      </c>
      <c r="K401" s="36"/>
      <c r="L401" s="231" t="s">
        <v>2293</v>
      </c>
      <c r="M401" s="94"/>
      <c r="N401" s="222"/>
      <c r="O401" s="46"/>
      <c r="P401" s="46"/>
      <c r="Q401" s="46"/>
      <c r="R401" s="94"/>
      <c r="S401" s="95"/>
      <c r="T401" s="77"/>
      <c r="U401" s="46"/>
    </row>
    <row r="402" spans="1:21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6"/>
        <v>317960</v>
      </c>
      <c r="G402" s="103">
        <v>189000</v>
      </c>
      <c r="H402" s="103">
        <v>128960</v>
      </c>
      <c r="I402" s="103">
        <v>0</v>
      </c>
      <c r="J402" s="103">
        <v>0</v>
      </c>
      <c r="K402" s="36"/>
      <c r="L402" s="231" t="s">
        <v>2297</v>
      </c>
      <c r="M402" s="94"/>
      <c r="N402" s="222"/>
      <c r="O402" s="46"/>
      <c r="P402" s="46"/>
      <c r="Q402" s="46"/>
      <c r="R402" s="94"/>
      <c r="S402" s="95"/>
      <c r="T402" s="96"/>
      <c r="U402" s="46"/>
    </row>
    <row r="403" spans="1:21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6"/>
        <v>696898</v>
      </c>
      <c r="G403" s="103">
        <v>0</v>
      </c>
      <c r="H403" s="103">
        <v>308097</v>
      </c>
      <c r="I403" s="103">
        <v>70000</v>
      </c>
      <c r="J403" s="103">
        <v>318801</v>
      </c>
      <c r="K403" s="36"/>
      <c r="L403" s="231" t="s">
        <v>2297</v>
      </c>
      <c r="M403" s="94"/>
      <c r="N403" s="222"/>
      <c r="O403" s="96"/>
      <c r="P403" s="46"/>
      <c r="Q403" s="46"/>
      <c r="R403" s="94"/>
      <c r="S403" s="95"/>
      <c r="T403" s="77"/>
      <c r="U403" s="46"/>
    </row>
    <row r="404" spans="1:21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6"/>
        <v>7666165</v>
      </c>
      <c r="G404" s="103">
        <v>2146070</v>
      </c>
      <c r="H404" s="103">
        <v>2190813</v>
      </c>
      <c r="I404" s="103">
        <v>124900</v>
      </c>
      <c r="J404" s="103">
        <v>3204382</v>
      </c>
      <c r="K404" s="36"/>
      <c r="L404" s="231" t="s">
        <v>2293</v>
      </c>
      <c r="M404" s="94"/>
      <c r="N404" s="222"/>
      <c r="O404" s="46"/>
      <c r="P404" s="46"/>
      <c r="Q404" s="46"/>
      <c r="R404" s="94"/>
      <c r="S404" s="95"/>
      <c r="T404" s="96"/>
      <c r="U404" s="46"/>
    </row>
    <row r="405" spans="1:21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6"/>
        <v>242656</v>
      </c>
      <c r="G405" s="103">
        <v>2200</v>
      </c>
      <c r="H405" s="103">
        <v>129156</v>
      </c>
      <c r="I405" s="103">
        <v>0</v>
      </c>
      <c r="J405" s="103">
        <v>111300</v>
      </c>
      <c r="K405" s="36"/>
      <c r="L405" s="231" t="s">
        <v>2293</v>
      </c>
      <c r="M405" s="94"/>
      <c r="N405" s="222"/>
      <c r="O405" s="96"/>
      <c r="P405" s="46"/>
      <c r="Q405" s="46"/>
      <c r="R405" s="94"/>
      <c r="S405" s="95"/>
      <c r="T405" s="96"/>
      <c r="U405" s="46"/>
    </row>
    <row r="406" spans="1:21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6"/>
        <v>130790</v>
      </c>
      <c r="G406" s="103">
        <v>0</v>
      </c>
      <c r="H406" s="103">
        <v>130790</v>
      </c>
      <c r="I406" s="103">
        <v>0</v>
      </c>
      <c r="J406" s="103">
        <v>0</v>
      </c>
      <c r="K406" s="36"/>
      <c r="L406" s="231" t="s">
        <v>2297</v>
      </c>
      <c r="M406" s="94"/>
      <c r="N406" s="222"/>
      <c r="O406" s="46"/>
      <c r="P406" s="46"/>
      <c r="Q406" s="46"/>
      <c r="R406" s="94"/>
      <c r="S406" s="95"/>
      <c r="T406" s="96"/>
      <c r="U406" s="46"/>
    </row>
    <row r="407" spans="1:21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6"/>
        <v>379858</v>
      </c>
      <c r="G407" s="103">
        <v>0</v>
      </c>
      <c r="H407" s="103">
        <v>230308</v>
      </c>
      <c r="I407" s="103">
        <v>0</v>
      </c>
      <c r="J407" s="103">
        <v>149550</v>
      </c>
      <c r="K407" s="36"/>
      <c r="L407" s="231" t="s">
        <v>2293</v>
      </c>
      <c r="M407" s="94"/>
      <c r="N407" s="222"/>
      <c r="O407" s="46"/>
      <c r="P407" s="46"/>
      <c r="Q407" s="46"/>
      <c r="R407" s="94"/>
      <c r="S407" s="95"/>
      <c r="T407" s="77"/>
      <c r="U407" s="46"/>
    </row>
    <row r="408" spans="1:21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6"/>
        <v>695479</v>
      </c>
      <c r="G408" s="103">
        <v>0</v>
      </c>
      <c r="H408" s="103">
        <v>695479</v>
      </c>
      <c r="I408" s="103">
        <v>0</v>
      </c>
      <c r="J408" s="103">
        <v>0</v>
      </c>
      <c r="K408" s="36"/>
      <c r="L408" s="231" t="s">
        <v>2293</v>
      </c>
      <c r="M408" s="94"/>
      <c r="N408" s="222"/>
      <c r="O408" s="96"/>
      <c r="P408" s="46"/>
      <c r="Q408" s="46"/>
      <c r="R408" s="94"/>
      <c r="S408" s="95"/>
      <c r="T408" s="77"/>
      <c r="U408" s="46"/>
    </row>
    <row r="409" spans="1:21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6"/>
        <v>299233</v>
      </c>
      <c r="G409" s="103">
        <v>0</v>
      </c>
      <c r="H409" s="103">
        <v>228846</v>
      </c>
      <c r="I409" s="103">
        <v>30000</v>
      </c>
      <c r="J409" s="103">
        <v>40387</v>
      </c>
      <c r="K409" s="36"/>
      <c r="L409" s="231" t="s">
        <v>2297</v>
      </c>
      <c r="M409" s="94"/>
      <c r="N409" s="222"/>
      <c r="O409" s="96"/>
      <c r="P409" s="46"/>
      <c r="Q409" s="46"/>
      <c r="R409" s="94"/>
      <c r="S409" s="95"/>
      <c r="T409" s="77"/>
      <c r="U409" s="46"/>
    </row>
    <row r="410" spans="1:21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16"/>
        <v>98865</v>
      </c>
      <c r="G410" s="103">
        <v>0</v>
      </c>
      <c r="H410" s="103">
        <v>98865</v>
      </c>
      <c r="I410" s="103">
        <v>0</v>
      </c>
      <c r="J410" s="103">
        <v>0</v>
      </c>
      <c r="K410" s="36"/>
      <c r="L410" s="231" t="s">
        <v>2291</v>
      </c>
      <c r="M410" s="94"/>
      <c r="N410" s="222"/>
      <c r="O410" s="4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31" t="s">
        <v>9</v>
      </c>
      <c r="M411" s="94"/>
      <c r="N411" s="222"/>
      <c r="O411" s="96"/>
      <c r="P411" s="46"/>
      <c r="Q411" s="46"/>
      <c r="R411" s="94"/>
      <c r="S411" s="95"/>
      <c r="T411" s="96"/>
      <c r="U411" s="46"/>
    </row>
    <row r="412" spans="1:21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aca="true" t="shared" si="17" ref="F412:F438">G412+H412+I412+J412</f>
        <v>854021</v>
      </c>
      <c r="G412" s="103">
        <v>0</v>
      </c>
      <c r="H412" s="103">
        <v>349921</v>
      </c>
      <c r="I412" s="103">
        <v>30600</v>
      </c>
      <c r="J412" s="103">
        <v>473500</v>
      </c>
      <c r="K412" s="36"/>
      <c r="L412" s="231" t="s">
        <v>2293</v>
      </c>
      <c r="M412" s="94"/>
      <c r="N412" s="222"/>
      <c r="O412" s="96"/>
      <c r="P412" s="46"/>
      <c r="Q412" s="46"/>
      <c r="R412" s="94"/>
      <c r="S412" s="95"/>
      <c r="T412" s="96"/>
      <c r="U412" s="46"/>
    </row>
    <row r="413" spans="1:21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17"/>
        <v>31267</v>
      </c>
      <c r="G413" s="103">
        <v>0</v>
      </c>
      <c r="H413" s="103">
        <v>31267</v>
      </c>
      <c r="I413" s="103">
        <v>0</v>
      </c>
      <c r="J413" s="103">
        <v>0</v>
      </c>
      <c r="K413" s="36"/>
      <c r="L413" s="231" t="s">
        <v>2297</v>
      </c>
      <c r="M413" s="94"/>
      <c r="N413" s="222"/>
      <c r="O413" s="96"/>
      <c r="P413" s="46"/>
      <c r="Q413" s="46"/>
      <c r="R413" s="94"/>
      <c r="S413" s="95"/>
      <c r="T413" s="77"/>
      <c r="U413" s="46"/>
    </row>
    <row r="414" spans="1:21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17"/>
        <v>655825</v>
      </c>
      <c r="G414" s="103">
        <v>182000</v>
      </c>
      <c r="H414" s="103">
        <v>138941</v>
      </c>
      <c r="I414" s="103">
        <v>0</v>
      </c>
      <c r="J414" s="103">
        <v>334884</v>
      </c>
      <c r="K414" s="36"/>
      <c r="L414" s="231" t="s">
        <v>2293</v>
      </c>
      <c r="M414" s="94"/>
      <c r="N414" s="222"/>
      <c r="O414" s="96"/>
      <c r="P414" s="46"/>
      <c r="Q414" s="46"/>
      <c r="R414" s="94"/>
      <c r="S414" s="95"/>
      <c r="T414" s="96"/>
      <c r="U414" s="46"/>
    </row>
    <row r="415" spans="1:21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17"/>
        <v>2944922</v>
      </c>
      <c r="G415" s="103">
        <v>0</v>
      </c>
      <c r="H415" s="103">
        <v>352379</v>
      </c>
      <c r="I415" s="103">
        <v>0</v>
      </c>
      <c r="J415" s="103">
        <v>2592543</v>
      </c>
      <c r="K415" s="36"/>
      <c r="L415" s="231" t="s">
        <v>2293</v>
      </c>
      <c r="M415" s="94"/>
      <c r="N415" s="222"/>
      <c r="O415" s="46"/>
      <c r="P415" s="46"/>
      <c r="Q415" s="46"/>
      <c r="R415" s="94"/>
      <c r="S415" s="95"/>
      <c r="T415" s="96"/>
      <c r="U415" s="46"/>
    </row>
    <row r="416" spans="1:21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17"/>
        <v>4075274</v>
      </c>
      <c r="G416" s="103">
        <v>320500</v>
      </c>
      <c r="H416" s="103">
        <v>1262746</v>
      </c>
      <c r="I416" s="103">
        <v>758000</v>
      </c>
      <c r="J416" s="103">
        <v>1734028</v>
      </c>
      <c r="K416" s="36"/>
      <c r="L416" s="231" t="s">
        <v>2293</v>
      </c>
      <c r="M416" s="94"/>
      <c r="N416" s="222"/>
      <c r="O416" s="96"/>
      <c r="P416" s="46"/>
      <c r="Q416" s="46"/>
      <c r="R416" s="94"/>
      <c r="S416" s="95"/>
      <c r="T416" s="96"/>
      <c r="U416" s="46"/>
    </row>
    <row r="417" spans="1:21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17"/>
        <v>90314</v>
      </c>
      <c r="G417" s="103">
        <v>0</v>
      </c>
      <c r="H417" s="103">
        <v>90314</v>
      </c>
      <c r="I417" s="103">
        <v>0</v>
      </c>
      <c r="J417" s="103">
        <v>0</v>
      </c>
      <c r="K417" s="36"/>
      <c r="L417" s="231" t="s">
        <v>2297</v>
      </c>
      <c r="M417" s="94"/>
      <c r="N417" s="222"/>
      <c r="O417" s="96"/>
      <c r="P417" s="46"/>
      <c r="Q417" s="46"/>
      <c r="R417" s="94"/>
      <c r="S417" s="95"/>
      <c r="T417" s="96"/>
      <c r="U417" s="46"/>
    </row>
    <row r="418" spans="1:21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17"/>
        <v>2605786</v>
      </c>
      <c r="G418" s="103">
        <v>1347500</v>
      </c>
      <c r="H418" s="103">
        <v>617786</v>
      </c>
      <c r="I418" s="103">
        <v>640500</v>
      </c>
      <c r="J418" s="103">
        <v>0</v>
      </c>
      <c r="K418" s="36"/>
      <c r="L418" s="231" t="s">
        <v>2293</v>
      </c>
      <c r="M418" s="94"/>
      <c r="N418" s="222"/>
      <c r="O418" s="46"/>
      <c r="P418" s="46"/>
      <c r="Q418" s="46"/>
      <c r="R418" s="94"/>
      <c r="S418" s="95"/>
      <c r="T418" s="96"/>
      <c r="U418" s="46"/>
    </row>
    <row r="419" spans="1:21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7"/>
        <v>559812</v>
      </c>
      <c r="G419" s="103">
        <v>0</v>
      </c>
      <c r="H419" s="103">
        <v>233335</v>
      </c>
      <c r="I419" s="103">
        <v>14250</v>
      </c>
      <c r="J419" s="103">
        <v>312227</v>
      </c>
      <c r="K419" s="36"/>
      <c r="L419" s="231" t="s">
        <v>2293</v>
      </c>
      <c r="M419" s="94"/>
      <c r="N419" s="222"/>
      <c r="O419" s="96"/>
      <c r="P419" s="46"/>
      <c r="Q419" s="46"/>
      <c r="R419" s="94"/>
      <c r="S419" s="95"/>
      <c r="T419" s="96"/>
      <c r="U419" s="46"/>
    </row>
    <row r="420" spans="1:21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7"/>
        <v>904529</v>
      </c>
      <c r="G420" s="103">
        <v>531700</v>
      </c>
      <c r="H420" s="103">
        <v>366929</v>
      </c>
      <c r="I420" s="103">
        <v>0</v>
      </c>
      <c r="J420" s="103">
        <v>5900</v>
      </c>
      <c r="K420" s="36"/>
      <c r="L420" s="231" t="s">
        <v>2293</v>
      </c>
      <c r="M420" s="94"/>
      <c r="N420" s="222"/>
      <c r="O420" s="46"/>
      <c r="P420" s="46"/>
      <c r="Q420" s="46"/>
      <c r="R420" s="94"/>
      <c r="S420" s="95"/>
      <c r="T420" s="96"/>
      <c r="U420" s="46"/>
    </row>
    <row r="421" spans="1:21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7"/>
        <v>269663</v>
      </c>
      <c r="G421" s="103">
        <v>0</v>
      </c>
      <c r="H421" s="103">
        <v>269663</v>
      </c>
      <c r="I421" s="103">
        <v>0</v>
      </c>
      <c r="J421" s="103">
        <v>0</v>
      </c>
      <c r="K421" s="36"/>
      <c r="L421" s="231" t="s">
        <v>2297</v>
      </c>
      <c r="M421" s="94"/>
      <c r="N421" s="222"/>
      <c r="O421" s="96"/>
      <c r="P421" s="46"/>
      <c r="Q421" s="46"/>
      <c r="R421" s="94"/>
      <c r="S421" s="95"/>
      <c r="T421" s="77"/>
      <c r="U421" s="46"/>
    </row>
    <row r="422" spans="1:21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7"/>
        <v>2525423</v>
      </c>
      <c r="G422" s="103">
        <v>549900</v>
      </c>
      <c r="H422" s="103">
        <v>1847376</v>
      </c>
      <c r="I422" s="103">
        <v>0</v>
      </c>
      <c r="J422" s="103">
        <v>128147</v>
      </c>
      <c r="K422" s="36"/>
      <c r="L422" s="231" t="s">
        <v>2297</v>
      </c>
      <c r="M422" s="94"/>
      <c r="N422" s="222"/>
      <c r="O422" s="46"/>
      <c r="P422" s="46"/>
      <c r="Q422" s="46"/>
      <c r="R422" s="94"/>
      <c r="S422" s="95"/>
      <c r="T422" s="77"/>
      <c r="U422" s="46"/>
    </row>
    <row r="423" spans="1:2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7"/>
        <v>391058</v>
      </c>
      <c r="G423" s="103">
        <v>27000</v>
      </c>
      <c r="H423" s="103">
        <v>341946</v>
      </c>
      <c r="I423" s="103">
        <v>0</v>
      </c>
      <c r="J423" s="103">
        <v>22112</v>
      </c>
      <c r="K423" s="36"/>
      <c r="L423" s="231" t="s">
        <v>2297</v>
      </c>
      <c r="M423" s="94"/>
      <c r="N423" s="222"/>
      <c r="O423" s="96"/>
      <c r="P423" s="46"/>
      <c r="Q423" s="46"/>
      <c r="R423" s="94"/>
      <c r="S423" s="95"/>
      <c r="T423" s="77"/>
      <c r="U423" s="46"/>
    </row>
    <row r="424" spans="1:21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7"/>
        <v>447866</v>
      </c>
      <c r="G424" s="103">
        <v>0</v>
      </c>
      <c r="H424" s="103">
        <v>446366</v>
      </c>
      <c r="I424" s="103">
        <v>0</v>
      </c>
      <c r="J424" s="103">
        <v>1500</v>
      </c>
      <c r="K424" s="36"/>
      <c r="L424" s="231" t="s">
        <v>2297</v>
      </c>
      <c r="M424" s="94"/>
      <c r="N424" s="222"/>
      <c r="O424" s="46"/>
      <c r="P424" s="46"/>
      <c r="Q424" s="46"/>
      <c r="R424" s="94"/>
      <c r="S424" s="95"/>
      <c r="T424" s="96"/>
      <c r="U424" s="46"/>
    </row>
    <row r="425" spans="1:21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7"/>
        <v>117000</v>
      </c>
      <c r="G425" s="103">
        <v>0</v>
      </c>
      <c r="H425" s="103">
        <v>113996</v>
      </c>
      <c r="I425" s="103">
        <v>0</v>
      </c>
      <c r="J425" s="103">
        <v>3004</v>
      </c>
      <c r="K425" s="36"/>
      <c r="L425" s="231" t="s">
        <v>2293</v>
      </c>
      <c r="M425" s="94"/>
      <c r="N425" s="222"/>
      <c r="O425" s="46"/>
      <c r="P425" s="46"/>
      <c r="Q425" s="46"/>
      <c r="R425" s="94"/>
      <c r="S425" s="95"/>
      <c r="T425" s="77"/>
      <c r="U425" s="46"/>
    </row>
    <row r="426" spans="1:21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7"/>
        <v>3302092</v>
      </c>
      <c r="G426" s="103">
        <v>750100</v>
      </c>
      <c r="H426" s="103">
        <v>2371767</v>
      </c>
      <c r="I426" s="103">
        <v>0</v>
      </c>
      <c r="J426" s="103">
        <v>180225</v>
      </c>
      <c r="K426" s="36"/>
      <c r="L426" s="231" t="s">
        <v>2297</v>
      </c>
      <c r="M426" s="94"/>
      <c r="N426" s="222"/>
      <c r="O426" s="46"/>
      <c r="P426" s="46"/>
      <c r="Q426" s="46"/>
      <c r="R426" s="94"/>
      <c r="S426" s="95"/>
      <c r="T426" s="96"/>
      <c r="U426" s="46"/>
    </row>
    <row r="427" spans="1:21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7"/>
        <v>2748224</v>
      </c>
      <c r="G427" s="103">
        <v>0</v>
      </c>
      <c r="H427" s="103">
        <v>1660817</v>
      </c>
      <c r="I427" s="103">
        <v>1</v>
      </c>
      <c r="J427" s="103">
        <v>1087406</v>
      </c>
      <c r="K427" s="36"/>
      <c r="L427" s="231" t="s">
        <v>2297</v>
      </c>
      <c r="M427" s="94"/>
      <c r="N427" s="222"/>
      <c r="O427" s="96"/>
      <c r="P427" s="46"/>
      <c r="Q427" s="46"/>
      <c r="R427" s="94"/>
      <c r="S427" s="95"/>
      <c r="T427" s="96"/>
      <c r="U427" s="46"/>
    </row>
    <row r="428" spans="1:21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7"/>
        <v>2956750</v>
      </c>
      <c r="G428" s="103">
        <v>0</v>
      </c>
      <c r="H428" s="103">
        <v>0</v>
      </c>
      <c r="I428" s="103">
        <v>0</v>
      </c>
      <c r="J428" s="103">
        <v>2956750</v>
      </c>
      <c r="K428" s="36"/>
      <c r="L428" s="231" t="s">
        <v>2291</v>
      </c>
      <c r="M428" s="94"/>
      <c r="N428" s="222"/>
      <c r="O428" s="46"/>
      <c r="P428" s="46"/>
      <c r="Q428" s="46"/>
      <c r="R428" s="94"/>
      <c r="S428" s="95"/>
      <c r="T428" s="96"/>
      <c r="U428" s="46"/>
    </row>
    <row r="429" spans="1:21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7"/>
        <v>3246197</v>
      </c>
      <c r="G429" s="103">
        <v>0</v>
      </c>
      <c r="H429" s="103">
        <v>1101576</v>
      </c>
      <c r="I429" s="103">
        <v>0</v>
      </c>
      <c r="J429" s="103">
        <v>2144621</v>
      </c>
      <c r="K429" s="36"/>
      <c r="L429" s="231" t="s">
        <v>2293</v>
      </c>
      <c r="M429" s="94"/>
      <c r="N429" s="222"/>
      <c r="O429" s="96"/>
      <c r="P429" s="46"/>
      <c r="Q429" s="46"/>
      <c r="R429" s="94"/>
      <c r="S429" s="95"/>
      <c r="T429" s="96"/>
      <c r="U429" s="46"/>
    </row>
    <row r="430" spans="1:21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7"/>
        <v>405530</v>
      </c>
      <c r="G430" s="103">
        <v>0</v>
      </c>
      <c r="H430" s="103">
        <v>404427</v>
      </c>
      <c r="I430" s="103">
        <v>0</v>
      </c>
      <c r="J430" s="103">
        <v>1103</v>
      </c>
      <c r="K430" s="36"/>
      <c r="L430" s="231" t="s">
        <v>2293</v>
      </c>
      <c r="M430" s="94"/>
      <c r="N430" s="222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7"/>
        <v>81507</v>
      </c>
      <c r="G431" s="103">
        <v>0</v>
      </c>
      <c r="H431" s="103">
        <v>81507</v>
      </c>
      <c r="I431" s="103">
        <v>0</v>
      </c>
      <c r="J431" s="103">
        <v>0</v>
      </c>
      <c r="K431" s="36"/>
      <c r="L431" s="231" t="s">
        <v>2293</v>
      </c>
      <c r="M431" s="94"/>
      <c r="N431" s="222"/>
      <c r="O431" s="96"/>
      <c r="P431" s="46"/>
      <c r="Q431" s="46"/>
      <c r="R431" s="94"/>
      <c r="S431" s="95"/>
      <c r="T431" s="96"/>
      <c r="U431" s="46"/>
    </row>
    <row r="432" spans="1:21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7"/>
        <v>4121733</v>
      </c>
      <c r="G432" s="103">
        <v>2545600</v>
      </c>
      <c r="H432" s="103">
        <v>818117</v>
      </c>
      <c r="I432" s="103">
        <v>0</v>
      </c>
      <c r="J432" s="103">
        <v>758016</v>
      </c>
      <c r="K432" s="36"/>
      <c r="L432" s="231" t="s">
        <v>2297</v>
      </c>
      <c r="M432" s="94"/>
      <c r="N432" s="222"/>
      <c r="O432" s="46"/>
      <c r="P432" s="46"/>
      <c r="Q432" s="46"/>
      <c r="R432" s="94"/>
      <c r="S432" s="95"/>
      <c r="T432" s="96"/>
      <c r="U432" s="46"/>
    </row>
    <row r="433" spans="1:21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7"/>
        <v>1600</v>
      </c>
      <c r="G433" s="103">
        <v>0</v>
      </c>
      <c r="H433" s="103">
        <v>1600</v>
      </c>
      <c r="I433" s="103">
        <v>0</v>
      </c>
      <c r="J433" s="103">
        <v>0</v>
      </c>
      <c r="K433" s="36"/>
      <c r="L433" s="231" t="s">
        <v>2291</v>
      </c>
      <c r="M433" s="94"/>
      <c r="N433" s="222"/>
      <c r="O433" s="96"/>
      <c r="P433" s="46"/>
      <c r="Q433" s="46"/>
      <c r="R433" s="94"/>
      <c r="S433" s="95"/>
      <c r="T433" s="96"/>
      <c r="U433" s="46"/>
    </row>
    <row r="434" spans="1:21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7"/>
        <v>3261971</v>
      </c>
      <c r="G434" s="103">
        <v>715900</v>
      </c>
      <c r="H434" s="103">
        <v>1180668</v>
      </c>
      <c r="I434" s="103">
        <v>82000</v>
      </c>
      <c r="J434" s="103">
        <v>1283403</v>
      </c>
      <c r="K434" s="36"/>
      <c r="L434" s="231" t="s">
        <v>2297</v>
      </c>
      <c r="M434" s="94"/>
      <c r="N434" s="222"/>
      <c r="O434" s="96"/>
      <c r="P434" s="46"/>
      <c r="Q434" s="46"/>
      <c r="R434" s="94"/>
      <c r="S434" s="95"/>
      <c r="T434" s="77"/>
      <c r="U434" s="46"/>
    </row>
    <row r="435" spans="1:21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7"/>
        <v>312120</v>
      </c>
      <c r="G435" s="103">
        <v>0</v>
      </c>
      <c r="H435" s="103">
        <v>282820</v>
      </c>
      <c r="I435" s="103">
        <v>0</v>
      </c>
      <c r="J435" s="103">
        <v>29300</v>
      </c>
      <c r="K435" s="36"/>
      <c r="L435" s="231" t="s">
        <v>2293</v>
      </c>
      <c r="M435" s="94"/>
      <c r="N435" s="222"/>
      <c r="O435" s="46"/>
      <c r="P435" s="46"/>
      <c r="Q435" s="46"/>
      <c r="R435" s="94"/>
      <c r="S435" s="95"/>
      <c r="T435" s="96"/>
      <c r="U435" s="46"/>
    </row>
    <row r="436" spans="1:21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7"/>
        <v>904661</v>
      </c>
      <c r="G436" s="103">
        <v>0</v>
      </c>
      <c r="H436" s="103">
        <v>594796</v>
      </c>
      <c r="I436" s="103">
        <v>15800</v>
      </c>
      <c r="J436" s="103">
        <v>294065</v>
      </c>
      <c r="K436" s="36"/>
      <c r="L436" s="231" t="s">
        <v>2297</v>
      </c>
      <c r="M436" s="94"/>
      <c r="N436" s="222"/>
      <c r="O436" s="46"/>
      <c r="P436" s="46"/>
      <c r="Q436" s="46"/>
      <c r="R436" s="94"/>
      <c r="S436" s="95"/>
      <c r="T436" s="96"/>
      <c r="U436" s="46"/>
    </row>
    <row r="437" spans="1:21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7"/>
        <v>1026531</v>
      </c>
      <c r="G437" s="103">
        <v>0</v>
      </c>
      <c r="H437" s="103">
        <v>747831</v>
      </c>
      <c r="I437" s="103">
        <v>0</v>
      </c>
      <c r="J437" s="103">
        <v>278700</v>
      </c>
      <c r="K437" s="36"/>
      <c r="L437" s="231" t="s">
        <v>2297</v>
      </c>
      <c r="M437" s="94"/>
      <c r="N437" s="222"/>
      <c r="O437" s="96"/>
      <c r="P437" s="46"/>
      <c r="Q437" s="46"/>
      <c r="R437" s="94"/>
      <c r="S437" s="95"/>
      <c r="T437" s="96"/>
      <c r="U437" s="46"/>
    </row>
    <row r="438" spans="1:21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7"/>
        <v>39829</v>
      </c>
      <c r="G438" s="103">
        <v>0</v>
      </c>
      <c r="H438" s="103">
        <v>37329</v>
      </c>
      <c r="I438" s="103">
        <v>0</v>
      </c>
      <c r="J438" s="103">
        <v>2500</v>
      </c>
      <c r="K438" s="36"/>
      <c r="L438" s="231" t="s">
        <v>2293</v>
      </c>
      <c r="M438" s="94"/>
      <c r="N438" s="222"/>
      <c r="O438" s="96"/>
      <c r="P438" s="46"/>
      <c r="Q438" s="46"/>
      <c r="R438" s="94"/>
      <c r="S438" s="95"/>
      <c r="T438" s="96"/>
      <c r="U438" s="46"/>
    </row>
    <row r="439" spans="1:21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 t="s">
        <v>9</v>
      </c>
      <c r="G439" s="102" t="s">
        <v>9</v>
      </c>
      <c r="H439" s="102" t="s">
        <v>9</v>
      </c>
      <c r="I439" s="102" t="s">
        <v>9</v>
      </c>
      <c r="J439" s="102" t="s">
        <v>9</v>
      </c>
      <c r="K439" s="36"/>
      <c r="L439" s="231" t="s">
        <v>9</v>
      </c>
      <c r="M439" s="94"/>
      <c r="N439" s="222"/>
      <c r="O439" s="96"/>
      <c r="P439" s="46"/>
      <c r="Q439" s="46"/>
      <c r="R439" s="94"/>
      <c r="S439" s="95"/>
      <c r="T439" s="96"/>
      <c r="U439" s="46"/>
    </row>
    <row r="440" spans="1:21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aca="true" t="shared" si="18" ref="F440:F447">G440+H440+I440+J440</f>
        <v>2613484</v>
      </c>
      <c r="G440" s="103">
        <v>1514400</v>
      </c>
      <c r="H440" s="103">
        <v>1054984</v>
      </c>
      <c r="I440" s="103">
        <v>22100</v>
      </c>
      <c r="J440" s="103">
        <v>22000</v>
      </c>
      <c r="K440" s="36"/>
      <c r="L440" s="231" t="s">
        <v>2293</v>
      </c>
      <c r="M440" s="94"/>
      <c r="N440" s="222"/>
      <c r="O440" s="96"/>
      <c r="P440" s="46"/>
      <c r="Q440" s="46"/>
      <c r="R440" s="94"/>
      <c r="S440" s="95"/>
      <c r="T440" s="96"/>
      <c r="U440" s="46"/>
    </row>
    <row r="441" spans="1:21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8"/>
        <v>1560482</v>
      </c>
      <c r="G441" s="103">
        <v>95500</v>
      </c>
      <c r="H441" s="103">
        <v>730112</v>
      </c>
      <c r="I441" s="103">
        <v>0</v>
      </c>
      <c r="J441" s="103">
        <v>734870</v>
      </c>
      <c r="K441" s="36"/>
      <c r="L441" s="231" t="s">
        <v>2293</v>
      </c>
      <c r="M441" s="94"/>
      <c r="N441" s="222"/>
      <c r="O441" s="46"/>
      <c r="P441" s="46"/>
      <c r="Q441" s="46"/>
      <c r="R441" s="94"/>
      <c r="S441" s="95"/>
      <c r="T441" s="96"/>
      <c r="U441" s="46"/>
    </row>
    <row r="442" spans="1:21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8"/>
        <v>13625</v>
      </c>
      <c r="G442" s="103">
        <v>0</v>
      </c>
      <c r="H442" s="103">
        <v>13625</v>
      </c>
      <c r="I442" s="103">
        <v>0</v>
      </c>
      <c r="J442" s="103">
        <v>0</v>
      </c>
      <c r="K442" s="36"/>
      <c r="L442" s="231" t="s">
        <v>2293</v>
      </c>
      <c r="M442" s="94"/>
      <c r="N442" s="222"/>
      <c r="O442" s="96"/>
      <c r="P442" s="46"/>
      <c r="Q442" s="46"/>
      <c r="R442" s="94"/>
      <c r="S442" s="95"/>
      <c r="T442" s="77"/>
      <c r="U442" s="46"/>
    </row>
    <row r="443" spans="1:21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8"/>
        <v>38191</v>
      </c>
      <c r="G443" s="103">
        <v>0</v>
      </c>
      <c r="H443" s="103">
        <v>38191</v>
      </c>
      <c r="I443" s="103">
        <v>0</v>
      </c>
      <c r="J443" s="103">
        <v>0</v>
      </c>
      <c r="K443" s="36"/>
      <c r="L443" s="231" t="s">
        <v>2297</v>
      </c>
      <c r="M443" s="94"/>
      <c r="N443" s="222"/>
      <c r="O443" s="46"/>
      <c r="P443" s="46"/>
      <c r="Q443" s="46"/>
      <c r="R443" s="94"/>
      <c r="S443" s="95"/>
      <c r="T443" s="96"/>
      <c r="U443" s="46"/>
    </row>
    <row r="444" spans="1:21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8"/>
        <v>773115</v>
      </c>
      <c r="G444" s="103">
        <v>0</v>
      </c>
      <c r="H444" s="103">
        <v>450865</v>
      </c>
      <c r="I444" s="103">
        <v>0</v>
      </c>
      <c r="J444" s="103">
        <v>322250</v>
      </c>
      <c r="K444" s="36"/>
      <c r="L444" s="231" t="s">
        <v>2293</v>
      </c>
      <c r="M444" s="94"/>
      <c r="N444" s="222"/>
      <c r="O444" s="96"/>
      <c r="P444" s="46"/>
      <c r="Q444" s="46"/>
      <c r="R444" s="94"/>
      <c r="S444" s="95"/>
      <c r="T444" s="96"/>
      <c r="U444" s="46"/>
    </row>
    <row r="445" spans="1:21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8"/>
        <v>1686016</v>
      </c>
      <c r="G445" s="103">
        <v>1356000</v>
      </c>
      <c r="H445" s="103">
        <v>263466</v>
      </c>
      <c r="I445" s="103">
        <v>0</v>
      </c>
      <c r="J445" s="103">
        <v>66550</v>
      </c>
      <c r="K445" s="36"/>
      <c r="L445" s="231" t="s">
        <v>2293</v>
      </c>
      <c r="M445" s="94"/>
      <c r="N445" s="222"/>
      <c r="O445" s="46"/>
      <c r="P445" s="46"/>
      <c r="Q445" s="46"/>
      <c r="R445" s="94"/>
      <c r="S445" s="95"/>
      <c r="T445" s="77"/>
      <c r="U445" s="46"/>
    </row>
    <row r="446" spans="1:21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18"/>
        <v>17233141</v>
      </c>
      <c r="G446" s="103">
        <v>903756</v>
      </c>
      <c r="H446" s="103">
        <v>1113185</v>
      </c>
      <c r="I446" s="103">
        <v>15196200</v>
      </c>
      <c r="J446" s="103">
        <v>20000</v>
      </c>
      <c r="K446" s="36"/>
      <c r="L446" s="231" t="s">
        <v>2293</v>
      </c>
      <c r="M446" s="94"/>
      <c r="N446" s="222"/>
      <c r="O446" s="46"/>
      <c r="P446" s="46"/>
      <c r="Q446" s="46"/>
      <c r="R446" s="94"/>
      <c r="S446" s="95"/>
      <c r="T446" s="96"/>
      <c r="U446" s="46"/>
    </row>
    <row r="447" spans="1:21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18"/>
        <v>3619961</v>
      </c>
      <c r="G447" s="103">
        <v>1127650</v>
      </c>
      <c r="H447" s="103">
        <v>764644</v>
      </c>
      <c r="I447" s="103">
        <v>1651242</v>
      </c>
      <c r="J447" s="103">
        <v>76425</v>
      </c>
      <c r="K447" s="36"/>
      <c r="L447" s="231" t="s">
        <v>2293</v>
      </c>
      <c r="M447" s="94"/>
      <c r="N447" s="222"/>
      <c r="O447" s="46"/>
      <c r="P447" s="46"/>
      <c r="Q447" s="46"/>
      <c r="R447" s="94"/>
      <c r="S447" s="95"/>
      <c r="T447" s="96"/>
      <c r="U447" s="46"/>
    </row>
    <row r="448" spans="1:21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 t="s">
        <v>9</v>
      </c>
      <c r="G448" s="102" t="s">
        <v>9</v>
      </c>
      <c r="H448" s="102" t="s">
        <v>9</v>
      </c>
      <c r="I448" s="102" t="s">
        <v>9</v>
      </c>
      <c r="J448" s="102" t="s">
        <v>9</v>
      </c>
      <c r="K448" s="62"/>
      <c r="L448" s="231" t="s">
        <v>9</v>
      </c>
      <c r="M448" s="94"/>
      <c r="N448" s="222"/>
      <c r="O448" s="96"/>
      <c r="P448" s="46"/>
      <c r="Q448" s="46"/>
      <c r="R448" s="94"/>
      <c r="S448" s="95"/>
      <c r="T448" s="77"/>
      <c r="U448" s="46"/>
    </row>
    <row r="449" spans="1:21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>G449+H449+I449+J449</f>
        <v>4176657</v>
      </c>
      <c r="G449" s="103">
        <v>2255247</v>
      </c>
      <c r="H449" s="103">
        <v>1814810</v>
      </c>
      <c r="I449" s="103">
        <v>0</v>
      </c>
      <c r="J449" s="103">
        <v>106600</v>
      </c>
      <c r="K449" s="36"/>
      <c r="L449" s="231" t="s">
        <v>2293</v>
      </c>
      <c r="M449" s="94"/>
      <c r="N449" s="222"/>
      <c r="O449" s="96"/>
      <c r="P449" s="46"/>
      <c r="Q449" s="46"/>
      <c r="R449" s="94"/>
      <c r="S449" s="95"/>
      <c r="T449" s="77"/>
      <c r="U449" s="46"/>
    </row>
    <row r="450" spans="1:21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>G450+H450+I450+J450</f>
        <v>10004965</v>
      </c>
      <c r="G450" s="103">
        <v>7412236</v>
      </c>
      <c r="H450" s="103">
        <v>1697435</v>
      </c>
      <c r="I450" s="103">
        <v>0</v>
      </c>
      <c r="J450" s="103">
        <v>895294</v>
      </c>
      <c r="K450" s="36"/>
      <c r="L450" s="231" t="s">
        <v>2293</v>
      </c>
      <c r="M450" s="94"/>
      <c r="N450" s="222"/>
      <c r="O450" s="46"/>
      <c r="P450" s="46"/>
      <c r="Q450" s="46"/>
      <c r="R450" s="94"/>
      <c r="S450" s="95"/>
      <c r="T450" s="96"/>
      <c r="U450" s="46"/>
    </row>
    <row r="451" spans="1:21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>G451+H451+I451+J451</f>
        <v>15295043</v>
      </c>
      <c r="G451" s="103">
        <v>7790926</v>
      </c>
      <c r="H451" s="103">
        <v>2623845</v>
      </c>
      <c r="I451" s="103">
        <v>2057242</v>
      </c>
      <c r="J451" s="103">
        <v>2823030</v>
      </c>
      <c r="K451" s="36"/>
      <c r="L451" s="231" t="s">
        <v>2293</v>
      </c>
      <c r="M451" s="94"/>
      <c r="N451" s="222"/>
      <c r="O451" s="46"/>
      <c r="P451" s="46"/>
      <c r="Q451" s="46"/>
      <c r="R451" s="94"/>
      <c r="S451" s="95"/>
      <c r="T451" s="96"/>
      <c r="U451" s="46"/>
    </row>
    <row r="452" spans="1:21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>G452+H452+I452+J452</f>
        <v>322000</v>
      </c>
      <c r="G452" s="103">
        <v>269000</v>
      </c>
      <c r="H452" s="103">
        <v>43000</v>
      </c>
      <c r="I452" s="103">
        <v>0</v>
      </c>
      <c r="J452" s="103">
        <v>10000</v>
      </c>
      <c r="K452" s="36"/>
      <c r="L452" s="231" t="s">
        <v>2293</v>
      </c>
      <c r="M452" s="94"/>
      <c r="N452" s="222"/>
      <c r="O452" s="46"/>
      <c r="P452" s="46"/>
      <c r="Q452" s="46"/>
      <c r="R452" s="94"/>
      <c r="S452" s="95"/>
      <c r="T452" s="96"/>
      <c r="U452" s="46"/>
    </row>
    <row r="453" spans="1:21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 t="s">
        <v>9</v>
      </c>
      <c r="G453" s="102" t="s">
        <v>9</v>
      </c>
      <c r="H453" s="102" t="s">
        <v>9</v>
      </c>
      <c r="I453" s="102" t="s">
        <v>9</v>
      </c>
      <c r="J453" s="102" t="s">
        <v>9</v>
      </c>
      <c r="K453" s="36"/>
      <c r="L453" s="231" t="s">
        <v>9</v>
      </c>
      <c r="M453" s="94"/>
      <c r="N453" s="222"/>
      <c r="O453" s="46"/>
      <c r="P453" s="46"/>
      <c r="Q453" s="46"/>
      <c r="R453" s="94"/>
      <c r="S453" s="95"/>
      <c r="T453" s="96"/>
      <c r="U453" s="46"/>
    </row>
    <row r="454" spans="1:21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>G454+H454+I454+J454</f>
        <v>264512</v>
      </c>
      <c r="G454" s="103">
        <v>0</v>
      </c>
      <c r="H454" s="103">
        <v>264512</v>
      </c>
      <c r="I454" s="103">
        <v>0</v>
      </c>
      <c r="J454" s="103">
        <v>0</v>
      </c>
      <c r="K454" s="36"/>
      <c r="L454" s="231" t="s">
        <v>2297</v>
      </c>
      <c r="M454" s="94"/>
      <c r="N454" s="222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 t="s">
        <v>9</v>
      </c>
      <c r="G455" s="102" t="s">
        <v>9</v>
      </c>
      <c r="H455" s="102" t="s">
        <v>9</v>
      </c>
      <c r="I455" s="102" t="s">
        <v>9</v>
      </c>
      <c r="J455" s="102" t="s">
        <v>9</v>
      </c>
      <c r="K455" s="36"/>
      <c r="L455" s="231" t="s">
        <v>9</v>
      </c>
      <c r="M455" s="94"/>
      <c r="N455" s="222"/>
      <c r="O455" s="46"/>
      <c r="P455" s="46"/>
      <c r="Q455" s="46"/>
      <c r="R455" s="94"/>
      <c r="S455" s="95"/>
      <c r="T455" s="77"/>
      <c r="U455" s="46"/>
    </row>
    <row r="456" spans="1:21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>G456+H456+I456+J456</f>
        <v>1758088</v>
      </c>
      <c r="G456" s="103">
        <v>533700</v>
      </c>
      <c r="H456" s="103">
        <v>1196387</v>
      </c>
      <c r="I456" s="103">
        <v>0</v>
      </c>
      <c r="J456" s="103">
        <v>28001</v>
      </c>
      <c r="K456" s="36"/>
      <c r="L456" s="231" t="s">
        <v>2293</v>
      </c>
      <c r="M456" s="94"/>
      <c r="N456" s="222"/>
      <c r="O456" s="46"/>
      <c r="P456" s="46"/>
      <c r="Q456" s="46"/>
      <c r="R456" s="94"/>
      <c r="S456" s="95"/>
      <c r="T456" s="96"/>
      <c r="U456" s="46"/>
    </row>
    <row r="457" spans="1:21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>G457+H457+I457+J457</f>
        <v>17245</v>
      </c>
      <c r="G457" s="103">
        <v>0</v>
      </c>
      <c r="H457" s="103">
        <v>12980</v>
      </c>
      <c r="I457" s="103">
        <v>0</v>
      </c>
      <c r="J457" s="103">
        <v>4265</v>
      </c>
      <c r="K457" s="36"/>
      <c r="L457" s="231" t="s">
        <v>2293</v>
      </c>
      <c r="M457" s="94"/>
      <c r="N457" s="222"/>
      <c r="O457" s="4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>G458+H458+I458+J458</f>
        <v>110588</v>
      </c>
      <c r="G458" s="103">
        <v>0</v>
      </c>
      <c r="H458" s="103">
        <v>94526</v>
      </c>
      <c r="I458" s="103">
        <v>0</v>
      </c>
      <c r="J458" s="103">
        <v>16062</v>
      </c>
      <c r="K458" s="36"/>
      <c r="L458" s="231" t="s">
        <v>2297</v>
      </c>
      <c r="M458" s="94"/>
      <c r="N458" s="222"/>
      <c r="O458" s="96"/>
      <c r="P458" s="46"/>
      <c r="Q458" s="46"/>
      <c r="R458" s="94"/>
      <c r="S458" s="95"/>
      <c r="T458" s="96"/>
      <c r="U458" s="46"/>
    </row>
    <row r="459" spans="1:2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 t="s">
        <v>9</v>
      </c>
      <c r="G459" s="102" t="s">
        <v>9</v>
      </c>
      <c r="H459" s="102" t="s">
        <v>9</v>
      </c>
      <c r="I459" s="102" t="s">
        <v>9</v>
      </c>
      <c r="J459" s="102" t="s">
        <v>9</v>
      </c>
      <c r="K459" s="36"/>
      <c r="L459" s="231" t="s">
        <v>9</v>
      </c>
      <c r="M459" s="94"/>
      <c r="N459" s="222"/>
      <c r="O459" s="46"/>
      <c r="P459" s="46"/>
      <c r="Q459" s="46"/>
      <c r="R459" s="94"/>
      <c r="S459" s="95"/>
      <c r="T459" s="77"/>
      <c r="U459" s="46"/>
    </row>
    <row r="460" spans="1:21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>G460+H460+I460+J460</f>
        <v>1526410</v>
      </c>
      <c r="G460" s="103">
        <v>1053250</v>
      </c>
      <c r="H460" s="103">
        <v>465660</v>
      </c>
      <c r="I460" s="103">
        <v>0</v>
      </c>
      <c r="J460" s="103">
        <v>7500</v>
      </c>
      <c r="K460" s="36"/>
      <c r="L460" s="231" t="s">
        <v>2297</v>
      </c>
      <c r="M460" s="94"/>
      <c r="N460" s="222"/>
      <c r="O460" s="46"/>
      <c r="P460" s="46"/>
      <c r="Q460" s="46"/>
      <c r="R460" s="94"/>
      <c r="S460" s="95"/>
      <c r="T460" s="96"/>
      <c r="U460" s="46"/>
    </row>
    <row r="461" spans="1:21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>G461+H461+I461+J461</f>
        <v>8119489</v>
      </c>
      <c r="G461" s="103">
        <v>6788418</v>
      </c>
      <c r="H461" s="103">
        <v>1325071</v>
      </c>
      <c r="I461" s="103">
        <v>0</v>
      </c>
      <c r="J461" s="103">
        <v>6000</v>
      </c>
      <c r="K461" s="36"/>
      <c r="L461" s="231" t="s">
        <v>2293</v>
      </c>
      <c r="M461" s="94"/>
      <c r="N461" s="222"/>
      <c r="O461" s="46"/>
      <c r="P461" s="46"/>
      <c r="Q461" s="46"/>
      <c r="R461" s="94"/>
      <c r="S461" s="95"/>
      <c r="T461" s="77"/>
      <c r="U461" s="46"/>
    </row>
    <row r="462" spans="1:21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>G462+H462+I462+J462</f>
        <v>3261729</v>
      </c>
      <c r="G462" s="103">
        <v>1346100</v>
      </c>
      <c r="H462" s="103">
        <v>970529</v>
      </c>
      <c r="I462" s="103">
        <v>21000</v>
      </c>
      <c r="J462" s="103">
        <v>924100</v>
      </c>
      <c r="K462" s="36"/>
      <c r="L462" s="231" t="s">
        <v>2293</v>
      </c>
      <c r="M462" s="94"/>
      <c r="N462" s="222"/>
      <c r="O462" s="96"/>
      <c r="P462" s="46"/>
      <c r="Q462" s="46"/>
      <c r="R462" s="94"/>
      <c r="S462" s="95"/>
      <c r="T462" s="96"/>
      <c r="U462" s="46"/>
    </row>
    <row r="463" spans="1:21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>G463+H463+I463+J463</f>
        <v>1675351</v>
      </c>
      <c r="G463" s="103">
        <v>1580200</v>
      </c>
      <c r="H463" s="103">
        <v>92150</v>
      </c>
      <c r="I463" s="103">
        <v>0</v>
      </c>
      <c r="J463" s="103">
        <v>3001</v>
      </c>
      <c r="K463" s="36"/>
      <c r="L463" s="231" t="s">
        <v>2293</v>
      </c>
      <c r="M463" s="94"/>
      <c r="N463" s="222"/>
      <c r="O463" s="96"/>
      <c r="P463" s="46"/>
      <c r="Q463" s="46"/>
      <c r="R463" s="94"/>
      <c r="S463" s="95"/>
      <c r="T463" s="77"/>
      <c r="U463" s="46"/>
    </row>
    <row r="464" spans="1:21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 t="s">
        <v>9</v>
      </c>
      <c r="G464" s="102" t="s">
        <v>9</v>
      </c>
      <c r="H464" s="102" t="s">
        <v>9</v>
      </c>
      <c r="I464" s="102" t="s">
        <v>9</v>
      </c>
      <c r="J464" s="102" t="s">
        <v>9</v>
      </c>
      <c r="K464" s="36"/>
      <c r="L464" s="231" t="s">
        <v>9</v>
      </c>
      <c r="M464" s="94"/>
      <c r="N464" s="222"/>
      <c r="O464" s="46"/>
      <c r="P464" s="46"/>
      <c r="Q464" s="46"/>
      <c r="R464" s="94"/>
      <c r="S464" s="95"/>
      <c r="T464" s="96"/>
      <c r="U464" s="46"/>
    </row>
    <row r="465" spans="1:21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 t="s">
        <v>9</v>
      </c>
      <c r="G465" s="102" t="s">
        <v>9</v>
      </c>
      <c r="H465" s="102" t="s">
        <v>9</v>
      </c>
      <c r="I465" s="102" t="s">
        <v>9</v>
      </c>
      <c r="J465" s="102" t="s">
        <v>9</v>
      </c>
      <c r="K465" s="36"/>
      <c r="L465" s="231" t="s">
        <v>9</v>
      </c>
      <c r="M465" s="94"/>
      <c r="N465" s="222"/>
      <c r="O465" s="4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31" t="s">
        <v>9</v>
      </c>
      <c r="M466" s="94"/>
      <c r="N466" s="222"/>
      <c r="O466" s="46"/>
      <c r="P466" s="46"/>
      <c r="Q466" s="46"/>
      <c r="R466" s="94"/>
      <c r="S466" s="95"/>
      <c r="T466" s="96"/>
      <c r="U466" s="46"/>
    </row>
    <row r="467" spans="1:21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>G467+H467+I467+J467</f>
        <v>2703119</v>
      </c>
      <c r="G467" s="103">
        <v>2444680</v>
      </c>
      <c r="H467" s="103">
        <v>191439</v>
      </c>
      <c r="I467" s="103">
        <v>0</v>
      </c>
      <c r="J467" s="103">
        <v>67000</v>
      </c>
      <c r="K467" s="36"/>
      <c r="L467" s="231" t="s">
        <v>2297</v>
      </c>
      <c r="M467" s="94"/>
      <c r="N467" s="222"/>
      <c r="O467" s="46"/>
      <c r="P467" s="46"/>
      <c r="Q467" s="46"/>
      <c r="R467" s="94"/>
      <c r="S467" s="95"/>
      <c r="T467" s="96"/>
      <c r="U467" s="46"/>
    </row>
    <row r="468" spans="1:21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>G468+H468+I468+J468</f>
        <v>1307952</v>
      </c>
      <c r="G468" s="103">
        <v>530001</v>
      </c>
      <c r="H468" s="103">
        <v>612407</v>
      </c>
      <c r="I468" s="103">
        <v>0</v>
      </c>
      <c r="J468" s="103">
        <v>165544</v>
      </c>
      <c r="K468" s="36"/>
      <c r="L468" s="231" t="s">
        <v>2293</v>
      </c>
      <c r="M468" s="94"/>
      <c r="N468" s="222"/>
      <c r="O468" s="96"/>
      <c r="P468" s="46"/>
      <c r="Q468" s="46"/>
      <c r="R468" s="94"/>
      <c r="S468" s="95"/>
      <c r="T468" s="96"/>
      <c r="U468" s="46"/>
    </row>
    <row r="469" spans="1:21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 t="s">
        <v>9</v>
      </c>
      <c r="G469" s="102" t="s">
        <v>9</v>
      </c>
      <c r="H469" s="102" t="s">
        <v>9</v>
      </c>
      <c r="I469" s="102" t="s">
        <v>9</v>
      </c>
      <c r="J469" s="102" t="s">
        <v>9</v>
      </c>
      <c r="K469" s="36"/>
      <c r="L469" s="231" t="s">
        <v>9</v>
      </c>
      <c r="M469" s="94"/>
      <c r="N469" s="222"/>
      <c r="O469" s="96"/>
      <c r="P469" s="46"/>
      <c r="Q469" s="46"/>
      <c r="R469" s="94"/>
      <c r="S469" s="95"/>
      <c r="T469" s="96"/>
      <c r="U469" s="46"/>
    </row>
    <row r="470" spans="1:21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>G470+H470+I470+J470</f>
        <v>295950</v>
      </c>
      <c r="G470" s="103">
        <v>0</v>
      </c>
      <c r="H470" s="103">
        <v>204950</v>
      </c>
      <c r="I470" s="103">
        <v>0</v>
      </c>
      <c r="J470" s="103">
        <v>91000</v>
      </c>
      <c r="K470" s="36"/>
      <c r="L470" s="231" t="s">
        <v>2293</v>
      </c>
      <c r="M470" s="94"/>
      <c r="N470" s="222"/>
      <c r="O470" s="46"/>
      <c r="P470" s="46"/>
      <c r="Q470" s="46"/>
      <c r="R470" s="94"/>
      <c r="S470" s="95"/>
      <c r="T470" s="96"/>
      <c r="U470" s="46"/>
    </row>
    <row r="471" spans="1:21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 t="s">
        <v>9</v>
      </c>
      <c r="G471" s="102" t="s">
        <v>9</v>
      </c>
      <c r="H471" s="102" t="s">
        <v>9</v>
      </c>
      <c r="I471" s="102" t="s">
        <v>9</v>
      </c>
      <c r="J471" s="102" t="s">
        <v>9</v>
      </c>
      <c r="K471" s="36"/>
      <c r="L471" s="231" t="s">
        <v>9</v>
      </c>
      <c r="M471" s="94"/>
      <c r="N471" s="222"/>
      <c r="O471" s="96"/>
      <c r="P471" s="46"/>
      <c r="Q471" s="46"/>
      <c r="R471" s="94"/>
      <c r="S471" s="95"/>
      <c r="T471" s="96"/>
      <c r="U471" s="46"/>
    </row>
    <row r="472" spans="1:21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>G472+H472+I472+J472</f>
        <v>1884600</v>
      </c>
      <c r="G472" s="103">
        <v>999400</v>
      </c>
      <c r="H472" s="103">
        <v>85000</v>
      </c>
      <c r="I472" s="103">
        <v>722150</v>
      </c>
      <c r="J472" s="103">
        <v>78050</v>
      </c>
      <c r="K472" s="36"/>
      <c r="L472" s="231" t="s">
        <v>2297</v>
      </c>
      <c r="M472" s="94"/>
      <c r="N472" s="222"/>
      <c r="O472" s="46"/>
      <c r="P472" s="46"/>
      <c r="Q472" s="46"/>
      <c r="R472" s="94"/>
      <c r="S472" s="95"/>
      <c r="T472" s="96"/>
      <c r="U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>G473+H473+I473+J473</f>
        <v>123398</v>
      </c>
      <c r="G473" s="103">
        <v>0</v>
      </c>
      <c r="H473" s="103">
        <v>38797</v>
      </c>
      <c r="I473" s="103">
        <v>0</v>
      </c>
      <c r="J473" s="103">
        <v>84601</v>
      </c>
      <c r="K473" s="36"/>
      <c r="L473" s="231" t="s">
        <v>2293</v>
      </c>
      <c r="M473" s="94"/>
      <c r="N473" s="222"/>
      <c r="O473" s="96"/>
      <c r="P473" s="46"/>
      <c r="Q473" s="46"/>
      <c r="R473" s="94"/>
      <c r="S473" s="95"/>
      <c r="T473" s="9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>G474+H474+I474+J474</f>
        <v>11589529</v>
      </c>
      <c r="G474" s="103">
        <v>4604768</v>
      </c>
      <c r="H474" s="103">
        <v>999969</v>
      </c>
      <c r="I474" s="103">
        <v>5110000</v>
      </c>
      <c r="J474" s="103">
        <v>874792</v>
      </c>
      <c r="K474" s="36"/>
      <c r="L474" s="231" t="s">
        <v>2293</v>
      </c>
      <c r="M474" s="94"/>
      <c r="N474" s="222"/>
      <c r="O474" s="96"/>
      <c r="P474" s="46"/>
      <c r="Q474" s="46"/>
      <c r="R474" s="94"/>
      <c r="S474" s="95"/>
      <c r="T474" s="9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 t="s">
        <v>9</v>
      </c>
      <c r="G475" s="102" t="s">
        <v>9</v>
      </c>
      <c r="H475" s="102" t="s">
        <v>9</v>
      </c>
      <c r="I475" s="102" t="s">
        <v>9</v>
      </c>
      <c r="J475" s="102" t="s">
        <v>9</v>
      </c>
      <c r="K475" s="36"/>
      <c r="L475" s="231" t="s">
        <v>9</v>
      </c>
      <c r="M475" s="94"/>
      <c r="N475" s="222"/>
      <c r="O475" s="4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31" t="s">
        <v>9</v>
      </c>
      <c r="M476" s="94"/>
      <c r="N476" s="222"/>
      <c r="O476" s="96"/>
      <c r="P476" s="46"/>
      <c r="Q476" s="46"/>
      <c r="R476" s="94"/>
      <c r="S476" s="95"/>
      <c r="T476" s="9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aca="true" t="shared" si="19" ref="F477:F484">G477+H477+I477+J477</f>
        <v>7009054</v>
      </c>
      <c r="G477" s="103">
        <v>4411970</v>
      </c>
      <c r="H477" s="103">
        <v>693618</v>
      </c>
      <c r="I477" s="103">
        <v>1688501</v>
      </c>
      <c r="J477" s="103">
        <v>214965</v>
      </c>
      <c r="K477" s="36"/>
      <c r="L477" s="231" t="s">
        <v>2293</v>
      </c>
      <c r="M477" s="94"/>
      <c r="N477" s="222"/>
      <c r="O477" s="46"/>
      <c r="P477" s="46"/>
      <c r="Q477" s="46"/>
      <c r="R477" s="94"/>
      <c r="S477" s="95"/>
      <c r="T477" s="96"/>
      <c r="U477" s="46"/>
    </row>
    <row r="478" spans="1:2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19"/>
        <v>127068</v>
      </c>
      <c r="G478" s="103">
        <v>0</v>
      </c>
      <c r="H478" s="103">
        <v>126568</v>
      </c>
      <c r="I478" s="103">
        <v>0</v>
      </c>
      <c r="J478" s="103">
        <v>500</v>
      </c>
      <c r="K478" s="36"/>
      <c r="L478" s="231" t="s">
        <v>2293</v>
      </c>
      <c r="M478" s="94"/>
      <c r="N478" s="222"/>
      <c r="O478" s="46"/>
      <c r="P478" s="46"/>
      <c r="Q478" s="46"/>
      <c r="R478" s="94"/>
      <c r="S478" s="95"/>
      <c r="T478" s="77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19"/>
        <v>4120630</v>
      </c>
      <c r="G479" s="103">
        <v>703000</v>
      </c>
      <c r="H479" s="103">
        <v>1143287</v>
      </c>
      <c r="I479" s="103">
        <v>200952</v>
      </c>
      <c r="J479" s="103">
        <v>2073391</v>
      </c>
      <c r="K479" s="36"/>
      <c r="L479" s="231" t="s">
        <v>2297</v>
      </c>
      <c r="M479" s="94"/>
      <c r="N479" s="222"/>
      <c r="O479" s="46"/>
      <c r="P479" s="46"/>
      <c r="Q479" s="46"/>
      <c r="R479" s="94"/>
      <c r="S479" s="95"/>
      <c r="T479" s="9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19"/>
        <v>221433</v>
      </c>
      <c r="G480" s="103">
        <v>0</v>
      </c>
      <c r="H480" s="103">
        <v>214233</v>
      </c>
      <c r="I480" s="103">
        <v>0</v>
      </c>
      <c r="J480" s="103">
        <v>7200</v>
      </c>
      <c r="K480" s="36"/>
      <c r="L480" s="231" t="s">
        <v>2293</v>
      </c>
      <c r="M480" s="94"/>
      <c r="N480" s="222"/>
      <c r="O480" s="4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19"/>
        <v>767736</v>
      </c>
      <c r="G481" s="103">
        <v>0</v>
      </c>
      <c r="H481" s="103">
        <v>767736</v>
      </c>
      <c r="I481" s="103">
        <v>0</v>
      </c>
      <c r="J481" s="103">
        <v>0</v>
      </c>
      <c r="K481" s="36"/>
      <c r="L481" s="231" t="s">
        <v>2293</v>
      </c>
      <c r="M481" s="94"/>
      <c r="N481" s="222"/>
      <c r="O481" s="96"/>
      <c r="P481" s="46"/>
      <c r="Q481" s="46"/>
      <c r="R481" s="94"/>
      <c r="S481" s="95"/>
      <c r="T481" s="77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9"/>
        <v>322338</v>
      </c>
      <c r="G482" s="103">
        <v>0</v>
      </c>
      <c r="H482" s="103">
        <v>284608</v>
      </c>
      <c r="I482" s="103">
        <v>0</v>
      </c>
      <c r="J482" s="103">
        <v>37730</v>
      </c>
      <c r="K482" s="36"/>
      <c r="L482" s="231" t="s">
        <v>2297</v>
      </c>
      <c r="M482" s="94"/>
      <c r="N482" s="222"/>
      <c r="O482" s="46"/>
      <c r="P482" s="46"/>
      <c r="Q482" s="46"/>
      <c r="R482" s="94"/>
      <c r="S482" s="95"/>
      <c r="T482" s="9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9"/>
        <v>153136</v>
      </c>
      <c r="G483" s="103">
        <v>0</v>
      </c>
      <c r="H483" s="103">
        <v>144836</v>
      </c>
      <c r="I483" s="103">
        <v>0</v>
      </c>
      <c r="J483" s="103">
        <v>8300</v>
      </c>
      <c r="K483" s="36"/>
      <c r="L483" s="231" t="s">
        <v>2293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9"/>
        <v>4088588</v>
      </c>
      <c r="G484" s="103">
        <v>3403800</v>
      </c>
      <c r="H484" s="103">
        <v>578588</v>
      </c>
      <c r="I484" s="103">
        <v>0</v>
      </c>
      <c r="J484" s="103">
        <v>106200</v>
      </c>
      <c r="K484" s="36"/>
      <c r="L484" s="231" t="s">
        <v>2293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 t="s">
        <v>9</v>
      </c>
      <c r="G485" s="102" t="s">
        <v>9</v>
      </c>
      <c r="H485" s="102" t="s">
        <v>9</v>
      </c>
      <c r="I485" s="102" t="s">
        <v>9</v>
      </c>
      <c r="J485" s="102" t="s">
        <v>9</v>
      </c>
      <c r="K485" s="36"/>
      <c r="L485" s="231" t="s">
        <v>9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>G486+H486+I486+J486</f>
        <v>2513852</v>
      </c>
      <c r="G486" s="103">
        <v>0</v>
      </c>
      <c r="H486" s="103">
        <v>210152</v>
      </c>
      <c r="I486" s="103">
        <v>0</v>
      </c>
      <c r="J486" s="103">
        <v>2303700</v>
      </c>
      <c r="K486" s="36"/>
      <c r="L486" s="231" t="s">
        <v>2293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31" t="s">
        <v>9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0" ref="F488:F507">G488+H488+I488+J488</f>
        <v>298864</v>
      </c>
      <c r="G488" s="103">
        <v>0</v>
      </c>
      <c r="H488" s="103">
        <v>255483</v>
      </c>
      <c r="I488" s="103">
        <v>0</v>
      </c>
      <c r="J488" s="103">
        <v>43381</v>
      </c>
      <c r="K488" s="36"/>
      <c r="L488" s="231" t="s">
        <v>2293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0"/>
        <v>2673044</v>
      </c>
      <c r="G489" s="103">
        <v>0</v>
      </c>
      <c r="H489" s="103">
        <v>37302</v>
      </c>
      <c r="I489" s="103">
        <v>0</v>
      </c>
      <c r="J489" s="103">
        <v>2635742</v>
      </c>
      <c r="K489" s="36"/>
      <c r="L489" s="231" t="s">
        <v>2293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0"/>
        <v>250430</v>
      </c>
      <c r="G490" s="103">
        <v>0</v>
      </c>
      <c r="H490" s="103">
        <v>250430</v>
      </c>
      <c r="I490" s="103">
        <v>0</v>
      </c>
      <c r="J490" s="103">
        <v>0</v>
      </c>
      <c r="K490" s="36"/>
      <c r="L490" s="231" t="s">
        <v>2293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0"/>
        <v>10440942</v>
      </c>
      <c r="G491" s="103">
        <v>0</v>
      </c>
      <c r="H491" s="103">
        <v>2454042</v>
      </c>
      <c r="I491" s="103">
        <v>0</v>
      </c>
      <c r="J491" s="103">
        <v>7986900</v>
      </c>
      <c r="K491" s="36"/>
      <c r="L491" s="231" t="s">
        <v>2293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0"/>
        <v>1255216</v>
      </c>
      <c r="G492" s="103">
        <v>282500</v>
      </c>
      <c r="H492" s="103">
        <v>811411</v>
      </c>
      <c r="I492" s="103">
        <v>23000</v>
      </c>
      <c r="J492" s="103">
        <v>138305</v>
      </c>
      <c r="K492" s="36"/>
      <c r="L492" s="231" t="s">
        <v>2297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0"/>
        <v>775530</v>
      </c>
      <c r="G493" s="103">
        <v>0</v>
      </c>
      <c r="H493" s="103">
        <v>384230</v>
      </c>
      <c r="I493" s="103">
        <v>0</v>
      </c>
      <c r="J493" s="103">
        <v>391300</v>
      </c>
      <c r="K493" s="36"/>
      <c r="L493" s="231" t="s">
        <v>2293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0"/>
        <v>502758</v>
      </c>
      <c r="G494" s="103">
        <v>314910</v>
      </c>
      <c r="H494" s="103">
        <v>62284</v>
      </c>
      <c r="I494" s="103">
        <v>84300</v>
      </c>
      <c r="J494" s="103">
        <v>41264</v>
      </c>
      <c r="K494" s="36"/>
      <c r="L494" s="231" t="s">
        <v>2293</v>
      </c>
      <c r="M494" s="94"/>
      <c r="N494" s="95"/>
      <c r="O494" s="46"/>
      <c r="P494" s="46"/>
      <c r="Q494" s="46"/>
      <c r="R494" s="94"/>
      <c r="S494" s="95"/>
      <c r="T494" s="77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0"/>
        <v>9725</v>
      </c>
      <c r="G495" s="103">
        <v>0</v>
      </c>
      <c r="H495" s="103">
        <v>0</v>
      </c>
      <c r="I495" s="103">
        <v>0</v>
      </c>
      <c r="J495" s="103">
        <v>9725</v>
      </c>
      <c r="K495" s="36"/>
      <c r="L495" s="231" t="s">
        <v>2297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0"/>
        <v>82350</v>
      </c>
      <c r="G496" s="103">
        <v>0</v>
      </c>
      <c r="H496" s="103">
        <v>66500</v>
      </c>
      <c r="I496" s="103">
        <v>0</v>
      </c>
      <c r="J496" s="103">
        <v>15850</v>
      </c>
      <c r="K496" s="36"/>
      <c r="L496" s="231" t="s">
        <v>2293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0"/>
        <v>39126</v>
      </c>
      <c r="G497" s="103">
        <v>0</v>
      </c>
      <c r="H497" s="103">
        <v>39126</v>
      </c>
      <c r="I497" s="103">
        <v>0</v>
      </c>
      <c r="J497" s="103">
        <v>0</v>
      </c>
      <c r="K497" s="36"/>
      <c r="L497" s="231" t="s">
        <v>2297</v>
      </c>
      <c r="M497" s="94"/>
      <c r="N497" s="95"/>
      <c r="O497" s="46"/>
      <c r="P497" s="46"/>
      <c r="Q497" s="46"/>
      <c r="R497" s="94"/>
      <c r="S497" s="95"/>
      <c r="T497" s="77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0"/>
        <v>314108</v>
      </c>
      <c r="G498" s="103">
        <v>0</v>
      </c>
      <c r="H498" s="103">
        <v>100808</v>
      </c>
      <c r="I498" s="103">
        <v>0</v>
      </c>
      <c r="J498" s="103">
        <v>213300</v>
      </c>
      <c r="K498" s="36"/>
      <c r="L498" s="231" t="s">
        <v>2293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20"/>
        <v>1018926</v>
      </c>
      <c r="G499" s="103">
        <v>0</v>
      </c>
      <c r="H499" s="103">
        <v>26680</v>
      </c>
      <c r="I499" s="103">
        <v>8000</v>
      </c>
      <c r="J499" s="103">
        <v>984246</v>
      </c>
      <c r="K499" s="36"/>
      <c r="L499" s="231" t="s">
        <v>2297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20"/>
        <v>264261</v>
      </c>
      <c r="G500" s="103">
        <v>110000</v>
      </c>
      <c r="H500" s="103">
        <v>148961</v>
      </c>
      <c r="I500" s="103">
        <v>0</v>
      </c>
      <c r="J500" s="103">
        <v>5300</v>
      </c>
      <c r="K500" s="36"/>
      <c r="L500" s="231" t="s">
        <v>2297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20"/>
        <v>334509</v>
      </c>
      <c r="G501" s="103">
        <v>0</v>
      </c>
      <c r="H501" s="103">
        <v>215594</v>
      </c>
      <c r="I501" s="103">
        <v>9000</v>
      </c>
      <c r="J501" s="103">
        <v>109915</v>
      </c>
      <c r="K501" s="36"/>
      <c r="L501" s="231" t="s">
        <v>2297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20"/>
        <v>189431</v>
      </c>
      <c r="G502" s="103">
        <v>0</v>
      </c>
      <c r="H502" s="103">
        <v>37800</v>
      </c>
      <c r="I502" s="103">
        <v>0</v>
      </c>
      <c r="J502" s="103">
        <v>151631</v>
      </c>
      <c r="K502" s="36"/>
      <c r="L502" s="231" t="s">
        <v>2297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20"/>
        <v>394177</v>
      </c>
      <c r="G503" s="103">
        <v>0</v>
      </c>
      <c r="H503" s="103">
        <v>56900</v>
      </c>
      <c r="I503" s="103">
        <v>76000</v>
      </c>
      <c r="J503" s="103">
        <v>261277</v>
      </c>
      <c r="K503" s="36"/>
      <c r="L503" s="231" t="s">
        <v>2297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0"/>
        <v>25740</v>
      </c>
      <c r="G504" s="103">
        <v>0</v>
      </c>
      <c r="H504" s="103">
        <v>3740</v>
      </c>
      <c r="I504" s="103">
        <v>0</v>
      </c>
      <c r="J504" s="103">
        <v>22000</v>
      </c>
      <c r="K504" s="36"/>
      <c r="L504" s="231" t="s">
        <v>2297</v>
      </c>
      <c r="M504" s="94"/>
      <c r="N504" s="95"/>
      <c r="O504" s="46"/>
      <c r="P504" s="46"/>
      <c r="Q504" s="46"/>
      <c r="R504" s="94"/>
      <c r="S504" s="95"/>
      <c r="T504" s="77"/>
      <c r="U504" s="46"/>
    </row>
    <row r="505" spans="1:21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0"/>
        <v>26022</v>
      </c>
      <c r="G505" s="103">
        <v>0</v>
      </c>
      <c r="H505" s="103">
        <v>26022</v>
      </c>
      <c r="I505" s="103">
        <v>0</v>
      </c>
      <c r="J505" s="103">
        <v>0</v>
      </c>
      <c r="K505" s="36"/>
      <c r="L505" s="231" t="s">
        <v>2293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0"/>
        <v>179097</v>
      </c>
      <c r="G506" s="103">
        <v>0</v>
      </c>
      <c r="H506" s="103">
        <v>155696</v>
      </c>
      <c r="I506" s="103">
        <v>12000</v>
      </c>
      <c r="J506" s="103">
        <v>11401</v>
      </c>
      <c r="K506" s="36"/>
      <c r="L506" s="231" t="s">
        <v>2297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0"/>
        <v>192453</v>
      </c>
      <c r="G507" s="103">
        <v>0</v>
      </c>
      <c r="H507" s="103">
        <v>32145</v>
      </c>
      <c r="I507" s="103">
        <v>39850</v>
      </c>
      <c r="J507" s="103">
        <v>120458</v>
      </c>
      <c r="K507" s="36"/>
      <c r="L507" s="231" t="s">
        <v>2297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31" t="s">
        <v>9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aca="true" t="shared" si="21" ref="F509:F514">G509+H509+I509+J509</f>
        <v>606747</v>
      </c>
      <c r="G509" s="103">
        <v>0</v>
      </c>
      <c r="H509" s="103">
        <v>302817</v>
      </c>
      <c r="I509" s="103">
        <v>0</v>
      </c>
      <c r="J509" s="103">
        <v>303930</v>
      </c>
      <c r="K509" s="36"/>
      <c r="L509" s="231" t="s">
        <v>2293</v>
      </c>
      <c r="M509" s="94"/>
      <c r="N509" s="95"/>
      <c r="O509" s="46"/>
      <c r="P509" s="46"/>
      <c r="Q509" s="46"/>
      <c r="R509" s="94"/>
      <c r="S509" s="95"/>
      <c r="T509" s="96"/>
      <c r="U509" s="46"/>
    </row>
    <row r="510" spans="1:21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1"/>
        <v>2938090</v>
      </c>
      <c r="G510" s="103">
        <v>0</v>
      </c>
      <c r="H510" s="103">
        <v>2084310</v>
      </c>
      <c r="I510" s="103">
        <v>0</v>
      </c>
      <c r="J510" s="103">
        <v>853780</v>
      </c>
      <c r="K510" s="36"/>
      <c r="L510" s="231" t="s">
        <v>2293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1"/>
        <v>1246966</v>
      </c>
      <c r="G511" s="103">
        <v>36120</v>
      </c>
      <c r="H511" s="103">
        <v>613988</v>
      </c>
      <c r="I511" s="103">
        <v>0</v>
      </c>
      <c r="J511" s="103">
        <v>596858</v>
      </c>
      <c r="K511" s="36"/>
      <c r="L511" s="231" t="s">
        <v>2297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1"/>
        <v>1409</v>
      </c>
      <c r="G512" s="103">
        <v>0</v>
      </c>
      <c r="H512" s="103">
        <v>1409</v>
      </c>
      <c r="I512" s="103">
        <v>0</v>
      </c>
      <c r="J512" s="103">
        <v>0</v>
      </c>
      <c r="K512" s="36"/>
      <c r="L512" s="231" t="s">
        <v>2291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1"/>
        <v>1919201</v>
      </c>
      <c r="G513" s="103">
        <v>0</v>
      </c>
      <c r="H513" s="103">
        <v>585148</v>
      </c>
      <c r="I513" s="103">
        <v>47500</v>
      </c>
      <c r="J513" s="103">
        <v>1286553</v>
      </c>
      <c r="K513" s="36"/>
      <c r="L513" s="231" t="s">
        <v>2297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1"/>
        <v>3210290</v>
      </c>
      <c r="G514" s="103">
        <v>557800</v>
      </c>
      <c r="H514" s="103">
        <v>1521540</v>
      </c>
      <c r="I514" s="103">
        <v>0</v>
      </c>
      <c r="J514" s="103">
        <v>1130950</v>
      </c>
      <c r="K514" s="36"/>
      <c r="L514" s="231" t="s">
        <v>2297</v>
      </c>
      <c r="M514" s="94"/>
      <c r="N514" s="95"/>
      <c r="O514" s="46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31" t="s">
        <v>9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22" ref="F516:F527">G516+H516+I516+J516</f>
        <v>27052220</v>
      </c>
      <c r="G516" s="103">
        <v>0</v>
      </c>
      <c r="H516" s="103">
        <v>1567091</v>
      </c>
      <c r="I516" s="103">
        <v>467500</v>
      </c>
      <c r="J516" s="103">
        <v>25017629</v>
      </c>
      <c r="K516" s="36"/>
      <c r="L516" s="231" t="s">
        <v>2297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22"/>
        <v>321106</v>
      </c>
      <c r="G517" s="103">
        <v>0</v>
      </c>
      <c r="H517" s="103">
        <v>310106</v>
      </c>
      <c r="I517" s="103">
        <v>0</v>
      </c>
      <c r="J517" s="103">
        <v>11000</v>
      </c>
      <c r="K517" s="36"/>
      <c r="L517" s="231" t="s">
        <v>2297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22"/>
        <v>4105344</v>
      </c>
      <c r="G518" s="103">
        <v>881350</v>
      </c>
      <c r="H518" s="103">
        <v>1850348</v>
      </c>
      <c r="I518" s="103">
        <v>1192462</v>
      </c>
      <c r="J518" s="103">
        <v>181184</v>
      </c>
      <c r="K518" s="36"/>
      <c r="L518" s="231" t="s">
        <v>2297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22"/>
        <v>484955</v>
      </c>
      <c r="G519" s="103">
        <v>301500</v>
      </c>
      <c r="H519" s="103">
        <v>183455</v>
      </c>
      <c r="I519" s="103">
        <v>0</v>
      </c>
      <c r="J519" s="103">
        <v>0</v>
      </c>
      <c r="K519" s="36"/>
      <c r="L519" s="231" t="s">
        <v>2293</v>
      </c>
      <c r="M519" s="94"/>
      <c r="N519" s="95"/>
      <c r="O519" s="46"/>
      <c r="P519" s="46"/>
      <c r="Q519" s="46"/>
      <c r="R519" s="94"/>
      <c r="S519" s="95"/>
      <c r="T519" s="77"/>
      <c r="U519" s="46"/>
    </row>
    <row r="520" spans="1:2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22"/>
        <v>14000</v>
      </c>
      <c r="G520" s="103">
        <v>0</v>
      </c>
      <c r="H520" s="103">
        <v>14000</v>
      </c>
      <c r="I520" s="103">
        <v>0</v>
      </c>
      <c r="J520" s="103">
        <v>0</v>
      </c>
      <c r="K520" s="36"/>
      <c r="L520" s="231" t="s">
        <v>2293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22"/>
        <v>4255380</v>
      </c>
      <c r="G521" s="103">
        <v>1421490</v>
      </c>
      <c r="H521" s="103">
        <v>1190939</v>
      </c>
      <c r="I521" s="103">
        <v>1552000</v>
      </c>
      <c r="J521" s="103">
        <v>90951</v>
      </c>
      <c r="K521" s="36"/>
      <c r="L521" s="231" t="s">
        <v>2293</v>
      </c>
      <c r="M521" s="94"/>
      <c r="N521" s="95"/>
      <c r="O521" s="46"/>
      <c r="P521" s="46"/>
      <c r="Q521" s="46"/>
      <c r="R521" s="94"/>
      <c r="S521" s="95"/>
      <c r="T521" s="96"/>
      <c r="U521" s="46"/>
    </row>
    <row r="522" spans="1:21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22"/>
        <v>329016</v>
      </c>
      <c r="G522" s="103">
        <v>0</v>
      </c>
      <c r="H522" s="103">
        <v>297766</v>
      </c>
      <c r="I522" s="103">
        <v>0</v>
      </c>
      <c r="J522" s="103">
        <v>31250</v>
      </c>
      <c r="K522" s="36"/>
      <c r="L522" s="231" t="s">
        <v>2297</v>
      </c>
      <c r="M522" s="94"/>
      <c r="N522" s="95"/>
      <c r="O522" s="46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22"/>
        <v>35705</v>
      </c>
      <c r="G523" s="103">
        <v>0</v>
      </c>
      <c r="H523" s="103">
        <v>35685</v>
      </c>
      <c r="I523" s="103">
        <v>0</v>
      </c>
      <c r="J523" s="103">
        <v>20</v>
      </c>
      <c r="K523" s="36"/>
      <c r="L523" s="231" t="s">
        <v>2293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22"/>
        <v>26739674</v>
      </c>
      <c r="G524" s="103">
        <v>0</v>
      </c>
      <c r="H524" s="103">
        <v>1657986</v>
      </c>
      <c r="I524" s="103">
        <v>0</v>
      </c>
      <c r="J524" s="103">
        <v>25081688</v>
      </c>
      <c r="K524" s="62"/>
      <c r="L524" s="231" t="s">
        <v>2297</v>
      </c>
      <c r="M524" s="94"/>
      <c r="N524" s="95"/>
      <c r="O524" s="46"/>
      <c r="P524" s="46"/>
      <c r="Q524" s="46"/>
      <c r="R524" s="94"/>
      <c r="S524" s="95"/>
      <c r="T524" s="96"/>
      <c r="U524" s="46"/>
    </row>
    <row r="525" spans="1:21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2"/>
        <v>17068</v>
      </c>
      <c r="G525" s="103">
        <v>0</v>
      </c>
      <c r="H525" s="103">
        <v>17068</v>
      </c>
      <c r="I525" s="103">
        <v>0</v>
      </c>
      <c r="J525" s="103">
        <v>0</v>
      </c>
      <c r="K525" s="36"/>
      <c r="L525" s="231" t="s">
        <v>2293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2"/>
        <v>11043246</v>
      </c>
      <c r="G526" s="103">
        <v>8710000</v>
      </c>
      <c r="H526" s="103">
        <v>991016</v>
      </c>
      <c r="I526" s="103">
        <v>25000</v>
      </c>
      <c r="J526" s="103">
        <v>1317230</v>
      </c>
      <c r="K526" s="36"/>
      <c r="L526" s="231" t="s">
        <v>2293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2"/>
        <v>90865</v>
      </c>
      <c r="G527" s="103">
        <v>0</v>
      </c>
      <c r="H527" s="103">
        <v>89356</v>
      </c>
      <c r="I527" s="103">
        <v>0</v>
      </c>
      <c r="J527" s="103">
        <v>1509</v>
      </c>
      <c r="K527" s="36"/>
      <c r="L527" s="231" t="s">
        <v>2293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 t="s">
        <v>9</v>
      </c>
      <c r="G528" s="102" t="s">
        <v>9</v>
      </c>
      <c r="H528" s="102" t="s">
        <v>9</v>
      </c>
      <c r="I528" s="102" t="s">
        <v>9</v>
      </c>
      <c r="J528" s="102" t="s">
        <v>9</v>
      </c>
      <c r="K528" s="36"/>
      <c r="L528" s="231" t="s">
        <v>9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>G529+H529+I529+J529</f>
        <v>742780</v>
      </c>
      <c r="G529" s="103">
        <v>310000</v>
      </c>
      <c r="H529" s="103">
        <v>384803</v>
      </c>
      <c r="I529" s="103">
        <v>0</v>
      </c>
      <c r="J529" s="103">
        <v>47977</v>
      </c>
      <c r="K529" s="36"/>
      <c r="L529" s="231" t="s">
        <v>2293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 t="s">
        <v>9</v>
      </c>
      <c r="G530" s="102" t="s">
        <v>9</v>
      </c>
      <c r="H530" s="102" t="s">
        <v>9</v>
      </c>
      <c r="I530" s="102" t="s">
        <v>9</v>
      </c>
      <c r="J530" s="102" t="s">
        <v>9</v>
      </c>
      <c r="K530" s="36"/>
      <c r="L530" s="231" t="s">
        <v>9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aca="true" t="shared" si="23" ref="F531:F551">G531+H531+I531+J531</f>
        <v>442207</v>
      </c>
      <c r="G531" s="103">
        <v>0</v>
      </c>
      <c r="H531" s="103">
        <v>355132</v>
      </c>
      <c r="I531" s="103">
        <v>24000</v>
      </c>
      <c r="J531" s="103">
        <v>63075</v>
      </c>
      <c r="K531" s="36"/>
      <c r="L531" s="231" t="s">
        <v>2293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3"/>
        <v>94895</v>
      </c>
      <c r="G532" s="103">
        <v>0</v>
      </c>
      <c r="H532" s="103">
        <v>1500</v>
      </c>
      <c r="I532" s="103">
        <v>6000</v>
      </c>
      <c r="J532" s="103">
        <v>87395</v>
      </c>
      <c r="K532" s="36"/>
      <c r="L532" s="231" t="s">
        <v>2293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3"/>
        <v>210735</v>
      </c>
      <c r="G533" s="103">
        <v>209575</v>
      </c>
      <c r="H533" s="103">
        <v>1160</v>
      </c>
      <c r="I533" s="103">
        <v>0</v>
      </c>
      <c r="J533" s="103">
        <v>0</v>
      </c>
      <c r="K533" s="36"/>
      <c r="L533" s="231" t="s">
        <v>2291</v>
      </c>
      <c r="M533" s="94"/>
      <c r="N533" s="95"/>
      <c r="O533" s="46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3"/>
        <v>230505</v>
      </c>
      <c r="G534" s="103">
        <v>0</v>
      </c>
      <c r="H534" s="103">
        <v>100070</v>
      </c>
      <c r="I534" s="103">
        <v>14000</v>
      </c>
      <c r="J534" s="103">
        <v>116435</v>
      </c>
      <c r="K534" s="36"/>
      <c r="L534" s="231" t="s">
        <v>2297</v>
      </c>
      <c r="M534" s="94"/>
      <c r="N534" s="95"/>
      <c r="O534" s="46"/>
      <c r="P534" s="46"/>
      <c r="Q534" s="46"/>
      <c r="R534" s="94"/>
      <c r="S534" s="95"/>
      <c r="T534" s="96"/>
      <c r="U534" s="46"/>
    </row>
    <row r="535" spans="1:21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3"/>
        <v>95594</v>
      </c>
      <c r="G535" s="103">
        <v>0</v>
      </c>
      <c r="H535" s="103">
        <v>65269</v>
      </c>
      <c r="I535" s="103">
        <v>0</v>
      </c>
      <c r="J535" s="103">
        <v>30325</v>
      </c>
      <c r="K535" s="36"/>
      <c r="L535" s="231" t="s">
        <v>2293</v>
      </c>
      <c r="M535" s="94"/>
      <c r="N535" s="95"/>
      <c r="O535" s="46"/>
      <c r="P535" s="46"/>
      <c r="Q535" s="46"/>
      <c r="R535" s="94"/>
      <c r="S535" s="95"/>
      <c r="T535" s="77"/>
      <c r="U535" s="46"/>
    </row>
    <row r="536" spans="1:21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3"/>
        <v>194427</v>
      </c>
      <c r="G536" s="103">
        <v>0</v>
      </c>
      <c r="H536" s="103">
        <v>194427</v>
      </c>
      <c r="I536" s="103">
        <v>0</v>
      </c>
      <c r="J536" s="103">
        <v>0</v>
      </c>
      <c r="K536" s="36"/>
      <c r="L536" s="231" t="s">
        <v>2293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3"/>
        <v>307426</v>
      </c>
      <c r="G537" s="103">
        <v>0</v>
      </c>
      <c r="H537" s="103">
        <v>66850</v>
      </c>
      <c r="I537" s="103">
        <v>32500</v>
      </c>
      <c r="J537" s="103">
        <v>208076</v>
      </c>
      <c r="K537" s="36"/>
      <c r="L537" s="231" t="s">
        <v>2297</v>
      </c>
      <c r="M537" s="94"/>
      <c r="N537" s="95"/>
      <c r="O537" s="46"/>
      <c r="P537" s="46"/>
      <c r="Q537" s="46"/>
      <c r="R537" s="94"/>
      <c r="S537" s="95"/>
      <c r="T537" s="77"/>
      <c r="U537" s="46"/>
    </row>
    <row r="538" spans="1:21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3"/>
        <v>361799</v>
      </c>
      <c r="G538" s="103">
        <v>297702</v>
      </c>
      <c r="H538" s="103">
        <v>64097</v>
      </c>
      <c r="I538" s="103">
        <v>0</v>
      </c>
      <c r="J538" s="103">
        <v>0</v>
      </c>
      <c r="K538" s="36"/>
      <c r="L538" s="231" t="s">
        <v>2293</v>
      </c>
      <c r="M538" s="94"/>
      <c r="N538" s="95"/>
      <c r="O538" s="46"/>
      <c r="P538" s="46"/>
      <c r="Q538" s="46"/>
      <c r="R538" s="94"/>
      <c r="S538" s="95"/>
      <c r="T538" s="77"/>
      <c r="U538" s="46"/>
    </row>
    <row r="539" spans="1:21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3"/>
        <v>159897</v>
      </c>
      <c r="G539" s="103">
        <v>0</v>
      </c>
      <c r="H539" s="103">
        <v>139347</v>
      </c>
      <c r="I539" s="103">
        <v>0</v>
      </c>
      <c r="J539" s="103">
        <v>20550</v>
      </c>
      <c r="K539" s="36"/>
      <c r="L539" s="231" t="s">
        <v>2293</v>
      </c>
      <c r="M539" s="94"/>
      <c r="N539" s="95"/>
      <c r="O539" s="46"/>
      <c r="P539" s="46"/>
      <c r="Q539" s="46"/>
      <c r="R539" s="94"/>
      <c r="S539" s="95"/>
      <c r="T539" s="77"/>
      <c r="U539" s="46"/>
    </row>
    <row r="540" spans="1:21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3"/>
        <v>1775722</v>
      </c>
      <c r="G540" s="103">
        <v>695841</v>
      </c>
      <c r="H540" s="103">
        <v>884200</v>
      </c>
      <c r="I540" s="103">
        <v>170000</v>
      </c>
      <c r="J540" s="103">
        <v>25681</v>
      </c>
      <c r="K540" s="36"/>
      <c r="L540" s="231" t="s">
        <v>2293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3"/>
        <v>2358781</v>
      </c>
      <c r="G541" s="103">
        <v>0</v>
      </c>
      <c r="H541" s="103">
        <v>737380</v>
      </c>
      <c r="I541" s="103">
        <v>549000</v>
      </c>
      <c r="J541" s="103">
        <v>1072401</v>
      </c>
      <c r="K541" s="36"/>
      <c r="L541" s="231" t="s">
        <v>2293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3"/>
        <v>139135</v>
      </c>
      <c r="G542" s="103">
        <v>44250</v>
      </c>
      <c r="H542" s="103">
        <v>85635</v>
      </c>
      <c r="I542" s="103">
        <v>0</v>
      </c>
      <c r="J542" s="103">
        <v>9250</v>
      </c>
      <c r="K542" s="36"/>
      <c r="L542" s="231" t="s">
        <v>2293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3"/>
        <v>53572</v>
      </c>
      <c r="G543" s="103">
        <v>0</v>
      </c>
      <c r="H543" s="103">
        <v>38072</v>
      </c>
      <c r="I543" s="103">
        <v>1700</v>
      </c>
      <c r="J543" s="103">
        <v>13800</v>
      </c>
      <c r="K543" s="36"/>
      <c r="L543" s="231" t="s">
        <v>2293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3"/>
        <v>805866</v>
      </c>
      <c r="G544" s="103">
        <v>293604</v>
      </c>
      <c r="H544" s="103">
        <v>192775</v>
      </c>
      <c r="I544" s="103">
        <v>223500</v>
      </c>
      <c r="J544" s="103">
        <v>95987</v>
      </c>
      <c r="K544" s="36"/>
      <c r="L544" s="231" t="s">
        <v>2293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3"/>
        <v>145580</v>
      </c>
      <c r="G545" s="103">
        <v>0</v>
      </c>
      <c r="H545" s="103">
        <v>75330</v>
      </c>
      <c r="I545" s="103">
        <v>0</v>
      </c>
      <c r="J545" s="103">
        <v>70250</v>
      </c>
      <c r="K545" s="36"/>
      <c r="L545" s="231" t="s">
        <v>2293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3"/>
        <v>50165</v>
      </c>
      <c r="G546" s="103">
        <v>0</v>
      </c>
      <c r="H546" s="103">
        <v>50165</v>
      </c>
      <c r="I546" s="103">
        <v>0</v>
      </c>
      <c r="J546" s="103">
        <v>0</v>
      </c>
      <c r="K546" s="36"/>
      <c r="L546" s="231" t="s">
        <v>2293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3"/>
        <v>2439693</v>
      </c>
      <c r="G547" s="103">
        <v>936853</v>
      </c>
      <c r="H547" s="103">
        <v>1434315</v>
      </c>
      <c r="I547" s="103">
        <v>0</v>
      </c>
      <c r="J547" s="103">
        <v>68525</v>
      </c>
      <c r="K547" s="36"/>
      <c r="L547" s="231" t="s">
        <v>2297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3"/>
        <v>35757</v>
      </c>
      <c r="G548" s="103">
        <v>0</v>
      </c>
      <c r="H548" s="103">
        <v>34157</v>
      </c>
      <c r="I548" s="103">
        <v>0</v>
      </c>
      <c r="J548" s="103">
        <v>1600</v>
      </c>
      <c r="K548" s="36"/>
      <c r="L548" s="231" t="s">
        <v>2293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3"/>
        <v>53511</v>
      </c>
      <c r="G549" s="103">
        <v>0</v>
      </c>
      <c r="H549" s="103">
        <v>48179</v>
      </c>
      <c r="I549" s="103">
        <v>0</v>
      </c>
      <c r="J549" s="103">
        <v>5332</v>
      </c>
      <c r="K549" s="36"/>
      <c r="L549" s="231" t="s">
        <v>2297</v>
      </c>
      <c r="M549" s="94"/>
      <c r="N549" s="95"/>
      <c r="O549" s="46"/>
      <c r="P549" s="46"/>
      <c r="Q549" s="46"/>
      <c r="R549" s="94"/>
      <c r="S549" s="95"/>
      <c r="T549" s="96"/>
      <c r="U549" s="46"/>
    </row>
    <row r="550" spans="1:21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3"/>
        <v>150511</v>
      </c>
      <c r="G550" s="103">
        <v>0</v>
      </c>
      <c r="H550" s="103">
        <v>145561</v>
      </c>
      <c r="I550" s="103">
        <v>0</v>
      </c>
      <c r="J550" s="103">
        <v>4950</v>
      </c>
      <c r="K550" s="36"/>
      <c r="L550" s="231" t="s">
        <v>2293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3"/>
        <v>1223030</v>
      </c>
      <c r="G551" s="103">
        <v>0</v>
      </c>
      <c r="H551" s="103">
        <v>946380</v>
      </c>
      <c r="I551" s="103">
        <v>65000</v>
      </c>
      <c r="J551" s="103">
        <v>211650</v>
      </c>
      <c r="K551" s="36"/>
      <c r="L551" s="231" t="s">
        <v>2297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31" t="s">
        <v>9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4" ref="F553:F591">G553+H553+I553+J553</f>
        <v>345888</v>
      </c>
      <c r="G553" s="103">
        <v>0</v>
      </c>
      <c r="H553" s="103">
        <v>159425</v>
      </c>
      <c r="I553" s="103">
        <v>147655</v>
      </c>
      <c r="J553" s="103">
        <v>38808</v>
      </c>
      <c r="K553" s="36"/>
      <c r="L553" s="231" t="s">
        <v>2293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4"/>
        <v>969026</v>
      </c>
      <c r="G554" s="103">
        <v>0</v>
      </c>
      <c r="H554" s="103">
        <v>707276</v>
      </c>
      <c r="I554" s="103">
        <v>65000</v>
      </c>
      <c r="J554" s="103">
        <v>196750</v>
      </c>
      <c r="K554" s="36"/>
      <c r="L554" s="231" t="s">
        <v>2297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4"/>
        <v>1061343</v>
      </c>
      <c r="G555" s="103">
        <v>0</v>
      </c>
      <c r="H555" s="103">
        <v>343273</v>
      </c>
      <c r="I555" s="103">
        <v>0</v>
      </c>
      <c r="J555" s="103">
        <v>718070</v>
      </c>
      <c r="K555" s="36"/>
      <c r="L555" s="231" t="s">
        <v>2293</v>
      </c>
      <c r="M555" s="94"/>
      <c r="N555" s="95"/>
      <c r="O555" s="46"/>
      <c r="P555" s="46"/>
      <c r="Q555" s="46"/>
      <c r="R555" s="94"/>
      <c r="S555" s="95"/>
      <c r="T555" s="96"/>
      <c r="U555" s="46"/>
    </row>
    <row r="556" spans="1:21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4"/>
        <v>2672496</v>
      </c>
      <c r="G556" s="103">
        <v>30976</v>
      </c>
      <c r="H556" s="103">
        <v>2639020</v>
      </c>
      <c r="I556" s="103">
        <v>0</v>
      </c>
      <c r="J556" s="103">
        <v>2500</v>
      </c>
      <c r="K556" s="36"/>
      <c r="L556" s="231" t="s">
        <v>2293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4"/>
        <v>5829795</v>
      </c>
      <c r="G557" s="103">
        <v>2390800</v>
      </c>
      <c r="H557" s="103">
        <v>1912294</v>
      </c>
      <c r="I557" s="103">
        <v>0</v>
      </c>
      <c r="J557" s="103">
        <v>1526701</v>
      </c>
      <c r="K557" s="36"/>
      <c r="L557" s="231" t="s">
        <v>2297</v>
      </c>
      <c r="M557" s="94"/>
      <c r="N557" s="95"/>
      <c r="O557" s="46"/>
      <c r="P557" s="46"/>
      <c r="Q557" s="46"/>
      <c r="R557" s="94"/>
      <c r="S557" s="95"/>
      <c r="T557" s="77"/>
      <c r="U557" s="46"/>
    </row>
    <row r="558" spans="1:21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4"/>
        <v>919903</v>
      </c>
      <c r="G558" s="103">
        <v>817600</v>
      </c>
      <c r="H558" s="103">
        <v>99203</v>
      </c>
      <c r="I558" s="103">
        <v>0</v>
      </c>
      <c r="J558" s="103">
        <v>3100</v>
      </c>
      <c r="K558" s="36"/>
      <c r="L558" s="231" t="s">
        <v>2293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4"/>
        <v>268289</v>
      </c>
      <c r="G559" s="103">
        <v>0</v>
      </c>
      <c r="H559" s="103">
        <v>215568</v>
      </c>
      <c r="I559" s="103">
        <v>0</v>
      </c>
      <c r="J559" s="103">
        <v>52721</v>
      </c>
      <c r="K559" s="36"/>
      <c r="L559" s="231" t="s">
        <v>2293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4"/>
        <v>414573</v>
      </c>
      <c r="G560" s="103">
        <v>0</v>
      </c>
      <c r="H560" s="103">
        <v>284288</v>
      </c>
      <c r="I560" s="103">
        <v>0</v>
      </c>
      <c r="J560" s="103">
        <v>130285</v>
      </c>
      <c r="K560" s="36"/>
      <c r="L560" s="231" t="s">
        <v>2297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4"/>
        <v>330689</v>
      </c>
      <c r="G561" s="103">
        <v>0</v>
      </c>
      <c r="H561" s="103">
        <v>256769</v>
      </c>
      <c r="I561" s="103">
        <v>0</v>
      </c>
      <c r="J561" s="103">
        <v>73920</v>
      </c>
      <c r="K561" s="36"/>
      <c r="L561" s="231" t="s">
        <v>2293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4"/>
        <v>3943289</v>
      </c>
      <c r="G562" s="103">
        <v>1096000</v>
      </c>
      <c r="H562" s="103">
        <v>919525</v>
      </c>
      <c r="I562" s="103">
        <v>858100</v>
      </c>
      <c r="J562" s="103">
        <v>1069664</v>
      </c>
      <c r="K562" s="36"/>
      <c r="L562" s="231" t="s">
        <v>2293</v>
      </c>
      <c r="M562" s="94"/>
      <c r="N562" s="95"/>
      <c r="O562" s="46"/>
      <c r="P562" s="46"/>
      <c r="Q562" s="46"/>
      <c r="R562" s="94"/>
      <c r="S562" s="95"/>
      <c r="T562" s="77"/>
      <c r="U562" s="46"/>
    </row>
    <row r="563" spans="1:21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4"/>
        <v>949415</v>
      </c>
      <c r="G563" s="103">
        <v>0</v>
      </c>
      <c r="H563" s="103">
        <v>762165</v>
      </c>
      <c r="I563" s="103">
        <v>0</v>
      </c>
      <c r="J563" s="103">
        <v>187250</v>
      </c>
      <c r="K563" s="36"/>
      <c r="L563" s="231" t="s">
        <v>2297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4"/>
        <v>1139663</v>
      </c>
      <c r="G564" s="103">
        <v>272500</v>
      </c>
      <c r="H564" s="103">
        <v>805363</v>
      </c>
      <c r="I564" s="103">
        <v>0</v>
      </c>
      <c r="J564" s="103">
        <v>61800</v>
      </c>
      <c r="K564" s="36"/>
      <c r="L564" s="231" t="s">
        <v>2293</v>
      </c>
      <c r="M564" s="94"/>
      <c r="N564" s="95"/>
      <c r="O564" s="46"/>
      <c r="P564" s="46"/>
      <c r="Q564" s="46"/>
      <c r="R564" s="94"/>
      <c r="S564" s="95"/>
      <c r="T564" s="96"/>
      <c r="U564" s="46"/>
    </row>
    <row r="565" spans="1:21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4"/>
        <v>3672294</v>
      </c>
      <c r="G565" s="103">
        <v>2877659</v>
      </c>
      <c r="H565" s="103">
        <v>750735</v>
      </c>
      <c r="I565" s="103">
        <v>40000</v>
      </c>
      <c r="J565" s="103">
        <v>3900</v>
      </c>
      <c r="K565" s="36"/>
      <c r="L565" s="231" t="s">
        <v>2293</v>
      </c>
      <c r="M565" s="94"/>
      <c r="N565" s="95"/>
      <c r="O565" s="46"/>
      <c r="P565" s="46"/>
      <c r="Q565" s="46"/>
      <c r="R565" s="94"/>
      <c r="S565" s="95"/>
      <c r="T565" s="77"/>
      <c r="U565" s="46"/>
    </row>
    <row r="566" spans="1:21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4"/>
        <v>12307778</v>
      </c>
      <c r="G566" s="103">
        <v>0</v>
      </c>
      <c r="H566" s="103">
        <v>440794</v>
      </c>
      <c r="I566" s="103">
        <v>1310000</v>
      </c>
      <c r="J566" s="103">
        <v>10556984</v>
      </c>
      <c r="K566" s="36"/>
      <c r="L566" s="231" t="s">
        <v>2293</v>
      </c>
      <c r="M566" s="94"/>
      <c r="N566" s="95"/>
      <c r="O566" s="46"/>
      <c r="P566" s="46"/>
      <c r="Q566" s="46"/>
      <c r="R566" s="94"/>
      <c r="S566" s="95"/>
      <c r="T566" s="96"/>
      <c r="U566" s="46"/>
    </row>
    <row r="567" spans="1:21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4"/>
        <v>483156</v>
      </c>
      <c r="G567" s="103">
        <v>0</v>
      </c>
      <c r="H567" s="103">
        <v>464729</v>
      </c>
      <c r="I567" s="103">
        <v>0</v>
      </c>
      <c r="J567" s="103">
        <v>18427</v>
      </c>
      <c r="K567" s="36"/>
      <c r="L567" s="231" t="s">
        <v>2293</v>
      </c>
      <c r="M567" s="94"/>
      <c r="N567" s="95"/>
      <c r="O567" s="46"/>
      <c r="P567" s="46"/>
      <c r="Q567" s="46"/>
      <c r="R567" s="94"/>
      <c r="S567" s="95"/>
      <c r="T567" s="96"/>
      <c r="U567" s="46"/>
    </row>
    <row r="568" spans="1:21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4"/>
        <v>206797</v>
      </c>
      <c r="G568" s="103">
        <v>0</v>
      </c>
      <c r="H568" s="103">
        <v>190197</v>
      </c>
      <c r="I568" s="103">
        <v>0</v>
      </c>
      <c r="J568" s="103">
        <v>16600</v>
      </c>
      <c r="K568" s="36"/>
      <c r="L568" s="231" t="s">
        <v>2293</v>
      </c>
      <c r="M568" s="94"/>
      <c r="N568" s="95"/>
      <c r="O568" s="46"/>
      <c r="P568" s="46"/>
      <c r="Q568" s="46"/>
      <c r="R568" s="94"/>
      <c r="S568" s="95"/>
      <c r="T568" s="96"/>
      <c r="U568" s="46"/>
    </row>
    <row r="569" spans="1:21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4"/>
        <v>2706483</v>
      </c>
      <c r="G569" s="103">
        <v>781000</v>
      </c>
      <c r="H569" s="103">
        <v>1812464</v>
      </c>
      <c r="I569" s="103">
        <v>0</v>
      </c>
      <c r="J569" s="103">
        <v>113019</v>
      </c>
      <c r="K569" s="36"/>
      <c r="L569" s="231" t="s">
        <v>2293</v>
      </c>
      <c r="M569" s="94"/>
      <c r="N569" s="95"/>
      <c r="O569" s="46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4"/>
        <v>930830</v>
      </c>
      <c r="G570" s="103">
        <v>0</v>
      </c>
      <c r="H570" s="103">
        <v>476815</v>
      </c>
      <c r="I570" s="103">
        <v>0</v>
      </c>
      <c r="J570" s="103">
        <v>454015</v>
      </c>
      <c r="K570" s="36"/>
      <c r="L570" s="231" t="s">
        <v>2297</v>
      </c>
      <c r="M570" s="94"/>
      <c r="N570" s="95"/>
      <c r="O570" s="46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4"/>
        <v>5919737</v>
      </c>
      <c r="G571" s="103">
        <v>0</v>
      </c>
      <c r="H571" s="103">
        <v>3039852</v>
      </c>
      <c r="I571" s="103">
        <v>0</v>
      </c>
      <c r="J571" s="103">
        <v>2879885</v>
      </c>
      <c r="K571" s="36"/>
      <c r="L571" s="231" t="s">
        <v>2297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4"/>
        <v>10516672</v>
      </c>
      <c r="G572" s="103">
        <v>8740100</v>
      </c>
      <c r="H572" s="103">
        <v>1303772</v>
      </c>
      <c r="I572" s="103">
        <v>7500</v>
      </c>
      <c r="J572" s="103">
        <v>465300</v>
      </c>
      <c r="K572" s="36"/>
      <c r="L572" s="231" t="s">
        <v>2297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4"/>
        <v>4498851</v>
      </c>
      <c r="G573" s="103">
        <v>2133700</v>
      </c>
      <c r="H573" s="103">
        <v>2028961</v>
      </c>
      <c r="I573" s="103">
        <v>0</v>
      </c>
      <c r="J573" s="103">
        <v>336190</v>
      </c>
      <c r="K573" s="36"/>
      <c r="L573" s="231" t="s">
        <v>2293</v>
      </c>
      <c r="M573" s="94"/>
      <c r="N573" s="95"/>
      <c r="O573" s="46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4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31" t="s">
        <v>2293</v>
      </c>
      <c r="M574" s="94"/>
      <c r="N574" s="95"/>
      <c r="O574" s="46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4"/>
        <v>151124</v>
      </c>
      <c r="G575" s="103">
        <v>6600</v>
      </c>
      <c r="H575" s="103">
        <v>96544</v>
      </c>
      <c r="I575" s="103">
        <v>0</v>
      </c>
      <c r="J575" s="103">
        <v>47980</v>
      </c>
      <c r="K575" s="36"/>
      <c r="L575" s="231" t="s">
        <v>2293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4"/>
        <v>46335</v>
      </c>
      <c r="G576" s="103">
        <v>0</v>
      </c>
      <c r="H576" s="103">
        <v>46335</v>
      </c>
      <c r="I576" s="103">
        <v>0</v>
      </c>
      <c r="J576" s="103">
        <v>0</v>
      </c>
      <c r="K576" s="36"/>
      <c r="L576" s="231" t="s">
        <v>2297</v>
      </c>
      <c r="M576" s="94"/>
      <c r="N576" s="95"/>
      <c r="O576" s="46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4"/>
        <v>30552</v>
      </c>
      <c r="G577" s="103">
        <v>0</v>
      </c>
      <c r="H577" s="103">
        <v>30552</v>
      </c>
      <c r="I577" s="103">
        <v>0</v>
      </c>
      <c r="J577" s="103">
        <v>0</v>
      </c>
      <c r="K577" s="36"/>
      <c r="L577" s="231" t="s">
        <v>2297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4"/>
        <v>178669</v>
      </c>
      <c r="G578" s="103">
        <v>0</v>
      </c>
      <c r="H578" s="103">
        <v>164919</v>
      </c>
      <c r="I578" s="103">
        <v>0</v>
      </c>
      <c r="J578" s="103">
        <v>13750</v>
      </c>
      <c r="K578" s="36"/>
      <c r="L578" s="231" t="s">
        <v>2293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4"/>
        <v>457286</v>
      </c>
      <c r="G579" s="103">
        <v>0</v>
      </c>
      <c r="H579" s="103">
        <v>47286</v>
      </c>
      <c r="I579" s="103">
        <v>0</v>
      </c>
      <c r="J579" s="103">
        <v>410000</v>
      </c>
      <c r="K579" s="36"/>
      <c r="L579" s="231" t="s">
        <v>2293</v>
      </c>
      <c r="M579" s="94"/>
      <c r="N579" s="95"/>
      <c r="O579" s="46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4"/>
        <v>63903</v>
      </c>
      <c r="G580" s="103">
        <v>0</v>
      </c>
      <c r="H580" s="103">
        <v>20795</v>
      </c>
      <c r="I580" s="103">
        <v>0</v>
      </c>
      <c r="J580" s="103">
        <v>43108</v>
      </c>
      <c r="K580" s="36"/>
      <c r="L580" s="231" t="s">
        <v>2297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4"/>
        <v>180827</v>
      </c>
      <c r="G581" s="103">
        <v>0</v>
      </c>
      <c r="H581" s="103">
        <v>153827</v>
      </c>
      <c r="I581" s="103">
        <v>12000</v>
      </c>
      <c r="J581" s="103">
        <v>15000</v>
      </c>
      <c r="K581" s="36"/>
      <c r="L581" s="231" t="s">
        <v>2293</v>
      </c>
      <c r="M581" s="94"/>
      <c r="N581" s="95"/>
      <c r="O581" s="46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4"/>
        <v>288842</v>
      </c>
      <c r="G582" s="103">
        <v>0</v>
      </c>
      <c r="H582" s="103">
        <v>188842</v>
      </c>
      <c r="I582" s="103">
        <v>0</v>
      </c>
      <c r="J582" s="103">
        <v>100000</v>
      </c>
      <c r="K582" s="36"/>
      <c r="L582" s="231" t="s">
        <v>2297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4"/>
        <v>113500</v>
      </c>
      <c r="G583" s="103">
        <v>0</v>
      </c>
      <c r="H583" s="103">
        <v>103000</v>
      </c>
      <c r="I583" s="103">
        <v>0</v>
      </c>
      <c r="J583" s="103">
        <v>10500</v>
      </c>
      <c r="K583" s="36"/>
      <c r="L583" s="231" t="s">
        <v>2293</v>
      </c>
      <c r="M583" s="94"/>
      <c r="N583" s="95"/>
      <c r="O583" s="46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4"/>
        <v>1000</v>
      </c>
      <c r="G584" s="103">
        <v>0</v>
      </c>
      <c r="H584" s="103">
        <v>1000</v>
      </c>
      <c r="I584" s="103">
        <v>0</v>
      </c>
      <c r="J584" s="103">
        <v>0</v>
      </c>
      <c r="K584" s="36"/>
      <c r="L584" s="231" t="s">
        <v>2293</v>
      </c>
      <c r="M584" s="94"/>
      <c r="N584" s="95"/>
      <c r="O584" s="46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4"/>
        <v>10385</v>
      </c>
      <c r="G585" s="103">
        <v>0</v>
      </c>
      <c r="H585" s="103">
        <v>10385</v>
      </c>
      <c r="I585" s="103">
        <v>0</v>
      </c>
      <c r="J585" s="103">
        <v>0</v>
      </c>
      <c r="K585" s="36"/>
      <c r="L585" s="231" t="s">
        <v>2293</v>
      </c>
      <c r="M585" s="94"/>
      <c r="N585" s="95"/>
      <c r="O585" s="46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4"/>
        <v>204388</v>
      </c>
      <c r="G586" s="103">
        <v>0</v>
      </c>
      <c r="H586" s="103">
        <v>188738</v>
      </c>
      <c r="I586" s="103">
        <v>0</v>
      </c>
      <c r="J586" s="103">
        <v>15650</v>
      </c>
      <c r="K586" s="36"/>
      <c r="L586" s="231" t="s">
        <v>2297</v>
      </c>
      <c r="M586" s="94"/>
      <c r="N586" s="95"/>
      <c r="O586" s="46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4"/>
        <v>460167</v>
      </c>
      <c r="G587" s="103">
        <v>0</v>
      </c>
      <c r="H587" s="103">
        <v>424167</v>
      </c>
      <c r="I587" s="103">
        <v>1000</v>
      </c>
      <c r="J587" s="103">
        <v>35000</v>
      </c>
      <c r="K587" s="36"/>
      <c r="L587" s="231" t="s">
        <v>2293</v>
      </c>
      <c r="M587" s="94"/>
      <c r="N587" s="95"/>
      <c r="O587" s="46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4"/>
        <v>29720</v>
      </c>
      <c r="G588" s="103">
        <v>0</v>
      </c>
      <c r="H588" s="103">
        <v>29720</v>
      </c>
      <c r="I588" s="103">
        <v>0</v>
      </c>
      <c r="J588" s="103">
        <v>0</v>
      </c>
      <c r="K588" s="36"/>
      <c r="L588" s="231" t="s">
        <v>2293</v>
      </c>
      <c r="M588" s="94"/>
      <c r="N588" s="95"/>
      <c r="O588" s="46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4"/>
        <v>416875</v>
      </c>
      <c r="G589" s="103">
        <v>500</v>
      </c>
      <c r="H589" s="103">
        <v>96383</v>
      </c>
      <c r="I589" s="103">
        <v>0</v>
      </c>
      <c r="J589" s="103">
        <v>319992</v>
      </c>
      <c r="K589" s="36"/>
      <c r="L589" s="231" t="s">
        <v>2293</v>
      </c>
      <c r="M589" s="94"/>
      <c r="N589" s="95"/>
      <c r="O589" s="46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4"/>
        <v>21740</v>
      </c>
      <c r="G590" s="103">
        <v>0</v>
      </c>
      <c r="H590" s="103">
        <v>21740</v>
      </c>
      <c r="I590" s="103">
        <v>0</v>
      </c>
      <c r="J590" s="103">
        <v>0</v>
      </c>
      <c r="K590" s="36"/>
      <c r="L590" s="231" t="s">
        <v>2297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4"/>
        <v>309876</v>
      </c>
      <c r="G591" s="103">
        <v>0</v>
      </c>
      <c r="H591" s="103">
        <v>32930</v>
      </c>
      <c r="I591" s="103">
        <v>0</v>
      </c>
      <c r="J591" s="103">
        <v>276946</v>
      </c>
      <c r="K591" s="36"/>
      <c r="L591" s="231" t="s">
        <v>2293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0" t="s">
        <v>2148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2298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560425</v>
      </c>
      <c r="G593" s="103">
        <v>0</v>
      </c>
      <c r="H593" s="103">
        <v>221421</v>
      </c>
      <c r="I593" s="103">
        <v>3000</v>
      </c>
      <c r="J593" s="103">
        <v>336004</v>
      </c>
      <c r="K593" s="36"/>
      <c r="L593" s="231" t="s">
        <v>2293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179600</v>
      </c>
      <c r="G594" s="103">
        <v>0</v>
      </c>
      <c r="H594" s="103">
        <v>168100</v>
      </c>
      <c r="I594" s="103">
        <v>0</v>
      </c>
      <c r="J594" s="103">
        <v>11500</v>
      </c>
      <c r="K594" s="36"/>
      <c r="L594" s="231" t="s">
        <v>2293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 t="s">
        <v>9</v>
      </c>
      <c r="G595" s="102" t="s">
        <v>9</v>
      </c>
      <c r="H595" s="102" t="s">
        <v>9</v>
      </c>
      <c r="I595" s="102" t="s">
        <v>9</v>
      </c>
      <c r="J595" s="102" t="s">
        <v>9</v>
      </c>
      <c r="K595" s="36"/>
      <c r="L595" s="231" t="s">
        <v>9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102" t="s">
        <v>9</v>
      </c>
      <c r="H596" s="102" t="s">
        <v>9</v>
      </c>
      <c r="I596" s="102" t="s">
        <v>9</v>
      </c>
      <c r="J596" s="102" t="s">
        <v>9</v>
      </c>
      <c r="K596" s="36"/>
      <c r="L596" s="231" t="s">
        <v>9</v>
      </c>
    </row>
    <row r="597" spans="1:1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 t="s">
        <v>9</v>
      </c>
      <c r="G597" s="102" t="s">
        <v>9</v>
      </c>
      <c r="H597" s="102" t="s">
        <v>9</v>
      </c>
      <c r="I597" s="102" t="s">
        <v>9</v>
      </c>
      <c r="J597" s="102" t="s">
        <v>9</v>
      </c>
      <c r="K597" s="225"/>
      <c r="L597" s="231" t="s">
        <v>9</v>
      </c>
    </row>
    <row r="598" spans="1:12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>G598+H598+I598+J598</f>
        <v>0</v>
      </c>
      <c r="G598" s="103">
        <v>0</v>
      </c>
      <c r="H598" s="103">
        <v>0</v>
      </c>
      <c r="I598" s="103">
        <v>0</v>
      </c>
      <c r="J598" s="103">
        <v>0</v>
      </c>
      <c r="K598" s="225"/>
      <c r="L598" s="231" t="s">
        <v>2297</v>
      </c>
    </row>
    <row r="599" spans="3:12" ht="15">
      <c r="C599" s="79"/>
      <c r="L599" s="220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2021-03-18T16:49:33Z</dcterms:modified>
  <cp:category/>
  <cp:version/>
  <cp:contentType/>
  <cp:contentStatus/>
</cp:coreProperties>
</file>